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Лист1!$A$1:$Y$246</definedName>
  </definedNames>
  <calcPr calcId="114210" refMode="R1C1"/>
</workbook>
</file>

<file path=xl/calcChain.xml><?xml version="1.0" encoding="utf-8"?>
<calcChain xmlns="http://schemas.openxmlformats.org/spreadsheetml/2006/main">
  <c r="I44" i="1"/>
  <c r="J44"/>
  <c r="K44"/>
  <c r="L44"/>
  <c r="M44"/>
  <c r="N44"/>
  <c r="I43"/>
  <c r="J43"/>
  <c r="K43"/>
  <c r="L43"/>
  <c r="M43"/>
  <c r="N43"/>
  <c r="H44"/>
  <c r="H43"/>
  <c r="Q227"/>
  <c r="I237"/>
  <c r="J237"/>
  <c r="K237"/>
  <c r="L237"/>
  <c r="M237"/>
  <c r="N237"/>
  <c r="I236"/>
  <c r="J236"/>
  <c r="K236"/>
  <c r="L236"/>
  <c r="M236"/>
  <c r="N236"/>
  <c r="H237"/>
  <c r="H236"/>
  <c r="G232"/>
  <c r="G231"/>
  <c r="N230"/>
  <c r="M230"/>
  <c r="L230"/>
  <c r="K230"/>
  <c r="J230"/>
  <c r="I230"/>
  <c r="H230"/>
  <c r="G229"/>
  <c r="G228"/>
  <c r="N227"/>
  <c r="M227"/>
  <c r="L227"/>
  <c r="K227"/>
  <c r="J227"/>
  <c r="I227"/>
  <c r="H227"/>
  <c r="N226"/>
  <c r="M226"/>
  <c r="L226"/>
  <c r="K226"/>
  <c r="J226"/>
  <c r="I226"/>
  <c r="H226"/>
  <c r="N225"/>
  <c r="N224"/>
  <c r="M225"/>
  <c r="L225"/>
  <c r="K225"/>
  <c r="J225"/>
  <c r="I225"/>
  <c r="H225"/>
  <c r="J224"/>
  <c r="G222"/>
  <c r="G220"/>
  <c r="G221"/>
  <c r="N220"/>
  <c r="M220"/>
  <c r="L220"/>
  <c r="K220"/>
  <c r="J220"/>
  <c r="I220"/>
  <c r="H220"/>
  <c r="G219"/>
  <c r="G218"/>
  <c r="Q217"/>
  <c r="N217"/>
  <c r="M217"/>
  <c r="L217"/>
  <c r="K217"/>
  <c r="J217"/>
  <c r="I217"/>
  <c r="H217"/>
  <c r="N216"/>
  <c r="M216"/>
  <c r="L216"/>
  <c r="K216"/>
  <c r="J216"/>
  <c r="I216"/>
  <c r="H216"/>
  <c r="N215"/>
  <c r="M215"/>
  <c r="L215"/>
  <c r="L214"/>
  <c r="K215"/>
  <c r="J215"/>
  <c r="I215"/>
  <c r="H215"/>
  <c r="H214"/>
  <c r="G187"/>
  <c r="G186"/>
  <c r="N185"/>
  <c r="M185"/>
  <c r="L185"/>
  <c r="K185"/>
  <c r="J185"/>
  <c r="I185"/>
  <c r="H185"/>
  <c r="N184"/>
  <c r="M184"/>
  <c r="L184"/>
  <c r="K184"/>
  <c r="J184"/>
  <c r="I184"/>
  <c r="H184"/>
  <c r="N183"/>
  <c r="M183"/>
  <c r="L183"/>
  <c r="K183"/>
  <c r="J183"/>
  <c r="I183"/>
  <c r="H183"/>
  <c r="J214"/>
  <c r="N214"/>
  <c r="G227"/>
  <c r="G216"/>
  <c r="H224"/>
  <c r="K214"/>
  <c r="G217"/>
  <c r="K224"/>
  <c r="G226"/>
  <c r="L224"/>
  <c r="G230"/>
  <c r="M214"/>
  <c r="N182"/>
  <c r="K182"/>
  <c r="G215"/>
  <c r="G214"/>
  <c r="J182"/>
  <c r="I214"/>
  <c r="I224"/>
  <c r="M224"/>
  <c r="G225"/>
  <c r="G224"/>
  <c r="G183"/>
  <c r="L182"/>
  <c r="I182"/>
  <c r="M182"/>
  <c r="G184"/>
  <c r="H182"/>
  <c r="G185"/>
  <c r="G182"/>
  <c r="I197"/>
  <c r="J197"/>
  <c r="K197"/>
  <c r="L197"/>
  <c r="M197"/>
  <c r="N197"/>
  <c r="H197"/>
  <c r="I196"/>
  <c r="J196"/>
  <c r="K196"/>
  <c r="L196"/>
  <c r="M196"/>
  <c r="N196"/>
  <c r="H196"/>
  <c r="G200"/>
  <c r="G199"/>
  <c r="Q198"/>
  <c r="N198"/>
  <c r="M198"/>
  <c r="L198"/>
  <c r="K198"/>
  <c r="J198"/>
  <c r="I198"/>
  <c r="H198"/>
  <c r="H195"/>
  <c r="G198"/>
  <c r="I152"/>
  <c r="J152"/>
  <c r="K152"/>
  <c r="L152"/>
  <c r="M152"/>
  <c r="N152"/>
  <c r="H152"/>
  <c r="I151"/>
  <c r="J151"/>
  <c r="K151"/>
  <c r="L151"/>
  <c r="M151"/>
  <c r="N151"/>
  <c r="H151"/>
  <c r="Q171"/>
  <c r="G173"/>
  <c r="G172"/>
  <c r="N171"/>
  <c r="M171"/>
  <c r="L171"/>
  <c r="K171"/>
  <c r="J171"/>
  <c r="I171"/>
  <c r="H171"/>
  <c r="N168"/>
  <c r="M168"/>
  <c r="L168"/>
  <c r="K168"/>
  <c r="J168"/>
  <c r="I168"/>
  <c r="H168"/>
  <c r="G170"/>
  <c r="G169"/>
  <c r="G167"/>
  <c r="G166"/>
  <c r="N165"/>
  <c r="M165"/>
  <c r="L165"/>
  <c r="K165"/>
  <c r="J165"/>
  <c r="I165"/>
  <c r="H165"/>
  <c r="G74"/>
  <c r="G73"/>
  <c r="N72"/>
  <c r="M72"/>
  <c r="L72"/>
  <c r="K72"/>
  <c r="J72"/>
  <c r="I72"/>
  <c r="H72"/>
  <c r="N69"/>
  <c r="M69"/>
  <c r="L69"/>
  <c r="K69"/>
  <c r="J69"/>
  <c r="I69"/>
  <c r="H69"/>
  <c r="G71"/>
  <c r="G70"/>
  <c r="G72"/>
  <c r="G165"/>
  <c r="G171"/>
  <c r="G168"/>
  <c r="G69"/>
  <c r="Q120"/>
  <c r="L102"/>
  <c r="I98"/>
  <c r="J98"/>
  <c r="K98"/>
  <c r="L98"/>
  <c r="M98"/>
  <c r="N98"/>
  <c r="H98"/>
  <c r="I97"/>
  <c r="J97"/>
  <c r="K97"/>
  <c r="L97"/>
  <c r="M97"/>
  <c r="N97"/>
  <c r="H97"/>
  <c r="G119"/>
  <c r="G118"/>
  <c r="L117"/>
  <c r="L120"/>
  <c r="N117"/>
  <c r="M117"/>
  <c r="K117"/>
  <c r="J117"/>
  <c r="I117"/>
  <c r="H117"/>
  <c r="Q162"/>
  <c r="Q154"/>
  <c r="Q111"/>
  <c r="Q130"/>
  <c r="Q127"/>
  <c r="G132"/>
  <c r="G131"/>
  <c r="I130"/>
  <c r="J130"/>
  <c r="K130"/>
  <c r="L130"/>
  <c r="M130"/>
  <c r="N130"/>
  <c r="H130"/>
  <c r="H127"/>
  <c r="G129"/>
  <c r="G128"/>
  <c r="N127"/>
  <c r="M127"/>
  <c r="L127"/>
  <c r="K127"/>
  <c r="J127"/>
  <c r="I127"/>
  <c r="N126"/>
  <c r="M126"/>
  <c r="L126"/>
  <c r="K126"/>
  <c r="J126"/>
  <c r="I126"/>
  <c r="H126"/>
  <c r="N125"/>
  <c r="M125"/>
  <c r="L125"/>
  <c r="K125"/>
  <c r="J125"/>
  <c r="I125"/>
  <c r="H125"/>
  <c r="Q81"/>
  <c r="Q160"/>
  <c r="L63"/>
  <c r="H208"/>
  <c r="I208"/>
  <c r="I209"/>
  <c r="J208"/>
  <c r="J209"/>
  <c r="K208"/>
  <c r="K209"/>
  <c r="L208"/>
  <c r="L209"/>
  <c r="M208"/>
  <c r="M209"/>
  <c r="N208"/>
  <c r="N209"/>
  <c r="H209"/>
  <c r="J195"/>
  <c r="K195"/>
  <c r="L195"/>
  <c r="M195"/>
  <c r="N195"/>
  <c r="I189"/>
  <c r="I242"/>
  <c r="I190"/>
  <c r="I243"/>
  <c r="J189"/>
  <c r="J190"/>
  <c r="K189"/>
  <c r="K242"/>
  <c r="K190"/>
  <c r="K243"/>
  <c r="L189"/>
  <c r="L190"/>
  <c r="M189"/>
  <c r="M242"/>
  <c r="M190"/>
  <c r="M243"/>
  <c r="N189"/>
  <c r="N190"/>
  <c r="H190"/>
  <c r="H243"/>
  <c r="H189"/>
  <c r="H242"/>
  <c r="I238"/>
  <c r="J238"/>
  <c r="K238"/>
  <c r="L238"/>
  <c r="M238"/>
  <c r="N238"/>
  <c r="H238"/>
  <c r="I210"/>
  <c r="J210"/>
  <c r="K210"/>
  <c r="L210"/>
  <c r="M210"/>
  <c r="N210"/>
  <c r="H210"/>
  <c r="G212"/>
  <c r="L201"/>
  <c r="I191"/>
  <c r="J191"/>
  <c r="K191"/>
  <c r="L191"/>
  <c r="M191"/>
  <c r="N191"/>
  <c r="M175"/>
  <c r="M176"/>
  <c r="N175"/>
  <c r="N176"/>
  <c r="I175"/>
  <c r="I176"/>
  <c r="J175"/>
  <c r="J176"/>
  <c r="K175"/>
  <c r="L175"/>
  <c r="L176"/>
  <c r="H176"/>
  <c r="H175"/>
  <c r="L162"/>
  <c r="M162"/>
  <c r="L153"/>
  <c r="M153"/>
  <c r="N153"/>
  <c r="J156"/>
  <c r="K156"/>
  <c r="L156"/>
  <c r="M156"/>
  <c r="N156"/>
  <c r="I134"/>
  <c r="I135"/>
  <c r="J134"/>
  <c r="J135"/>
  <c r="K134"/>
  <c r="K135"/>
  <c r="L134"/>
  <c r="L135"/>
  <c r="M134"/>
  <c r="M135"/>
  <c r="N134"/>
  <c r="N135"/>
  <c r="H134"/>
  <c r="H135"/>
  <c r="L136"/>
  <c r="K114"/>
  <c r="L114"/>
  <c r="L111"/>
  <c r="K108"/>
  <c r="L108"/>
  <c r="M108"/>
  <c r="N108"/>
  <c r="N105"/>
  <c r="L105"/>
  <c r="L99"/>
  <c r="M99"/>
  <c r="N99"/>
  <c r="K25"/>
  <c r="K79"/>
  <c r="K78"/>
  <c r="K26"/>
  <c r="K86"/>
  <c r="L79"/>
  <c r="L78"/>
  <c r="L81"/>
  <c r="L42"/>
  <c r="L25"/>
  <c r="L26"/>
  <c r="M42"/>
  <c r="M25"/>
  <c r="M79"/>
  <c r="M26"/>
  <c r="M86"/>
  <c r="N25"/>
  <c r="N79"/>
  <c r="N78"/>
  <c r="N26"/>
  <c r="J42"/>
  <c r="J25"/>
  <c r="J79"/>
  <c r="J78"/>
  <c r="H25"/>
  <c r="H79"/>
  <c r="H78"/>
  <c r="I25"/>
  <c r="I79"/>
  <c r="I78"/>
  <c r="J26"/>
  <c r="J86"/>
  <c r="H26"/>
  <c r="I26"/>
  <c r="I86"/>
  <c r="K42"/>
  <c r="L57"/>
  <c r="M57"/>
  <c r="N57"/>
  <c r="N45"/>
  <c r="L45"/>
  <c r="M45"/>
  <c r="L48"/>
  <c r="M48"/>
  <c r="N48"/>
  <c r="I66"/>
  <c r="J66"/>
  <c r="K66"/>
  <c r="L66"/>
  <c r="M66"/>
  <c r="N66"/>
  <c r="H66"/>
  <c r="L54"/>
  <c r="J60"/>
  <c r="G38"/>
  <c r="G37"/>
  <c r="H36"/>
  <c r="I36"/>
  <c r="J36"/>
  <c r="K36"/>
  <c r="L36"/>
  <c r="M36"/>
  <c r="N36"/>
  <c r="G35"/>
  <c r="L33"/>
  <c r="N30"/>
  <c r="M105"/>
  <c r="M111"/>
  <c r="G68"/>
  <c r="G67"/>
  <c r="H33"/>
  <c r="I33"/>
  <c r="J33"/>
  <c r="K33"/>
  <c r="M33"/>
  <c r="N33"/>
  <c r="G34"/>
  <c r="N60"/>
  <c r="G240"/>
  <c r="G239"/>
  <c r="G211"/>
  <c r="G194"/>
  <c r="G196"/>
  <c r="G197"/>
  <c r="H201"/>
  <c r="I201"/>
  <c r="J201"/>
  <c r="K201"/>
  <c r="M201"/>
  <c r="N201"/>
  <c r="G202"/>
  <c r="G203"/>
  <c r="H191"/>
  <c r="G192"/>
  <c r="G193"/>
  <c r="G163"/>
  <c r="G164"/>
  <c r="G160"/>
  <c r="G161"/>
  <c r="G157"/>
  <c r="G158"/>
  <c r="G154"/>
  <c r="G155"/>
  <c r="G137"/>
  <c r="G138"/>
  <c r="G122"/>
  <c r="G121"/>
  <c r="G116"/>
  <c r="G115"/>
  <c r="G113"/>
  <c r="G112"/>
  <c r="G110"/>
  <c r="G109"/>
  <c r="G107"/>
  <c r="G106"/>
  <c r="G104"/>
  <c r="G103"/>
  <c r="G101"/>
  <c r="G100"/>
  <c r="G83"/>
  <c r="G82"/>
  <c r="G80"/>
  <c r="G65"/>
  <c r="G64"/>
  <c r="G59"/>
  <c r="G58"/>
  <c r="G56"/>
  <c r="G53"/>
  <c r="G51"/>
  <c r="G52"/>
  <c r="G50"/>
  <c r="G49"/>
  <c r="G47"/>
  <c r="G46"/>
  <c r="G43"/>
  <c r="G32"/>
  <c r="G31"/>
  <c r="G29"/>
  <c r="G28"/>
  <c r="M60"/>
  <c r="M30"/>
  <c r="N136"/>
  <c r="N120"/>
  <c r="N114"/>
  <c r="N111"/>
  <c r="N102"/>
  <c r="N81"/>
  <c r="N63"/>
  <c r="N54"/>
  <c r="N51"/>
  <c r="N27"/>
  <c r="M54"/>
  <c r="M63"/>
  <c r="K63"/>
  <c r="J63"/>
  <c r="I63"/>
  <c r="H63"/>
  <c r="G62"/>
  <c r="G61"/>
  <c r="K60"/>
  <c r="I60"/>
  <c r="H60"/>
  <c r="K30"/>
  <c r="J30"/>
  <c r="I30"/>
  <c r="H30"/>
  <c r="M120"/>
  <c r="K120"/>
  <c r="J120"/>
  <c r="I120"/>
  <c r="H120"/>
  <c r="J57"/>
  <c r="H114"/>
  <c r="M114"/>
  <c r="J114"/>
  <c r="I114"/>
  <c r="I136"/>
  <c r="M78"/>
  <c r="G55"/>
  <c r="K57"/>
  <c r="I57"/>
  <c r="H57"/>
  <c r="K54"/>
  <c r="J54"/>
  <c r="I54"/>
  <c r="H54"/>
  <c r="M136"/>
  <c r="K136"/>
  <c r="J136"/>
  <c r="H136"/>
  <c r="K111"/>
  <c r="J111"/>
  <c r="I111"/>
  <c r="H111"/>
  <c r="J108"/>
  <c r="I108"/>
  <c r="H108"/>
  <c r="K105"/>
  <c r="J105"/>
  <c r="I105"/>
  <c r="H105"/>
  <c r="M102"/>
  <c r="K102"/>
  <c r="J102"/>
  <c r="I102"/>
  <c r="H102"/>
  <c r="K99"/>
  <c r="J99"/>
  <c r="I99"/>
  <c r="H99"/>
  <c r="H153"/>
  <c r="I153"/>
  <c r="J153"/>
  <c r="K153"/>
  <c r="H156"/>
  <c r="I156"/>
  <c r="H159"/>
  <c r="I159"/>
  <c r="J159"/>
  <c r="K159"/>
  <c r="H162"/>
  <c r="I162"/>
  <c r="J162"/>
  <c r="K162"/>
  <c r="M51"/>
  <c r="K51"/>
  <c r="J51"/>
  <c r="I51"/>
  <c r="H51"/>
  <c r="K48"/>
  <c r="J48"/>
  <c r="I48"/>
  <c r="H48"/>
  <c r="M81"/>
  <c r="K81"/>
  <c r="J81"/>
  <c r="I81"/>
  <c r="H81"/>
  <c r="K45"/>
  <c r="J45"/>
  <c r="I45"/>
  <c r="H45"/>
  <c r="M27"/>
  <c r="J27"/>
  <c r="K27"/>
  <c r="H27"/>
  <c r="I27"/>
  <c r="N242"/>
  <c r="L242"/>
  <c r="J242"/>
  <c r="N243"/>
  <c r="L243"/>
  <c r="J243"/>
  <c r="G54"/>
  <c r="M143"/>
  <c r="I143"/>
  <c r="L96"/>
  <c r="G210"/>
  <c r="J207"/>
  <c r="G127"/>
  <c r="N24"/>
  <c r="G60"/>
  <c r="G27"/>
  <c r="H207"/>
  <c r="J24"/>
  <c r="G26"/>
  <c r="L24"/>
  <c r="G130"/>
  <c r="K144"/>
  <c r="G135"/>
  <c r="M235"/>
  <c r="I235"/>
  <c r="I144"/>
  <c r="I142"/>
  <c r="H24"/>
  <c r="G111"/>
  <c r="M24"/>
  <c r="H144"/>
  <c r="G45"/>
  <c r="G57"/>
  <c r="G81"/>
  <c r="G102"/>
  <c r="G114"/>
  <c r="G153"/>
  <c r="I133"/>
  <c r="N207"/>
  <c r="L207"/>
  <c r="I124"/>
  <c r="M124"/>
  <c r="J124"/>
  <c r="G97"/>
  <c r="G237"/>
  <c r="G63"/>
  <c r="G99"/>
  <c r="G105"/>
  <c r="G120"/>
  <c r="G136"/>
  <c r="G156"/>
  <c r="G238"/>
  <c r="L143"/>
  <c r="K207"/>
  <c r="K124"/>
  <c r="G208"/>
  <c r="G33"/>
  <c r="G79"/>
  <c r="G78"/>
  <c r="L188"/>
  <c r="G30"/>
  <c r="G48"/>
  <c r="G108"/>
  <c r="G159"/>
  <c r="I85"/>
  <c r="I84"/>
  <c r="K133"/>
  <c r="M207"/>
  <c r="N124"/>
  <c r="G117"/>
  <c r="H188"/>
  <c r="N188"/>
  <c r="G162"/>
  <c r="G66"/>
  <c r="G36"/>
  <c r="G134"/>
  <c r="J133"/>
  <c r="H124"/>
  <c r="L124"/>
  <c r="G126"/>
  <c r="G98"/>
  <c r="J188"/>
  <c r="G209"/>
  <c r="K188"/>
  <c r="G201"/>
  <c r="G191"/>
  <c r="G189"/>
  <c r="H174"/>
  <c r="M174"/>
  <c r="I174"/>
  <c r="M150"/>
  <c r="K150"/>
  <c r="G152"/>
  <c r="N150"/>
  <c r="L150"/>
  <c r="J174"/>
  <c r="H150"/>
  <c r="J150"/>
  <c r="G151"/>
  <c r="G44"/>
  <c r="G42"/>
  <c r="H42"/>
  <c r="N85"/>
  <c r="I42"/>
  <c r="J85"/>
  <c r="J84"/>
  <c r="K85"/>
  <c r="K84"/>
  <c r="H86"/>
  <c r="H85"/>
  <c r="N86"/>
  <c r="N42"/>
  <c r="M85"/>
  <c r="M84"/>
  <c r="L85"/>
  <c r="I24"/>
  <c r="N235"/>
  <c r="L235"/>
  <c r="J235"/>
  <c r="G236"/>
  <c r="G235"/>
  <c r="H235"/>
  <c r="K235"/>
  <c r="J144"/>
  <c r="N96"/>
  <c r="J96"/>
  <c r="H96"/>
  <c r="H143"/>
  <c r="I96"/>
  <c r="L144"/>
  <c r="L142"/>
  <c r="K96"/>
  <c r="N143"/>
  <c r="N144"/>
  <c r="M144"/>
  <c r="M142"/>
  <c r="N133"/>
  <c r="M133"/>
  <c r="J143"/>
  <c r="H133"/>
  <c r="L133"/>
  <c r="G125"/>
  <c r="G175"/>
  <c r="L174"/>
  <c r="N174"/>
  <c r="M96"/>
  <c r="I150"/>
  <c r="M188"/>
  <c r="I188"/>
  <c r="L86"/>
  <c r="K24"/>
  <c r="K143"/>
  <c r="K176"/>
  <c r="G176"/>
  <c r="I195"/>
  <c r="G195"/>
  <c r="I207"/>
  <c r="G25"/>
  <c r="G24"/>
  <c r="G190"/>
  <c r="G133"/>
  <c r="K142"/>
  <c r="K246"/>
  <c r="G96"/>
  <c r="I246"/>
  <c r="H246"/>
  <c r="H142"/>
  <c r="J142"/>
  <c r="I241"/>
  <c r="G144"/>
  <c r="G124"/>
  <c r="N84"/>
  <c r="G207"/>
  <c r="J246"/>
  <c r="L246"/>
  <c r="G188"/>
  <c r="I245"/>
  <c r="I244"/>
  <c r="K174"/>
  <c r="G150"/>
  <c r="H84"/>
  <c r="G85"/>
  <c r="M245"/>
  <c r="M241"/>
  <c r="K241"/>
  <c r="N246"/>
  <c r="N142"/>
  <c r="K245"/>
  <c r="K244"/>
  <c r="G174"/>
  <c r="L84"/>
  <c r="G242"/>
  <c r="H241"/>
  <c r="H245"/>
  <c r="L245"/>
  <c r="L241"/>
  <c r="N241"/>
  <c r="N245"/>
  <c r="G143"/>
  <c r="J241"/>
  <c r="J245"/>
  <c r="M246"/>
  <c r="G243"/>
  <c r="G86"/>
  <c r="J244"/>
  <c r="G142"/>
  <c r="L244"/>
  <c r="N244"/>
  <c r="M244"/>
  <c r="G84"/>
  <c r="G245"/>
  <c r="H244"/>
  <c r="G241"/>
  <c r="G246"/>
  <c r="G244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0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3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59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6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2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0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0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0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7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09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0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12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15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1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2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29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8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40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4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5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57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8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86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86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8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19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2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19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0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1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2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2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2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3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<sst xmlns="http://schemas.openxmlformats.org/spreadsheetml/2006/main" count="986" uniqueCount="180">
  <si>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</si>
  <si>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</si>
  <si>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</si>
  <si>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</si>
  <si>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</si>
  <si>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</si>
  <si>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</si>
  <si>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</si>
  <si>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</si>
  <si>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</si>
  <si>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</si>
  <si>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</si>
  <si>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</si>
  <si>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</si>
  <si>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</si>
  <si>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</si>
  <si>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</si>
  <si>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</si>
  <si>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</si>
  <si>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</si>
  <si>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</si>
  <si>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</si>
  <si>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</si>
  <si>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</si>
  <si>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</si>
  <si>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</si>
  <si>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</si>
  <si>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</si>
  <si>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</si>
  <si>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</si>
  <si>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</si>
  <si>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</si>
  <si>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</si>
  <si>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</si>
  <si>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</si>
  <si>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</si>
  <si>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</si>
  <si>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</si>
  <si>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</si>
  <si>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</si>
  <si>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</si>
  <si>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</si>
  <si>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</si>
  <si>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</si>
  <si>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</si>
  <si>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</si>
  <si>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</si>
  <si>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</si>
  <si>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</si>
  <si>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</si>
  <si>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</si>
  <si>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</si>
  <si>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</si>
  <si>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</si>
  <si>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</si>
  <si>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</si>
  <si>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</si>
  <si>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</si>
  <si>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</si>
  <si>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</si>
  <si>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</si>
  <si>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</si>
  <si>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</si>
  <si>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</si>
  <si>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</si>
  <si>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</si>
  <si>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</si>
  <si>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</si>
  <si>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</si>
  <si>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</si>
  <si>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</si>
  <si>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</si>
  <si>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</si>
  <si>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</si>
  <si>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</si>
  <si>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</si>
  <si>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</si>
  <si>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</si>
  <si>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</si>
  <si>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</si>
  <si>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</si>
  <si>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</si>
  <si>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</si>
  <si>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</si>
  <si>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</si>
  <si>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</si>
  <si>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</si>
  <si>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</si>
  <si>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</si>
  <si>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</si>
  <si>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</si>
  <si>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</si>
  <si>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</si>
  <si>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</si>
  <si>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</si>
  <si>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</si>
  <si>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</si>
  <si>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</si>
  <si>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</si>
  <si>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</si>
  <si>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</si>
  <si>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</si>
  <si>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</si>
  <si>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</si>
  <si>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</si>
  <si>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</si>
  <si>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</si>
  <si>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</si>
  <si>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</si>
  <si>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</si>
  <si>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</si>
  <si>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</si>
  <si>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</si>
  <si>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</si>
  <si>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</si>
  <si>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</si>
  <si>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</si>
  <si>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</si>
  <si>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</si>
  <si>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</si>
  <si>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</si>
  <si>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</si>
  <si>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</si>
  <si>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</si>
  <si>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</si>
  <si>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</si>
  <si>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</si>
  <si>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</si>
  <si>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Мероприятие 1.  Технологическое подключение обьекта капитального строительства к сети газораспределения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</si>
  <si>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</si>
  <si>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</si>
  <si>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</si>
  <si>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</si>
  <si>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</si>
  <si>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</si>
  <si>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</si>
  <si>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</si>
  <si>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</si>
  <si>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</si>
  <si>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</si>
  <si>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</si>
  <si>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</si>
  <si>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</si>
  <si>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</si>
  <si>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</si>
  <si>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</si>
  <si>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</si>
  <si>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</si>
  <si>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</si>
  <si>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</si>
  <si>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</si>
  <si>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>Количество подключенных объектов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</si>
  <si>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</si>
  <si>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</si>
  <si>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</si>
  <si>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Протяженность построенных распределительных газовых сетей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</si>
  <si>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</si>
  <si>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</si>
  <si>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</si>
  <si>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</si>
  <si>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</si>
  <si>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</si>
  <si>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</si>
  <si>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</si>
  <si>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</si>
  <si>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</si>
  <si>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Мероприятие 2. Надзор на объекте газоснабжения д. Нововоскресенка Называевского муниципального района Омской области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</si>
  <si>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</si>
  <si>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</si>
  <si>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</si>
  <si>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</si>
  <si>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</si>
  <si>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</si>
  <si>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</si>
  <si>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</si>
  <si>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</si>
  <si>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</si>
  <si>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</si>
  <si>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Мероприятие 1: Создание объектов размещения бытовых отходов</t>
  </si>
  <si>
    <t>района от  10.02.2020 №  39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</si>
</sst>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165" fontId="2" fillId="2" borderId="1" xfId="2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2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2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2" applyFont="1" applyFill="1" applyBorder="1" applyAlignment="1">
      <alignment horizontal="center" vertical="top" wrapText="1"/>
    </xf>
    <xf numFmtId="43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2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2" applyNumberFormat="1" applyFont="1" applyFill="1" applyBorder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2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Font="1" applyFill="1" applyBorder="1" applyAlignment="1">
      <alignment horizontal="center" vertical="top" wrapText="1"/>
    </xf>
    <xf numFmtId="165" fontId="14" fillId="3" borderId="1" xfId="0" applyNumberFormat="1" applyFont="1" applyFill="1" applyBorder="1" applyAlignment="1">
      <alignment horizontal="center" vertical="top" wrapText="1"/>
    </xf>
    <xf numFmtId="165" fontId="14" fillId="3" borderId="1" xfId="2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5" fontId="14" fillId="0" borderId="2" xfId="2" applyFont="1" applyFill="1" applyBorder="1" applyAlignment="1">
      <alignment horizontal="center" vertical="top" wrapText="1"/>
    </xf>
    <xf numFmtId="165" fontId="14" fillId="0" borderId="3" xfId="2" applyFont="1" applyFill="1" applyBorder="1" applyAlignment="1">
      <alignment horizontal="center" vertical="top" wrapText="1"/>
    </xf>
    <xf numFmtId="165" fontId="14" fillId="0" borderId="4" xfId="2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9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5" fontId="4" fillId="2" borderId="2" xfId="2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165" fontId="2" fillId="2" borderId="2" xfId="2" applyFont="1" applyFill="1" applyBorder="1" applyAlignment="1">
      <alignment horizontal="center" vertical="top" wrapText="1"/>
    </xf>
    <xf numFmtId="165" fontId="2" fillId="0" borderId="2" xfId="2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2" fillId="0" borderId="3" xfId="2" applyFont="1" applyFill="1" applyBorder="1" applyAlignment="1">
      <alignment horizontal="center" vertical="top" wrapText="1"/>
    </xf>
    <xf numFmtId="165" fontId="2" fillId="0" borderId="4" xfId="2" applyFont="1" applyFill="1" applyBorder="1" applyAlignment="1">
      <alignment horizontal="center" vertical="top" wrapText="1"/>
    </xf>
    <xf numFmtId="165" fontId="4" fillId="0" borderId="2" xfId="2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</cellXfs>
  <cellStyles count="3">
    <cellStyle name="Денежный" xfId="1" builtinId="4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46"/>
  <sheetViews>
    <sheetView tabSelected="1" view="pageBreakPreview" zoomScale="76" zoomScaleNormal="70" zoomScaleSheetLayoutView="76" workbookViewId="0">
      <pane xSplit="6" ySplit="17" topLeftCell="N18" activePane="bottomRight" state="frozen"/>
      <selection pane="topRight" activeCell="G1" sqref="G1"/>
      <selection pane="bottomLeft" activeCell="A6" sqref="A6"/>
      <selection pane="bottomRight" activeCell="R5" sqref="R5:X5"/>
    </sheetView>
  </sheetViews>
  <sheetFormatPr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7.5703125" style="2" customWidth="1"/>
    <col min="8" max="8" width="17" style="2" customWidth="1"/>
    <col min="9" max="9" width="16.7109375" style="2" customWidth="1"/>
    <col min="10" max="10" width="16.28515625" style="2" customWidth="1"/>
    <col min="11" max="11" width="18.42578125" style="2" customWidth="1"/>
    <col min="12" max="12" width="16.7109375" style="2" customWidth="1"/>
    <col min="13" max="13" width="16.140625" style="2" customWidth="1"/>
    <col min="14" max="14" width="16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193" t="s">
        <v>114</v>
      </c>
      <c r="S2" s="193"/>
      <c r="T2" s="193"/>
      <c r="U2" s="193"/>
      <c r="V2" s="193"/>
      <c r="W2" s="193"/>
      <c r="X2" s="193"/>
    </row>
    <row r="3" spans="1:25" ht="18.75">
      <c r="R3" s="193" t="s">
        <v>115</v>
      </c>
      <c r="S3" s="193"/>
      <c r="T3" s="193"/>
      <c r="U3" s="193"/>
      <c r="V3" s="193"/>
      <c r="W3" s="193"/>
      <c r="X3" s="193"/>
    </row>
    <row r="4" spans="1:25" ht="18.75" customHeight="1">
      <c r="R4" s="194" t="s">
        <v>179</v>
      </c>
      <c r="S4" s="194"/>
      <c r="T4" s="194"/>
      <c r="U4" s="194"/>
      <c r="V4" s="194"/>
      <c r="W4" s="194"/>
      <c r="X4" s="194"/>
    </row>
    <row r="5" spans="1:25" ht="18.75">
      <c r="R5" s="193" t="s">
        <v>99</v>
      </c>
      <c r="S5" s="193"/>
      <c r="T5" s="193"/>
      <c r="U5" s="193"/>
      <c r="V5" s="193"/>
      <c r="W5" s="193"/>
      <c r="X5" s="193"/>
    </row>
    <row r="6" spans="1:25" ht="18.75">
      <c r="R6" s="193" t="s">
        <v>100</v>
      </c>
      <c r="S6" s="193"/>
      <c r="T6" s="193"/>
      <c r="U6" s="193"/>
      <c r="V6" s="193"/>
      <c r="W6" s="193"/>
      <c r="X6" s="193"/>
      <c r="Y6" s="193"/>
    </row>
    <row r="7" spans="1:25" ht="18.75">
      <c r="R7" s="193" t="s">
        <v>101</v>
      </c>
      <c r="S7" s="193"/>
      <c r="T7" s="193"/>
      <c r="U7" s="193"/>
      <c r="V7" s="193"/>
      <c r="W7" s="193"/>
      <c r="X7" s="193"/>
    </row>
    <row r="9" spans="1:25" ht="18.75">
      <c r="A9" s="192" t="s">
        <v>102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</row>
    <row r="10" spans="1:25" ht="18.75">
      <c r="A10" s="192" t="s">
        <v>103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</row>
    <row r="13" spans="1:25">
      <c r="A13" s="170" t="s">
        <v>39</v>
      </c>
      <c r="B13" s="170" t="s">
        <v>24</v>
      </c>
      <c r="C13" s="170" t="s">
        <v>25</v>
      </c>
      <c r="D13" s="170"/>
      <c r="E13" s="85" t="s">
        <v>40</v>
      </c>
      <c r="F13" s="170" t="s">
        <v>26</v>
      </c>
      <c r="G13" s="170"/>
      <c r="H13" s="170"/>
      <c r="I13" s="170"/>
      <c r="J13" s="170"/>
      <c r="K13" s="170"/>
      <c r="L13" s="170"/>
      <c r="M13" s="170"/>
      <c r="N13" s="170"/>
      <c r="O13" s="170" t="s">
        <v>42</v>
      </c>
      <c r="P13" s="170"/>
      <c r="Q13" s="170"/>
      <c r="R13" s="170"/>
      <c r="S13" s="170"/>
      <c r="T13" s="170"/>
      <c r="U13" s="170"/>
      <c r="V13" s="170"/>
      <c r="W13" s="170"/>
      <c r="X13" s="170"/>
      <c r="Y13" s="3"/>
    </row>
    <row r="14" spans="1:25">
      <c r="A14" s="170"/>
      <c r="B14" s="170"/>
      <c r="C14" s="170"/>
      <c r="D14" s="170"/>
      <c r="E14" s="86"/>
      <c r="F14" s="170" t="s">
        <v>27</v>
      </c>
      <c r="G14" s="170" t="s">
        <v>28</v>
      </c>
      <c r="H14" s="170"/>
      <c r="I14" s="170"/>
      <c r="J14" s="170"/>
      <c r="K14" s="170"/>
      <c r="L14" s="170"/>
      <c r="M14" s="170"/>
      <c r="N14" s="170"/>
      <c r="O14" s="170" t="s">
        <v>29</v>
      </c>
      <c r="P14" s="170" t="s">
        <v>30</v>
      </c>
      <c r="Q14" s="170" t="s">
        <v>31</v>
      </c>
      <c r="R14" s="170"/>
      <c r="S14" s="170"/>
      <c r="T14" s="170"/>
      <c r="U14" s="170"/>
      <c r="V14" s="170"/>
      <c r="W14" s="170"/>
      <c r="X14" s="170"/>
      <c r="Y14" s="3"/>
    </row>
    <row r="15" spans="1:25" ht="34.5" customHeight="1">
      <c r="A15" s="170"/>
      <c r="B15" s="170"/>
      <c r="C15" s="85" t="s">
        <v>32</v>
      </c>
      <c r="D15" s="85" t="s">
        <v>33</v>
      </c>
      <c r="E15" s="86"/>
      <c r="F15" s="170"/>
      <c r="G15" s="170" t="s">
        <v>34</v>
      </c>
      <c r="H15" s="170" t="s">
        <v>41</v>
      </c>
      <c r="I15" s="170"/>
      <c r="J15" s="170"/>
      <c r="K15" s="170"/>
      <c r="L15" s="170"/>
      <c r="M15" s="170"/>
      <c r="N15" s="170"/>
      <c r="O15" s="170"/>
      <c r="P15" s="170"/>
      <c r="Q15" s="170" t="s">
        <v>36</v>
      </c>
      <c r="R15" s="170" t="s">
        <v>35</v>
      </c>
      <c r="S15" s="170"/>
      <c r="T15" s="170"/>
      <c r="U15" s="170"/>
      <c r="V15" s="170"/>
      <c r="W15" s="170"/>
      <c r="X15" s="170"/>
      <c r="Y15" s="3"/>
    </row>
    <row r="16" spans="1:25" ht="46.5" customHeight="1">
      <c r="A16" s="170"/>
      <c r="B16" s="170"/>
      <c r="C16" s="87"/>
      <c r="D16" s="87"/>
      <c r="E16" s="87"/>
      <c r="F16" s="170"/>
      <c r="G16" s="170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70"/>
      <c r="P16" s="170"/>
      <c r="Q16" s="170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126" t="s">
        <v>67</v>
      </c>
      <c r="B18" s="126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126" t="s">
        <v>74</v>
      </c>
      <c r="B19" s="126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126" t="s">
        <v>76</v>
      </c>
      <c r="B20" s="126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20"/>
      <c r="B21" s="120" t="s">
        <v>75</v>
      </c>
      <c r="C21" s="138">
        <v>2020</v>
      </c>
      <c r="D21" s="138">
        <v>2026</v>
      </c>
      <c r="E21" s="138" t="s">
        <v>37</v>
      </c>
      <c r="F21" s="138" t="s">
        <v>37</v>
      </c>
      <c r="G21" s="164" t="s">
        <v>37</v>
      </c>
      <c r="H21" s="164" t="s">
        <v>37</v>
      </c>
      <c r="I21" s="164" t="s">
        <v>37</v>
      </c>
      <c r="J21" s="164" t="s">
        <v>37</v>
      </c>
      <c r="K21" s="164" t="s">
        <v>37</v>
      </c>
      <c r="L21" s="164" t="s">
        <v>18</v>
      </c>
      <c r="M21" s="164" t="s">
        <v>37</v>
      </c>
      <c r="N21" s="164" t="s">
        <v>37</v>
      </c>
      <c r="O21" s="85" t="s">
        <v>37</v>
      </c>
      <c r="P21" s="85" t="s">
        <v>37</v>
      </c>
      <c r="Q21" s="85" t="s">
        <v>37</v>
      </c>
      <c r="R21" s="85" t="s">
        <v>37</v>
      </c>
      <c r="S21" s="85" t="s">
        <v>37</v>
      </c>
      <c r="T21" s="85" t="s">
        <v>37</v>
      </c>
      <c r="U21" s="85" t="s">
        <v>37</v>
      </c>
      <c r="V21" s="85" t="s">
        <v>37</v>
      </c>
      <c r="W21" s="85" t="s">
        <v>37</v>
      </c>
      <c r="X21" s="85" t="s">
        <v>37</v>
      </c>
      <c r="Y21" s="3"/>
    </row>
    <row r="22" spans="1:25">
      <c r="A22" s="121"/>
      <c r="B22" s="121"/>
      <c r="C22" s="139"/>
      <c r="D22" s="139"/>
      <c r="E22" s="139"/>
      <c r="F22" s="139"/>
      <c r="G22" s="167"/>
      <c r="H22" s="167"/>
      <c r="I22" s="167"/>
      <c r="J22" s="167"/>
      <c r="K22" s="167"/>
      <c r="L22" s="167"/>
      <c r="M22" s="167"/>
      <c r="N22" s="167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3"/>
    </row>
    <row r="23" spans="1:25">
      <c r="A23" s="121"/>
      <c r="B23" s="121"/>
      <c r="C23" s="139"/>
      <c r="D23" s="139"/>
      <c r="E23" s="140"/>
      <c r="F23" s="140"/>
      <c r="G23" s="168"/>
      <c r="H23" s="168"/>
      <c r="I23" s="168"/>
      <c r="J23" s="168"/>
      <c r="K23" s="168"/>
      <c r="L23" s="168"/>
      <c r="M23" s="168"/>
      <c r="N23" s="168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3"/>
    </row>
    <row r="24" spans="1:25" ht="15.75" customHeight="1">
      <c r="A24" s="126"/>
      <c r="B24" s="126" t="s">
        <v>48</v>
      </c>
      <c r="C24" s="137">
        <v>2020</v>
      </c>
      <c r="D24" s="137">
        <v>2026</v>
      </c>
      <c r="E24" s="120" t="s">
        <v>49</v>
      </c>
      <c r="F24" s="47" t="s">
        <v>38</v>
      </c>
      <c r="G24" s="16">
        <f>G25+G26</f>
        <v>282584378.39999998</v>
      </c>
      <c r="H24" s="50">
        <f>H25+H26</f>
        <v>65187371.890000001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70" t="s">
        <v>37</v>
      </c>
      <c r="P24" s="170" t="s">
        <v>37</v>
      </c>
      <c r="Q24" s="170" t="s">
        <v>37</v>
      </c>
      <c r="R24" s="170" t="s">
        <v>37</v>
      </c>
      <c r="S24" s="170" t="s">
        <v>37</v>
      </c>
      <c r="T24" s="170" t="s">
        <v>37</v>
      </c>
      <c r="U24" s="170" t="s">
        <v>37</v>
      </c>
      <c r="V24" s="170" t="s">
        <v>37</v>
      </c>
      <c r="W24" s="170" t="s">
        <v>37</v>
      </c>
      <c r="X24" s="170" t="s">
        <v>37</v>
      </c>
      <c r="Y24" s="3"/>
    </row>
    <row r="25" spans="1:25" ht="63" customHeight="1">
      <c r="A25" s="126"/>
      <c r="B25" s="126"/>
      <c r="C25" s="137"/>
      <c r="D25" s="137"/>
      <c r="E25" s="121"/>
      <c r="F25" s="47" t="s">
        <v>43</v>
      </c>
      <c r="G25" s="16">
        <f>SUM(H25:N25)</f>
        <v>102962634.40000001</v>
      </c>
      <c r="H25" s="50">
        <f>H28+H31+H34+H37</f>
        <v>34218105.890000001</v>
      </c>
      <c r="I25" s="50">
        <f t="shared" ref="I25:N25" si="1">I28+I31+I34+I37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3"/>
    </row>
    <row r="26" spans="1:25" ht="47.25">
      <c r="A26" s="126"/>
      <c r="B26" s="126"/>
      <c r="C26" s="137"/>
      <c r="D26" s="137"/>
      <c r="E26" s="121"/>
      <c r="F26" s="47" t="s">
        <v>44</v>
      </c>
      <c r="G26" s="16">
        <f>SUM(H26:N26)</f>
        <v>179621744</v>
      </c>
      <c r="H26" s="51">
        <f>H29+H32+H35+H38</f>
        <v>30969266</v>
      </c>
      <c r="I26" s="51">
        <f t="shared" ref="I26:N26" si="2">I29+I32+I35+I38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3"/>
    </row>
    <row r="27" spans="1:25" ht="15.75" customHeight="1">
      <c r="A27" s="126"/>
      <c r="B27" s="126" t="s">
        <v>1</v>
      </c>
      <c r="C27" s="137">
        <v>2020</v>
      </c>
      <c r="D27" s="137">
        <v>2026</v>
      </c>
      <c r="E27" s="120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70" t="s">
        <v>69</v>
      </c>
      <c r="P27" s="170" t="s">
        <v>70</v>
      </c>
      <c r="Q27" s="170"/>
      <c r="R27" s="170">
        <v>100</v>
      </c>
      <c r="S27" s="170">
        <v>100</v>
      </c>
      <c r="T27" s="170">
        <v>100</v>
      </c>
      <c r="U27" s="170">
        <v>100</v>
      </c>
      <c r="V27" s="170">
        <v>100</v>
      </c>
      <c r="W27" s="170">
        <v>100</v>
      </c>
      <c r="X27" s="170">
        <v>100</v>
      </c>
      <c r="Y27" s="3"/>
    </row>
    <row r="28" spans="1:25" ht="63" customHeight="1">
      <c r="A28" s="126"/>
      <c r="B28" s="126"/>
      <c r="C28" s="137"/>
      <c r="D28" s="137"/>
      <c r="E28" s="121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3"/>
    </row>
    <row r="29" spans="1:25" ht="48.75" customHeight="1">
      <c r="A29" s="126"/>
      <c r="B29" s="126"/>
      <c r="C29" s="137"/>
      <c r="D29" s="137"/>
      <c r="E29" s="121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3"/>
    </row>
    <row r="30" spans="1:25" ht="21.75" customHeight="1">
      <c r="A30" s="126"/>
      <c r="B30" s="126" t="s">
        <v>2</v>
      </c>
      <c r="C30" s="137">
        <v>2020</v>
      </c>
      <c r="D30" s="137">
        <v>2026</v>
      </c>
      <c r="E30" s="120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70" t="s">
        <v>83</v>
      </c>
      <c r="P30" s="170" t="s">
        <v>70</v>
      </c>
      <c r="Q30" s="170"/>
      <c r="R30" s="170">
        <v>100</v>
      </c>
      <c r="S30" s="170">
        <v>100</v>
      </c>
      <c r="T30" s="170">
        <v>100</v>
      </c>
      <c r="U30" s="170">
        <v>100</v>
      </c>
      <c r="V30" s="170">
        <v>100</v>
      </c>
      <c r="W30" s="170">
        <v>100</v>
      </c>
      <c r="X30" s="170">
        <v>100</v>
      </c>
      <c r="Y30" s="3"/>
    </row>
    <row r="31" spans="1:25" ht="67.5" customHeight="1">
      <c r="A31" s="126"/>
      <c r="B31" s="126"/>
      <c r="C31" s="137"/>
      <c r="D31" s="137"/>
      <c r="E31" s="121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3"/>
    </row>
    <row r="32" spans="1:25" ht="47.25">
      <c r="A32" s="126"/>
      <c r="B32" s="126"/>
      <c r="C32" s="137"/>
      <c r="D32" s="137"/>
      <c r="E32" s="121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3"/>
    </row>
    <row r="33" spans="1:25" ht="15.75" customHeight="1">
      <c r="A33" s="126"/>
      <c r="B33" s="126" t="s">
        <v>3</v>
      </c>
      <c r="C33" s="137">
        <v>2020</v>
      </c>
      <c r="D33" s="137">
        <v>2026</v>
      </c>
      <c r="E33" s="120" t="s">
        <v>49</v>
      </c>
      <c r="F33" s="47" t="s">
        <v>38</v>
      </c>
      <c r="G33" s="16">
        <f>SUM(H33:N33)</f>
        <v>23836761.640000001</v>
      </c>
      <c r="H33" s="16">
        <f t="shared" ref="H33:M33" si="5">H34+H35</f>
        <v>23836761.640000001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70" t="s">
        <v>133</v>
      </c>
      <c r="P33" s="170" t="s">
        <v>70</v>
      </c>
      <c r="Q33" s="170"/>
      <c r="R33" s="170">
        <v>100</v>
      </c>
      <c r="S33" s="170">
        <v>100</v>
      </c>
      <c r="T33" s="170">
        <v>100</v>
      </c>
      <c r="U33" s="170">
        <v>100</v>
      </c>
      <c r="V33" s="170">
        <v>100</v>
      </c>
      <c r="W33" s="170">
        <v>100</v>
      </c>
      <c r="X33" s="170">
        <v>100</v>
      </c>
      <c r="Y33" s="3"/>
    </row>
    <row r="34" spans="1:25" ht="63" customHeight="1">
      <c r="A34" s="126"/>
      <c r="B34" s="126"/>
      <c r="C34" s="137"/>
      <c r="D34" s="137"/>
      <c r="E34" s="121"/>
      <c r="F34" s="47" t="s">
        <v>43</v>
      </c>
      <c r="G34" s="16">
        <f>SUM(H34:N34)</f>
        <v>23836761.640000001</v>
      </c>
      <c r="H34" s="16">
        <v>23836761.640000001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3"/>
    </row>
    <row r="35" spans="1:25" ht="47.25">
      <c r="A35" s="126"/>
      <c r="B35" s="126"/>
      <c r="C35" s="137"/>
      <c r="D35" s="137"/>
      <c r="E35" s="122"/>
      <c r="F35" s="47" t="s">
        <v>44</v>
      </c>
      <c r="G35" s="51">
        <f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3"/>
    </row>
    <row r="36" spans="1:25" ht="22.5" customHeight="1">
      <c r="A36" s="138"/>
      <c r="B36" s="120" t="s">
        <v>4</v>
      </c>
      <c r="C36" s="138">
        <v>2020</v>
      </c>
      <c r="D36" s="138">
        <v>2026</v>
      </c>
      <c r="E36" s="120" t="s">
        <v>49</v>
      </c>
      <c r="F36" s="47" t="s">
        <v>38</v>
      </c>
      <c r="G36" s="48">
        <f>H36+I36+J36+K36+L36+M36</f>
        <v>154846331</v>
      </c>
      <c r="H36" s="49">
        <f>H37+H38</f>
        <v>30969266</v>
      </c>
      <c r="I36" s="49">
        <f t="shared" ref="I36:N36" si="6">I37+I38</f>
        <v>24775413</v>
      </c>
      <c r="J36" s="49">
        <f t="shared" si="6"/>
        <v>24775413</v>
      </c>
      <c r="K36" s="49">
        <f t="shared" si="6"/>
        <v>24775413</v>
      </c>
      <c r="L36" s="49">
        <f t="shared" si="6"/>
        <v>24775413</v>
      </c>
      <c r="M36" s="49">
        <f t="shared" si="6"/>
        <v>24775413</v>
      </c>
      <c r="N36" s="49">
        <f t="shared" si="6"/>
        <v>24775413</v>
      </c>
      <c r="O36" s="170" t="s">
        <v>134</v>
      </c>
      <c r="P36" s="170" t="s">
        <v>70</v>
      </c>
      <c r="Q36" s="85"/>
      <c r="R36" s="85">
        <v>100</v>
      </c>
      <c r="S36" s="85">
        <v>100</v>
      </c>
      <c r="T36" s="85">
        <v>100</v>
      </c>
      <c r="U36" s="85">
        <v>100</v>
      </c>
      <c r="V36" s="85">
        <v>100</v>
      </c>
      <c r="W36" s="85">
        <v>100</v>
      </c>
      <c r="X36" s="85">
        <v>100</v>
      </c>
      <c r="Y36" s="3"/>
    </row>
    <row r="37" spans="1:25" ht="50.25" customHeight="1">
      <c r="A37" s="139"/>
      <c r="B37" s="121"/>
      <c r="C37" s="139"/>
      <c r="D37" s="139"/>
      <c r="E37" s="121"/>
      <c r="F37" s="47" t="s">
        <v>43</v>
      </c>
      <c r="G37" s="51">
        <f>H37+I37+J37+K37+L37+M37</f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15">
        <v>0</v>
      </c>
      <c r="N37" s="49">
        <v>0</v>
      </c>
      <c r="O37" s="170"/>
      <c r="P37" s="170"/>
      <c r="Q37" s="86"/>
      <c r="R37" s="86"/>
      <c r="S37" s="86"/>
      <c r="T37" s="86"/>
      <c r="U37" s="86"/>
      <c r="V37" s="86"/>
      <c r="W37" s="86"/>
      <c r="X37" s="86"/>
      <c r="Y37" s="3"/>
    </row>
    <row r="38" spans="1:25" ht="50.25" customHeight="1">
      <c r="A38" s="140"/>
      <c r="B38" s="122"/>
      <c r="C38" s="140"/>
      <c r="D38" s="140"/>
      <c r="E38" s="122"/>
      <c r="F38" s="47" t="s">
        <v>44</v>
      </c>
      <c r="G38" s="48">
        <f>H38+I38+J38+K38+L38+M38</f>
        <v>154846331</v>
      </c>
      <c r="H38" s="49">
        <v>30969266</v>
      </c>
      <c r="I38" s="49">
        <v>24775413</v>
      </c>
      <c r="J38" s="49">
        <v>24775413</v>
      </c>
      <c r="K38" s="49">
        <v>24775413</v>
      </c>
      <c r="L38" s="49">
        <v>24775413</v>
      </c>
      <c r="M38" s="49">
        <v>24775413</v>
      </c>
      <c r="N38" s="49">
        <v>24775413</v>
      </c>
      <c r="O38" s="170"/>
      <c r="P38" s="170"/>
      <c r="Q38" s="87"/>
      <c r="R38" s="87"/>
      <c r="S38" s="87"/>
      <c r="T38" s="87"/>
      <c r="U38" s="87"/>
      <c r="V38" s="87"/>
      <c r="W38" s="87"/>
      <c r="X38" s="87"/>
      <c r="Y38" s="3"/>
    </row>
    <row r="39" spans="1:25" ht="15.75" customHeight="1">
      <c r="A39" s="126"/>
      <c r="B39" s="120" t="s">
        <v>77</v>
      </c>
      <c r="C39" s="137">
        <v>2020</v>
      </c>
      <c r="D39" s="137">
        <v>2026</v>
      </c>
      <c r="E39" s="137" t="s">
        <v>45</v>
      </c>
      <c r="F39" s="138" t="s">
        <v>45</v>
      </c>
      <c r="G39" s="164" t="s">
        <v>45</v>
      </c>
      <c r="H39" s="164" t="s">
        <v>45</v>
      </c>
      <c r="I39" s="164" t="s">
        <v>45</v>
      </c>
      <c r="J39" s="164" t="s">
        <v>45</v>
      </c>
      <c r="K39" s="164" t="s">
        <v>45</v>
      </c>
      <c r="L39" s="45" t="s">
        <v>20</v>
      </c>
      <c r="M39" s="164" t="s">
        <v>45</v>
      </c>
      <c r="N39" s="164" t="s">
        <v>45</v>
      </c>
      <c r="O39" s="85" t="s">
        <v>57</v>
      </c>
      <c r="P39" s="85" t="s">
        <v>57</v>
      </c>
      <c r="Q39" s="85" t="s">
        <v>57</v>
      </c>
      <c r="R39" s="85" t="s">
        <v>57</v>
      </c>
      <c r="S39" s="85" t="s">
        <v>57</v>
      </c>
      <c r="T39" s="85" t="s">
        <v>57</v>
      </c>
      <c r="U39" s="85" t="s">
        <v>57</v>
      </c>
      <c r="V39" s="85" t="s">
        <v>57</v>
      </c>
      <c r="W39" s="85" t="s">
        <v>57</v>
      </c>
      <c r="X39" s="85" t="s">
        <v>57</v>
      </c>
      <c r="Y39" s="3"/>
    </row>
    <row r="40" spans="1:25">
      <c r="A40" s="126"/>
      <c r="B40" s="121"/>
      <c r="C40" s="137"/>
      <c r="D40" s="137"/>
      <c r="E40" s="137"/>
      <c r="F40" s="165"/>
      <c r="G40" s="165"/>
      <c r="H40" s="165"/>
      <c r="I40" s="165"/>
      <c r="J40" s="165"/>
      <c r="K40" s="165"/>
      <c r="L40" s="52"/>
      <c r="M40" s="165"/>
      <c r="N40" s="165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3"/>
    </row>
    <row r="41" spans="1:25" ht="33.75" customHeight="1">
      <c r="A41" s="126"/>
      <c r="B41" s="122"/>
      <c r="C41" s="137"/>
      <c r="D41" s="137"/>
      <c r="E41" s="137"/>
      <c r="F41" s="166"/>
      <c r="G41" s="166"/>
      <c r="H41" s="166"/>
      <c r="I41" s="166"/>
      <c r="J41" s="166"/>
      <c r="K41" s="166"/>
      <c r="L41" s="53"/>
      <c r="M41" s="166"/>
      <c r="N41" s="166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3"/>
    </row>
    <row r="42" spans="1:25" ht="15.75" customHeight="1">
      <c r="A42" s="126"/>
      <c r="B42" s="126" t="s">
        <v>50</v>
      </c>
      <c r="C42" s="137">
        <v>2020</v>
      </c>
      <c r="D42" s="137">
        <v>2026</v>
      </c>
      <c r="E42" s="126" t="s">
        <v>51</v>
      </c>
      <c r="F42" s="47" t="s">
        <v>38</v>
      </c>
      <c r="G42" s="17">
        <f t="shared" ref="G42:N42" si="7">G43+G44</f>
        <v>152673272.31999999</v>
      </c>
      <c r="H42" s="54">
        <f t="shared" si="7"/>
        <v>26538930.109999999</v>
      </c>
      <c r="I42" s="54">
        <f t="shared" si="7"/>
        <v>21137089.609999999</v>
      </c>
      <c r="J42" s="54">
        <f t="shared" si="7"/>
        <v>20999450.52</v>
      </c>
      <c r="K42" s="54">
        <f t="shared" si="7"/>
        <v>20999450.52</v>
      </c>
      <c r="L42" s="54">
        <f t="shared" si="7"/>
        <v>20999450.52</v>
      </c>
      <c r="M42" s="54">
        <f t="shared" si="7"/>
        <v>20999450.52</v>
      </c>
      <c r="N42" s="54">
        <f t="shared" si="7"/>
        <v>20999450.52</v>
      </c>
      <c r="O42" s="85" t="s">
        <v>57</v>
      </c>
      <c r="P42" s="85" t="s">
        <v>57</v>
      </c>
      <c r="Q42" s="85" t="s">
        <v>57</v>
      </c>
      <c r="R42" s="85" t="s">
        <v>57</v>
      </c>
      <c r="S42" s="85" t="s">
        <v>57</v>
      </c>
      <c r="T42" s="85" t="s">
        <v>57</v>
      </c>
      <c r="U42" s="85" t="s">
        <v>57</v>
      </c>
      <c r="V42" s="85" t="s">
        <v>57</v>
      </c>
      <c r="W42" s="85" t="s">
        <v>57</v>
      </c>
      <c r="X42" s="85" t="s">
        <v>57</v>
      </c>
      <c r="Y42" s="3"/>
    </row>
    <row r="43" spans="1:25" ht="47.45" customHeight="1">
      <c r="A43" s="126"/>
      <c r="B43" s="126"/>
      <c r="C43" s="137"/>
      <c r="D43" s="137"/>
      <c r="E43" s="126"/>
      <c r="F43" s="47" t="s">
        <v>43</v>
      </c>
      <c r="G43" s="17">
        <f>SUM(H43:N43)</f>
        <v>150736594.88</v>
      </c>
      <c r="H43" s="51">
        <f>H46+H49+H52+H55+H58+H61+H64+H67+H70+H73</f>
        <v>26016682</v>
      </c>
      <c r="I43" s="51">
        <f t="shared" ref="I43:N43" si="8">I46+I49+I52+I55+I58+I61+I64+I67+I70+I73</f>
        <v>20932047.18</v>
      </c>
      <c r="J43" s="51">
        <f t="shared" si="8"/>
        <v>20757573.140000001</v>
      </c>
      <c r="K43" s="51">
        <f t="shared" si="8"/>
        <v>20757573.140000001</v>
      </c>
      <c r="L43" s="51">
        <f t="shared" si="8"/>
        <v>20757573.140000001</v>
      </c>
      <c r="M43" s="51">
        <f t="shared" si="8"/>
        <v>20757573.140000001</v>
      </c>
      <c r="N43" s="51">
        <f t="shared" si="8"/>
        <v>20757573.140000001</v>
      </c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3"/>
    </row>
    <row r="44" spans="1:25" ht="38.25" customHeight="1">
      <c r="A44" s="126"/>
      <c r="B44" s="126"/>
      <c r="C44" s="137"/>
      <c r="D44" s="137"/>
      <c r="E44" s="126"/>
      <c r="F44" s="47" t="s">
        <v>44</v>
      </c>
      <c r="G44" s="17">
        <f>SUM(H44:N44)</f>
        <v>1936677.44</v>
      </c>
      <c r="H44" s="51">
        <f>H47+H50+H53+H56+H59+H62+H65+H68+H71+H74</f>
        <v>522248.11</v>
      </c>
      <c r="I44" s="51">
        <f t="shared" ref="I44:N44" si="9">I47+I50+I53+I56+I59+I62+I65+I68+I71+I74</f>
        <v>205042.43</v>
      </c>
      <c r="J44" s="51">
        <f t="shared" si="9"/>
        <v>241877.38</v>
      </c>
      <c r="K44" s="51">
        <f t="shared" si="9"/>
        <v>241877.38</v>
      </c>
      <c r="L44" s="51">
        <f t="shared" si="9"/>
        <v>241877.38</v>
      </c>
      <c r="M44" s="51">
        <f t="shared" si="9"/>
        <v>241877.38</v>
      </c>
      <c r="N44" s="51">
        <f t="shared" si="9"/>
        <v>241877.38</v>
      </c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3"/>
    </row>
    <row r="45" spans="1:25" ht="17.45" customHeight="1">
      <c r="A45" s="126"/>
      <c r="B45" s="126" t="s">
        <v>5</v>
      </c>
      <c r="C45" s="137">
        <v>2020</v>
      </c>
      <c r="D45" s="137">
        <v>2026</v>
      </c>
      <c r="E45" s="126" t="s">
        <v>46</v>
      </c>
      <c r="F45" s="47" t="s">
        <v>38</v>
      </c>
      <c r="G45" s="51">
        <f t="shared" ref="G45:N45" si="10">G46+G47</f>
        <v>72927889.879999995</v>
      </c>
      <c r="H45" s="17">
        <f t="shared" si="10"/>
        <v>12943100</v>
      </c>
      <c r="I45" s="51">
        <f t="shared" si="10"/>
        <v>10309524.18</v>
      </c>
      <c r="J45" s="51">
        <f t="shared" si="10"/>
        <v>9935053.1400000006</v>
      </c>
      <c r="K45" s="51">
        <f t="shared" si="10"/>
        <v>9935053.1400000006</v>
      </c>
      <c r="L45" s="51">
        <f t="shared" si="10"/>
        <v>9935053.1400000006</v>
      </c>
      <c r="M45" s="51">
        <f t="shared" si="10"/>
        <v>9935053.1400000006</v>
      </c>
      <c r="N45" s="51">
        <f t="shared" si="10"/>
        <v>9935053.1400000006</v>
      </c>
      <c r="O45" s="123" t="s">
        <v>81</v>
      </c>
      <c r="P45" s="123" t="s">
        <v>70</v>
      </c>
      <c r="Q45" s="85"/>
      <c r="R45" s="85">
        <v>100</v>
      </c>
      <c r="S45" s="85">
        <v>100</v>
      </c>
      <c r="T45" s="85">
        <v>100</v>
      </c>
      <c r="U45" s="85">
        <v>100</v>
      </c>
      <c r="V45" s="85">
        <v>100</v>
      </c>
      <c r="W45" s="85">
        <v>100</v>
      </c>
      <c r="X45" s="85">
        <v>100</v>
      </c>
      <c r="Y45" s="3"/>
    </row>
    <row r="46" spans="1:25" ht="49.15" customHeight="1">
      <c r="A46" s="126"/>
      <c r="B46" s="126"/>
      <c r="C46" s="137"/>
      <c r="D46" s="137"/>
      <c r="E46" s="126"/>
      <c r="F46" s="47" t="s">
        <v>43</v>
      </c>
      <c r="G46" s="51">
        <f>SUM(H46:N46)</f>
        <v>72927889.879999995</v>
      </c>
      <c r="H46" s="50">
        <v>12943100</v>
      </c>
      <c r="I46" s="50">
        <v>10309524.18</v>
      </c>
      <c r="J46" s="57">
        <v>9935053.1400000006</v>
      </c>
      <c r="K46" s="20">
        <v>9935053.1400000006</v>
      </c>
      <c r="L46" s="57">
        <v>9935053.1400000006</v>
      </c>
      <c r="M46" s="20">
        <v>9935053.1400000006</v>
      </c>
      <c r="N46" s="57">
        <v>9935053.1400000006</v>
      </c>
      <c r="O46" s="171"/>
      <c r="P46" s="171"/>
      <c r="Q46" s="86"/>
      <c r="R46" s="86"/>
      <c r="S46" s="86"/>
      <c r="T46" s="86"/>
      <c r="U46" s="86"/>
      <c r="V46" s="86"/>
      <c r="W46" s="86"/>
      <c r="X46" s="86"/>
      <c r="Y46" s="3"/>
    </row>
    <row r="47" spans="1:25" ht="59.25" customHeight="1">
      <c r="A47" s="126"/>
      <c r="B47" s="126"/>
      <c r="C47" s="137"/>
      <c r="D47" s="137"/>
      <c r="E47" s="126"/>
      <c r="F47" s="47" t="s">
        <v>44</v>
      </c>
      <c r="G47" s="51">
        <f>SUM(H47:N47)</f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2"/>
      <c r="P47" s="172"/>
      <c r="Q47" s="87"/>
      <c r="R47" s="87"/>
      <c r="S47" s="87"/>
      <c r="T47" s="87"/>
      <c r="U47" s="87"/>
      <c r="V47" s="87"/>
      <c r="W47" s="87"/>
      <c r="X47" s="87"/>
      <c r="Y47" s="3"/>
    </row>
    <row r="48" spans="1:25" ht="15.75" customHeight="1">
      <c r="A48" s="126"/>
      <c r="B48" s="126" t="s">
        <v>6</v>
      </c>
      <c r="C48" s="137">
        <v>2020</v>
      </c>
      <c r="D48" s="137">
        <v>2026</v>
      </c>
      <c r="E48" s="126" t="s">
        <v>51</v>
      </c>
      <c r="F48" s="47" t="s">
        <v>38</v>
      </c>
      <c r="G48" s="48">
        <f t="shared" ref="G48:N48" si="11">G49+G50</f>
        <v>74804753</v>
      </c>
      <c r="H48" s="48">
        <f t="shared" si="11"/>
        <v>11983301</v>
      </c>
      <c r="I48" s="48">
        <f t="shared" si="11"/>
        <v>10470242</v>
      </c>
      <c r="J48" s="48">
        <f t="shared" si="11"/>
        <v>10470242</v>
      </c>
      <c r="K48" s="48">
        <f t="shared" si="11"/>
        <v>10470242</v>
      </c>
      <c r="L48" s="48">
        <f t="shared" si="11"/>
        <v>10470242</v>
      </c>
      <c r="M48" s="48">
        <f t="shared" si="11"/>
        <v>10470242</v>
      </c>
      <c r="N48" s="48">
        <f t="shared" si="11"/>
        <v>10470242</v>
      </c>
      <c r="O48" s="123" t="s">
        <v>80</v>
      </c>
      <c r="P48" s="123" t="s">
        <v>70</v>
      </c>
      <c r="Q48" s="85">
        <v>100</v>
      </c>
      <c r="R48" s="85">
        <v>100</v>
      </c>
      <c r="S48" s="85">
        <v>100</v>
      </c>
      <c r="T48" s="85">
        <v>100</v>
      </c>
      <c r="U48" s="85">
        <v>100</v>
      </c>
      <c r="V48" s="85">
        <v>100</v>
      </c>
      <c r="W48" s="85">
        <v>100</v>
      </c>
      <c r="X48" s="85">
        <v>100</v>
      </c>
      <c r="Y48" s="3"/>
    </row>
    <row r="49" spans="1:25" ht="47.45" customHeight="1">
      <c r="A49" s="126"/>
      <c r="B49" s="126"/>
      <c r="C49" s="137"/>
      <c r="D49" s="137"/>
      <c r="E49" s="126"/>
      <c r="F49" s="47" t="s">
        <v>43</v>
      </c>
      <c r="G49" s="48">
        <f>SUM(H49:N49)</f>
        <v>74804753</v>
      </c>
      <c r="H49" s="48">
        <v>11983301</v>
      </c>
      <c r="I49" s="48">
        <v>10470242</v>
      </c>
      <c r="J49" s="48">
        <v>10470242</v>
      </c>
      <c r="K49" s="48">
        <v>10470242</v>
      </c>
      <c r="L49" s="48">
        <v>10470242</v>
      </c>
      <c r="M49" s="48">
        <v>10470242</v>
      </c>
      <c r="N49" s="48">
        <v>10470242</v>
      </c>
      <c r="O49" s="171"/>
      <c r="P49" s="124"/>
      <c r="Q49" s="86"/>
      <c r="R49" s="86"/>
      <c r="S49" s="86"/>
      <c r="T49" s="86"/>
      <c r="U49" s="86"/>
      <c r="V49" s="86"/>
      <c r="W49" s="86"/>
      <c r="X49" s="86"/>
      <c r="Y49" s="3"/>
    </row>
    <row r="50" spans="1:25" ht="51.75" customHeight="1">
      <c r="A50" s="126"/>
      <c r="B50" s="126"/>
      <c r="C50" s="137"/>
      <c r="D50" s="137"/>
      <c r="E50" s="126"/>
      <c r="F50" s="47" t="s">
        <v>44</v>
      </c>
      <c r="G50" s="48">
        <f>SUM(H50:N50)</f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/>
      <c r="O50" s="172"/>
      <c r="P50" s="125"/>
      <c r="Q50" s="87"/>
      <c r="R50" s="87"/>
      <c r="S50" s="87"/>
      <c r="T50" s="87"/>
      <c r="U50" s="87"/>
      <c r="V50" s="87"/>
      <c r="W50" s="87"/>
      <c r="X50" s="87"/>
      <c r="Y50" s="3"/>
    </row>
    <row r="51" spans="1:25" ht="19.5" customHeight="1">
      <c r="A51" s="120"/>
      <c r="B51" s="120" t="s">
        <v>7</v>
      </c>
      <c r="C51" s="137">
        <v>2020</v>
      </c>
      <c r="D51" s="137">
        <v>2026</v>
      </c>
      <c r="E51" s="126" t="s">
        <v>51</v>
      </c>
      <c r="F51" s="47" t="s">
        <v>38</v>
      </c>
      <c r="G51" s="15">
        <f>G53</f>
        <v>1432960</v>
      </c>
      <c r="H51" s="15">
        <f t="shared" ref="H51:M51" si="12">H52+H53</f>
        <v>204483</v>
      </c>
      <c r="I51" s="15">
        <f t="shared" si="12"/>
        <v>204622</v>
      </c>
      <c r="J51" s="15">
        <f t="shared" si="12"/>
        <v>204771</v>
      </c>
      <c r="K51" s="15">
        <f t="shared" si="12"/>
        <v>204771</v>
      </c>
      <c r="L51" s="15">
        <v>183476.75</v>
      </c>
      <c r="M51" s="15">
        <f t="shared" si="12"/>
        <v>204771</v>
      </c>
      <c r="N51" s="15">
        <f>N52+N53</f>
        <v>204771</v>
      </c>
      <c r="O51" s="120" t="s">
        <v>82</v>
      </c>
      <c r="P51" s="120" t="s">
        <v>79</v>
      </c>
      <c r="Q51" s="138">
        <v>168</v>
      </c>
      <c r="R51" s="138">
        <v>24</v>
      </c>
      <c r="S51" s="138">
        <v>24</v>
      </c>
      <c r="T51" s="138">
        <v>24</v>
      </c>
      <c r="U51" s="138">
        <v>24</v>
      </c>
      <c r="V51" s="138">
        <v>24</v>
      </c>
      <c r="W51" s="138">
        <v>24</v>
      </c>
      <c r="X51" s="138">
        <v>24</v>
      </c>
      <c r="Y51" s="3"/>
    </row>
    <row r="52" spans="1:25" ht="66.75" customHeight="1">
      <c r="A52" s="121"/>
      <c r="B52" s="121"/>
      <c r="C52" s="137"/>
      <c r="D52" s="137"/>
      <c r="E52" s="126"/>
      <c r="F52" s="47" t="s">
        <v>43</v>
      </c>
      <c r="G52" s="15">
        <f>SUM(H52:N52)</f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121"/>
      <c r="P52" s="121"/>
      <c r="Q52" s="139"/>
      <c r="R52" s="139"/>
      <c r="S52" s="139"/>
      <c r="T52" s="139"/>
      <c r="U52" s="139"/>
      <c r="V52" s="139"/>
      <c r="W52" s="139"/>
      <c r="X52" s="139"/>
      <c r="Y52" s="3"/>
    </row>
    <row r="53" spans="1:25" ht="48.75" customHeight="1">
      <c r="A53" s="122"/>
      <c r="B53" s="122"/>
      <c r="C53" s="137"/>
      <c r="D53" s="137"/>
      <c r="E53" s="126"/>
      <c r="F53" s="47" t="s">
        <v>44</v>
      </c>
      <c r="G53" s="15">
        <f>SUM(H53:N53)</f>
        <v>1432960</v>
      </c>
      <c r="H53" s="15">
        <v>204483</v>
      </c>
      <c r="I53" s="15">
        <v>204622</v>
      </c>
      <c r="J53" s="15">
        <v>204771</v>
      </c>
      <c r="K53" s="15">
        <v>204771</v>
      </c>
      <c r="L53" s="15">
        <v>204771</v>
      </c>
      <c r="M53" s="15">
        <v>204771</v>
      </c>
      <c r="N53" s="15">
        <v>204771</v>
      </c>
      <c r="O53" s="122"/>
      <c r="P53" s="122"/>
      <c r="Q53" s="140"/>
      <c r="R53" s="140"/>
      <c r="S53" s="140"/>
      <c r="T53" s="140"/>
      <c r="U53" s="140"/>
      <c r="V53" s="140"/>
      <c r="W53" s="140"/>
      <c r="X53" s="140"/>
      <c r="Y53" s="3"/>
    </row>
    <row r="54" spans="1:25" ht="26.25" customHeight="1">
      <c r="A54" s="46"/>
      <c r="B54" s="120" t="s">
        <v>8</v>
      </c>
      <c r="C54" s="137">
        <v>2020</v>
      </c>
      <c r="D54" s="137">
        <v>2026</v>
      </c>
      <c r="E54" s="126" t="s">
        <v>51</v>
      </c>
      <c r="F54" s="47" t="s">
        <v>38</v>
      </c>
      <c r="G54" s="15">
        <f>G56+G55</f>
        <v>588000</v>
      </c>
      <c r="H54" s="15">
        <f t="shared" ref="H54:M54" si="13">H55+H56</f>
        <v>588000</v>
      </c>
      <c r="I54" s="15">
        <f t="shared" si="13"/>
        <v>0</v>
      </c>
      <c r="J54" s="15">
        <f t="shared" si="13"/>
        <v>0</v>
      </c>
      <c r="K54" s="15">
        <f t="shared" si="13"/>
        <v>0</v>
      </c>
      <c r="L54" s="15">
        <f t="shared" si="13"/>
        <v>0</v>
      </c>
      <c r="M54" s="15">
        <f t="shared" si="13"/>
        <v>0</v>
      </c>
      <c r="N54" s="15">
        <f>N55+N56</f>
        <v>0</v>
      </c>
      <c r="O54" s="123" t="s">
        <v>107</v>
      </c>
      <c r="P54" s="123" t="s">
        <v>98</v>
      </c>
      <c r="Q54" s="85">
        <v>100</v>
      </c>
      <c r="R54" s="85">
        <v>100</v>
      </c>
      <c r="S54" s="85" t="s">
        <v>57</v>
      </c>
      <c r="T54" s="85" t="s">
        <v>57</v>
      </c>
      <c r="U54" s="85" t="s">
        <v>57</v>
      </c>
      <c r="V54" s="85" t="s">
        <v>57</v>
      </c>
      <c r="W54" s="85" t="s">
        <v>57</v>
      </c>
      <c r="X54" s="85" t="s">
        <v>57</v>
      </c>
      <c r="Y54" s="3"/>
    </row>
    <row r="55" spans="1:25" ht="48.75" customHeight="1">
      <c r="A55" s="46"/>
      <c r="B55" s="121"/>
      <c r="C55" s="137"/>
      <c r="D55" s="137"/>
      <c r="E55" s="126"/>
      <c r="F55" s="47" t="s">
        <v>43</v>
      </c>
      <c r="G55" s="15">
        <f>SUM(H55:N55)</f>
        <v>588000</v>
      </c>
      <c r="H55" s="49">
        <v>588000</v>
      </c>
      <c r="I55" s="49">
        <v>0</v>
      </c>
      <c r="J55" s="49">
        <v>0</v>
      </c>
      <c r="K55" s="49">
        <v>0</v>
      </c>
      <c r="L55" s="15">
        <v>0</v>
      </c>
      <c r="M55" s="49">
        <v>0</v>
      </c>
      <c r="N55" s="49">
        <v>0</v>
      </c>
      <c r="O55" s="124"/>
      <c r="P55" s="124"/>
      <c r="Q55" s="86"/>
      <c r="R55" s="86"/>
      <c r="S55" s="86"/>
      <c r="T55" s="86"/>
      <c r="U55" s="86"/>
      <c r="V55" s="86"/>
      <c r="W55" s="86"/>
      <c r="X55" s="86"/>
      <c r="Y55" s="3"/>
    </row>
    <row r="56" spans="1:25" ht="48.75" customHeight="1">
      <c r="A56" s="46"/>
      <c r="B56" s="122"/>
      <c r="C56" s="137"/>
      <c r="D56" s="137"/>
      <c r="E56" s="126"/>
      <c r="F56" s="47" t="s">
        <v>44</v>
      </c>
      <c r="G56" s="15">
        <f>SUM(H56:N56)</f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25"/>
      <c r="P56" s="125"/>
      <c r="Q56" s="87"/>
      <c r="R56" s="87"/>
      <c r="S56" s="87"/>
      <c r="T56" s="87"/>
      <c r="U56" s="87"/>
      <c r="V56" s="87"/>
      <c r="W56" s="87"/>
      <c r="X56" s="87"/>
      <c r="Y56" s="3"/>
    </row>
    <row r="57" spans="1:25" ht="16.5" customHeight="1">
      <c r="A57" s="46"/>
      <c r="B57" s="120" t="s">
        <v>9</v>
      </c>
      <c r="C57" s="137">
        <v>2020</v>
      </c>
      <c r="D57" s="137">
        <v>2026</v>
      </c>
      <c r="E57" s="126" t="s">
        <v>51</v>
      </c>
      <c r="F57" s="47" t="s">
        <v>38</v>
      </c>
      <c r="G57" s="15">
        <f>G58+G59</f>
        <v>186345.44</v>
      </c>
      <c r="H57" s="15">
        <f t="shared" ref="H57:N57" si="14">H58+H59</f>
        <v>393.11</v>
      </c>
      <c r="I57" s="15">
        <f t="shared" si="14"/>
        <v>420.43</v>
      </c>
      <c r="J57" s="15">
        <f t="shared" si="14"/>
        <v>37106.379999999997</v>
      </c>
      <c r="K57" s="15">
        <f t="shared" si="14"/>
        <v>37106.379999999997</v>
      </c>
      <c r="L57" s="15">
        <f t="shared" si="14"/>
        <v>37106.379999999997</v>
      </c>
      <c r="M57" s="15">
        <f t="shared" si="14"/>
        <v>37106.379999999997</v>
      </c>
      <c r="N57" s="15">
        <f t="shared" si="14"/>
        <v>37106.379999999997</v>
      </c>
      <c r="O57" s="123" t="s">
        <v>108</v>
      </c>
      <c r="P57" s="123" t="s">
        <v>98</v>
      </c>
      <c r="Q57" s="85">
        <v>100</v>
      </c>
      <c r="R57" s="85">
        <v>100</v>
      </c>
      <c r="S57" s="85">
        <v>100</v>
      </c>
      <c r="T57" s="85">
        <v>100</v>
      </c>
      <c r="U57" s="85">
        <v>100</v>
      </c>
      <c r="V57" s="85">
        <v>100</v>
      </c>
      <c r="W57" s="85">
        <v>100</v>
      </c>
      <c r="X57" s="85">
        <v>100</v>
      </c>
      <c r="Y57" s="3"/>
    </row>
    <row r="58" spans="1:25" ht="48.75" customHeight="1">
      <c r="A58" s="46"/>
      <c r="B58" s="121"/>
      <c r="C58" s="137"/>
      <c r="D58" s="137"/>
      <c r="E58" s="126"/>
      <c r="F58" s="47" t="s">
        <v>43</v>
      </c>
      <c r="G58" s="15">
        <f>SUM(H58:N58)</f>
        <v>0</v>
      </c>
      <c r="H58" s="49">
        <v>0</v>
      </c>
      <c r="I58" s="49"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124"/>
      <c r="P58" s="124"/>
      <c r="Q58" s="86"/>
      <c r="R58" s="86"/>
      <c r="S58" s="86"/>
      <c r="T58" s="86"/>
      <c r="U58" s="86"/>
      <c r="V58" s="86"/>
      <c r="W58" s="86"/>
      <c r="X58" s="86"/>
      <c r="Y58" s="3"/>
    </row>
    <row r="59" spans="1:25" ht="48.75" customHeight="1">
      <c r="A59" s="46"/>
      <c r="B59" s="122"/>
      <c r="C59" s="137"/>
      <c r="D59" s="137"/>
      <c r="E59" s="126"/>
      <c r="F59" s="47" t="s">
        <v>44</v>
      </c>
      <c r="G59" s="15">
        <f>SUM(H59:N59)</f>
        <v>186345.44</v>
      </c>
      <c r="H59" s="49">
        <v>393.11</v>
      </c>
      <c r="I59" s="49">
        <v>420.43</v>
      </c>
      <c r="J59" s="49">
        <v>37106.379999999997</v>
      </c>
      <c r="K59" s="49">
        <v>37106.379999999997</v>
      </c>
      <c r="L59" s="49">
        <v>37106.379999999997</v>
      </c>
      <c r="M59" s="49">
        <v>37106.379999999997</v>
      </c>
      <c r="N59" s="49">
        <v>37106.379999999997</v>
      </c>
      <c r="O59" s="125"/>
      <c r="P59" s="125"/>
      <c r="Q59" s="87"/>
      <c r="R59" s="87"/>
      <c r="S59" s="87"/>
      <c r="T59" s="87"/>
      <c r="U59" s="87"/>
      <c r="V59" s="87"/>
      <c r="W59" s="87"/>
      <c r="X59" s="87"/>
      <c r="Y59" s="3"/>
    </row>
    <row r="60" spans="1:25" ht="21" customHeight="1">
      <c r="A60" s="46"/>
      <c r="B60" s="120" t="s">
        <v>10</v>
      </c>
      <c r="C60" s="137">
        <v>2020</v>
      </c>
      <c r="D60" s="137">
        <v>2026</v>
      </c>
      <c r="E60" s="120" t="s">
        <v>116</v>
      </c>
      <c r="F60" s="47" t="s">
        <v>38</v>
      </c>
      <c r="G60" s="15">
        <f>G62+G61</f>
        <v>1050000</v>
      </c>
      <c r="H60" s="15">
        <f t="shared" ref="H60:M60" si="15">H61+H62</f>
        <v>50000</v>
      </c>
      <c r="I60" s="15">
        <f t="shared" si="15"/>
        <v>0</v>
      </c>
      <c r="J60" s="15">
        <f t="shared" si="15"/>
        <v>200000</v>
      </c>
      <c r="K60" s="15">
        <f t="shared" si="15"/>
        <v>200000</v>
      </c>
      <c r="L60" s="15">
        <v>31000</v>
      </c>
      <c r="M60" s="15">
        <f t="shared" si="15"/>
        <v>200000</v>
      </c>
      <c r="N60" s="15">
        <f>N61+N62</f>
        <v>200000</v>
      </c>
      <c r="O60" s="123" t="s">
        <v>111</v>
      </c>
      <c r="P60" s="123" t="s">
        <v>98</v>
      </c>
      <c r="Q60" s="85">
        <v>100</v>
      </c>
      <c r="R60" s="85">
        <v>100</v>
      </c>
      <c r="S60" s="85">
        <v>100</v>
      </c>
      <c r="T60" s="85">
        <v>100</v>
      </c>
      <c r="U60" s="85">
        <v>100</v>
      </c>
      <c r="V60" s="85">
        <v>100</v>
      </c>
      <c r="W60" s="85">
        <v>100</v>
      </c>
      <c r="X60" s="85">
        <v>100</v>
      </c>
      <c r="Y60" s="3"/>
    </row>
    <row r="61" spans="1:25" ht="48.75" customHeight="1">
      <c r="A61" s="46"/>
      <c r="B61" s="121"/>
      <c r="C61" s="137"/>
      <c r="D61" s="137"/>
      <c r="E61" s="121"/>
      <c r="F61" s="47" t="s">
        <v>43</v>
      </c>
      <c r="G61" s="15">
        <f>SUM(H61:N61)</f>
        <v>1050000</v>
      </c>
      <c r="H61" s="15">
        <v>50000</v>
      </c>
      <c r="I61" s="15">
        <v>0</v>
      </c>
      <c r="J61" s="15">
        <v>200000</v>
      </c>
      <c r="K61" s="15">
        <v>200000</v>
      </c>
      <c r="L61" s="15">
        <v>200000</v>
      </c>
      <c r="M61" s="15">
        <v>200000</v>
      </c>
      <c r="N61" s="15">
        <v>200000</v>
      </c>
      <c r="O61" s="124"/>
      <c r="P61" s="124"/>
      <c r="Q61" s="86"/>
      <c r="R61" s="86"/>
      <c r="S61" s="86"/>
      <c r="T61" s="86"/>
      <c r="U61" s="86"/>
      <c r="V61" s="86"/>
      <c r="W61" s="86"/>
      <c r="X61" s="86"/>
      <c r="Y61" s="3"/>
    </row>
    <row r="62" spans="1:25" ht="48.75" customHeight="1">
      <c r="A62" s="46"/>
      <c r="B62" s="122"/>
      <c r="C62" s="137"/>
      <c r="D62" s="137"/>
      <c r="E62" s="122"/>
      <c r="F62" s="47" t="s">
        <v>44</v>
      </c>
      <c r="G62" s="15">
        <f>SUM(H62:N62)</f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25"/>
      <c r="P62" s="125"/>
      <c r="Q62" s="87"/>
      <c r="R62" s="87"/>
      <c r="S62" s="87"/>
      <c r="T62" s="87"/>
      <c r="U62" s="87"/>
      <c r="V62" s="87"/>
      <c r="W62" s="87"/>
      <c r="X62" s="87"/>
      <c r="Y62" s="3"/>
    </row>
    <row r="63" spans="1:25" ht="48.75" customHeight="1">
      <c r="A63" s="46"/>
      <c r="B63" s="120" t="s">
        <v>11</v>
      </c>
      <c r="C63" s="137">
        <v>2020</v>
      </c>
      <c r="D63" s="137">
        <v>2026</v>
      </c>
      <c r="E63" s="120" t="s">
        <v>116</v>
      </c>
      <c r="F63" s="47" t="s">
        <v>38</v>
      </c>
      <c r="G63" s="15">
        <f>G65+G64</f>
        <v>1350000</v>
      </c>
      <c r="H63" s="15">
        <f t="shared" ref="H63:M63" si="16">H64+H65</f>
        <v>450000</v>
      </c>
      <c r="I63" s="15">
        <f t="shared" si="16"/>
        <v>150000</v>
      </c>
      <c r="J63" s="15">
        <f t="shared" si="16"/>
        <v>150000</v>
      </c>
      <c r="K63" s="15">
        <f t="shared" si="16"/>
        <v>150000</v>
      </c>
      <c r="L63" s="15">
        <f t="shared" si="16"/>
        <v>150000</v>
      </c>
      <c r="M63" s="15">
        <f t="shared" si="16"/>
        <v>150000</v>
      </c>
      <c r="N63" s="15">
        <f>N64+N65</f>
        <v>150000</v>
      </c>
      <c r="O63" s="123" t="s">
        <v>120</v>
      </c>
      <c r="P63" s="123" t="s">
        <v>98</v>
      </c>
      <c r="Q63" s="85">
        <v>100</v>
      </c>
      <c r="R63" s="85">
        <v>100</v>
      </c>
      <c r="S63" s="85">
        <v>100</v>
      </c>
      <c r="T63" s="85">
        <v>100</v>
      </c>
      <c r="U63" s="85">
        <v>100</v>
      </c>
      <c r="V63" s="85">
        <v>100</v>
      </c>
      <c r="W63" s="85">
        <v>100</v>
      </c>
      <c r="X63" s="85">
        <v>100</v>
      </c>
      <c r="Y63" s="3"/>
    </row>
    <row r="64" spans="1:25" ht="48.75" customHeight="1">
      <c r="A64" s="46"/>
      <c r="B64" s="121"/>
      <c r="C64" s="137"/>
      <c r="D64" s="137"/>
      <c r="E64" s="121"/>
      <c r="F64" s="47" t="s">
        <v>43</v>
      </c>
      <c r="G64" s="15">
        <f>SUM(H64:N64)</f>
        <v>1350000</v>
      </c>
      <c r="H64" s="15">
        <v>450000</v>
      </c>
      <c r="I64" s="15">
        <v>150000</v>
      </c>
      <c r="J64" s="15">
        <v>150000</v>
      </c>
      <c r="K64" s="15">
        <v>150000</v>
      </c>
      <c r="L64" s="15">
        <v>150000</v>
      </c>
      <c r="M64" s="15">
        <v>150000</v>
      </c>
      <c r="N64" s="15">
        <v>150000</v>
      </c>
      <c r="O64" s="124"/>
      <c r="P64" s="124"/>
      <c r="Q64" s="86"/>
      <c r="R64" s="86"/>
      <c r="S64" s="86"/>
      <c r="T64" s="86"/>
      <c r="U64" s="86"/>
      <c r="V64" s="86"/>
      <c r="W64" s="86"/>
      <c r="X64" s="86"/>
      <c r="Y64" s="3"/>
    </row>
    <row r="65" spans="1:25" ht="67.5" customHeight="1">
      <c r="A65" s="46"/>
      <c r="B65" s="122"/>
      <c r="C65" s="137"/>
      <c r="D65" s="137"/>
      <c r="E65" s="122"/>
      <c r="F65" s="47" t="s">
        <v>44</v>
      </c>
      <c r="G65" s="15">
        <f>SUM(H65:N65)</f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25"/>
      <c r="P65" s="125"/>
      <c r="Q65" s="87"/>
      <c r="R65" s="87"/>
      <c r="S65" s="87"/>
      <c r="T65" s="87"/>
      <c r="U65" s="87"/>
      <c r="V65" s="87"/>
      <c r="W65" s="87"/>
      <c r="X65" s="87"/>
      <c r="Y65" s="3"/>
    </row>
    <row r="66" spans="1:25" ht="67.5" customHeight="1">
      <c r="A66" s="46"/>
      <c r="B66" s="120" t="s">
        <v>12</v>
      </c>
      <c r="C66" s="137">
        <v>2020</v>
      </c>
      <c r="D66" s="137">
        <v>2026</v>
      </c>
      <c r="E66" s="126" t="s">
        <v>51</v>
      </c>
      <c r="F66" s="47" t="s">
        <v>38</v>
      </c>
      <c r="G66" s="15">
        <f>G68+G67</f>
        <v>15952</v>
      </c>
      <c r="H66" s="15">
        <f>H67+H68</f>
        <v>2281</v>
      </c>
      <c r="I66" s="15">
        <f t="shared" ref="I66:N66" si="17">I67+I68</f>
        <v>2281</v>
      </c>
      <c r="J66" s="15">
        <f t="shared" si="17"/>
        <v>2278</v>
      </c>
      <c r="K66" s="15">
        <f t="shared" si="17"/>
        <v>2278</v>
      </c>
      <c r="L66" s="15">
        <f t="shared" si="17"/>
        <v>2278</v>
      </c>
      <c r="M66" s="15">
        <f t="shared" si="17"/>
        <v>2278</v>
      </c>
      <c r="N66" s="15">
        <f t="shared" si="17"/>
        <v>2278</v>
      </c>
      <c r="O66" s="123" t="s">
        <v>23</v>
      </c>
      <c r="P66" s="123">
        <v>100</v>
      </c>
      <c r="Q66" s="10">
        <v>100</v>
      </c>
      <c r="R66" s="10">
        <v>100</v>
      </c>
      <c r="S66" s="10">
        <v>100</v>
      </c>
      <c r="T66" s="10">
        <v>100</v>
      </c>
      <c r="U66" s="10">
        <v>100</v>
      </c>
      <c r="V66" s="10">
        <v>100</v>
      </c>
      <c r="W66" s="10">
        <v>100</v>
      </c>
      <c r="X66" s="10">
        <v>100</v>
      </c>
      <c r="Y66" s="3"/>
    </row>
    <row r="67" spans="1:25" ht="67.5" customHeight="1">
      <c r="A67" s="46"/>
      <c r="B67" s="121"/>
      <c r="C67" s="137"/>
      <c r="D67" s="137"/>
      <c r="E67" s="126"/>
      <c r="F67" s="47" t="s">
        <v>43</v>
      </c>
      <c r="G67" s="15">
        <f>SUM(H67:N67)</f>
        <v>15952</v>
      </c>
      <c r="H67" s="15">
        <v>2281</v>
      </c>
      <c r="I67" s="15">
        <v>2281</v>
      </c>
      <c r="J67" s="15">
        <v>2278</v>
      </c>
      <c r="K67" s="15">
        <v>2278</v>
      </c>
      <c r="L67" s="15">
        <v>2278</v>
      </c>
      <c r="M67" s="15">
        <v>2278</v>
      </c>
      <c r="N67" s="15">
        <v>2278</v>
      </c>
      <c r="O67" s="124"/>
      <c r="P67" s="124"/>
      <c r="Q67" s="13"/>
      <c r="R67" s="13"/>
      <c r="S67" s="13"/>
      <c r="T67" s="13"/>
      <c r="U67" s="13"/>
      <c r="V67" s="13"/>
      <c r="W67" s="13"/>
      <c r="X67" s="13"/>
      <c r="Y67" s="3"/>
    </row>
    <row r="68" spans="1:25" ht="67.5" customHeight="1">
      <c r="A68" s="46"/>
      <c r="B68" s="122"/>
      <c r="C68" s="137"/>
      <c r="D68" s="137"/>
      <c r="E68" s="126"/>
      <c r="F68" s="47" t="s">
        <v>44</v>
      </c>
      <c r="G68" s="15">
        <f>SUM(H68:N68)</f>
        <v>0</v>
      </c>
      <c r="H68" s="15"/>
      <c r="I68" s="15"/>
      <c r="J68" s="15"/>
      <c r="K68" s="15"/>
      <c r="L68" s="15"/>
      <c r="M68" s="15"/>
      <c r="N68" s="15"/>
      <c r="O68" s="125"/>
      <c r="P68" s="125"/>
      <c r="Q68" s="14"/>
      <c r="R68" s="14"/>
      <c r="S68" s="14"/>
      <c r="T68" s="14"/>
      <c r="U68" s="14"/>
      <c r="V68" s="14"/>
      <c r="W68" s="14"/>
      <c r="X68" s="14"/>
      <c r="Y68" s="3"/>
    </row>
    <row r="69" spans="1:25" ht="67.5" customHeight="1">
      <c r="A69" s="46"/>
      <c r="B69" s="134" t="s">
        <v>157</v>
      </c>
      <c r="C69" s="137">
        <v>2020</v>
      </c>
      <c r="D69" s="137">
        <v>2026</v>
      </c>
      <c r="E69" s="126" t="s">
        <v>46</v>
      </c>
      <c r="F69" s="47" t="s">
        <v>38</v>
      </c>
      <c r="G69" s="15">
        <f>G71+G70</f>
        <v>277372</v>
      </c>
      <c r="H69" s="15">
        <f>H70+H71</f>
        <v>277372</v>
      </c>
      <c r="I69" s="15">
        <f t="shared" ref="I69:N69" si="18">I70+I71</f>
        <v>0</v>
      </c>
      <c r="J69" s="15">
        <f t="shared" si="18"/>
        <v>0</v>
      </c>
      <c r="K69" s="15">
        <f t="shared" si="18"/>
        <v>0</v>
      </c>
      <c r="L69" s="15">
        <f t="shared" si="18"/>
        <v>0</v>
      </c>
      <c r="M69" s="15">
        <f t="shared" si="18"/>
        <v>0</v>
      </c>
      <c r="N69" s="15">
        <f t="shared" si="18"/>
        <v>0</v>
      </c>
      <c r="O69" s="123" t="s">
        <v>148</v>
      </c>
      <c r="P69" s="123" t="s">
        <v>98</v>
      </c>
      <c r="Q69" s="85" t="s">
        <v>57</v>
      </c>
      <c r="R69" s="85">
        <v>100</v>
      </c>
      <c r="S69" s="85"/>
      <c r="T69" s="85"/>
      <c r="U69" s="85"/>
      <c r="V69" s="85"/>
      <c r="W69" s="85"/>
      <c r="X69" s="85"/>
      <c r="Y69" s="3"/>
    </row>
    <row r="70" spans="1:25" ht="64.900000000000006" customHeight="1">
      <c r="A70" s="46"/>
      <c r="B70" s="135"/>
      <c r="C70" s="137"/>
      <c r="D70" s="137"/>
      <c r="E70" s="126"/>
      <c r="F70" s="47" t="s">
        <v>43</v>
      </c>
      <c r="G70" s="15">
        <f>SUM(H70:N70)</f>
        <v>0</v>
      </c>
      <c r="H70" s="51"/>
      <c r="I70" s="51"/>
      <c r="J70" s="51"/>
      <c r="K70" s="51"/>
      <c r="L70" s="51"/>
      <c r="M70" s="51"/>
      <c r="N70" s="51"/>
      <c r="O70" s="124"/>
      <c r="P70" s="171"/>
      <c r="Q70" s="86"/>
      <c r="R70" s="86"/>
      <c r="S70" s="86"/>
      <c r="T70" s="86"/>
      <c r="U70" s="86"/>
      <c r="V70" s="86"/>
      <c r="W70" s="86"/>
      <c r="X70" s="86"/>
      <c r="Y70" s="3"/>
    </row>
    <row r="71" spans="1:25" ht="67.5" customHeight="1">
      <c r="A71" s="46"/>
      <c r="B71" s="136"/>
      <c r="C71" s="137"/>
      <c r="D71" s="137"/>
      <c r="E71" s="126"/>
      <c r="F71" s="47" t="s">
        <v>44</v>
      </c>
      <c r="G71" s="15">
        <f>SUM(H71:N71)</f>
        <v>277372</v>
      </c>
      <c r="H71" s="51">
        <v>277372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/>
      <c r="O71" s="125"/>
      <c r="P71" s="172"/>
      <c r="Q71" s="87"/>
      <c r="R71" s="87"/>
      <c r="S71" s="87"/>
      <c r="T71" s="87"/>
      <c r="U71" s="87"/>
      <c r="V71" s="87"/>
      <c r="W71" s="87"/>
      <c r="X71" s="87"/>
      <c r="Y71" s="3"/>
    </row>
    <row r="72" spans="1:25" ht="67.5" customHeight="1">
      <c r="A72" s="46"/>
      <c r="B72" s="120" t="s">
        <v>158</v>
      </c>
      <c r="C72" s="138">
        <v>2020</v>
      </c>
      <c r="D72" s="138">
        <v>2026</v>
      </c>
      <c r="E72" s="126" t="s">
        <v>159</v>
      </c>
      <c r="F72" s="47" t="s">
        <v>38</v>
      </c>
      <c r="G72" s="15">
        <f>G74+G73</f>
        <v>40000</v>
      </c>
      <c r="H72" s="51">
        <f>H73+H74</f>
        <v>40000</v>
      </c>
      <c r="I72" s="51">
        <f t="shared" ref="I72:N72" si="19">I73+I74</f>
        <v>0</v>
      </c>
      <c r="J72" s="51">
        <f t="shared" si="19"/>
        <v>0</v>
      </c>
      <c r="K72" s="51">
        <f t="shared" si="19"/>
        <v>0</v>
      </c>
      <c r="L72" s="51">
        <f t="shared" si="19"/>
        <v>0</v>
      </c>
      <c r="M72" s="51">
        <f t="shared" si="19"/>
        <v>0</v>
      </c>
      <c r="N72" s="51">
        <f t="shared" si="19"/>
        <v>0</v>
      </c>
      <c r="O72" s="123" t="s">
        <v>148</v>
      </c>
      <c r="P72" s="85" t="s">
        <v>98</v>
      </c>
      <c r="Q72" s="85" t="s">
        <v>57</v>
      </c>
      <c r="R72" s="85">
        <v>100</v>
      </c>
      <c r="S72" s="85">
        <v>100</v>
      </c>
      <c r="T72" s="85">
        <v>100</v>
      </c>
      <c r="U72" s="85">
        <v>100</v>
      </c>
      <c r="V72" s="85">
        <v>100</v>
      </c>
      <c r="W72" s="85">
        <v>100</v>
      </c>
      <c r="X72" s="85">
        <v>100</v>
      </c>
      <c r="Y72" s="3"/>
    </row>
    <row r="73" spans="1:25" ht="67.5" customHeight="1">
      <c r="A73" s="46"/>
      <c r="B73" s="121"/>
      <c r="C73" s="139"/>
      <c r="D73" s="139"/>
      <c r="E73" s="126"/>
      <c r="F73" s="47" t="s">
        <v>43</v>
      </c>
      <c r="G73" s="15">
        <f>SUM(H73:N73)</f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124"/>
      <c r="P73" s="86"/>
      <c r="Q73" s="86"/>
      <c r="R73" s="86"/>
      <c r="S73" s="86"/>
      <c r="T73" s="86"/>
      <c r="U73" s="86"/>
      <c r="V73" s="86"/>
      <c r="W73" s="86"/>
      <c r="X73" s="86"/>
      <c r="Y73" s="3"/>
    </row>
    <row r="74" spans="1:25" ht="67.5" customHeight="1">
      <c r="A74" s="46"/>
      <c r="B74" s="122"/>
      <c r="C74" s="140"/>
      <c r="D74" s="140"/>
      <c r="E74" s="126"/>
      <c r="F74" s="47" t="s">
        <v>44</v>
      </c>
      <c r="G74" s="15">
        <f>SUM(H74:N74)</f>
        <v>40000</v>
      </c>
      <c r="H74" s="51">
        <v>40000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125"/>
      <c r="P74" s="87"/>
      <c r="Q74" s="87"/>
      <c r="R74" s="87"/>
      <c r="S74" s="87"/>
      <c r="T74" s="87"/>
      <c r="U74" s="87"/>
      <c r="V74" s="87"/>
      <c r="W74" s="87"/>
      <c r="X74" s="87"/>
      <c r="Y74" s="3"/>
    </row>
    <row r="75" spans="1:25">
      <c r="A75" s="123"/>
      <c r="B75" s="123" t="s">
        <v>52</v>
      </c>
      <c r="C75" s="137">
        <v>2020</v>
      </c>
      <c r="D75" s="137">
        <v>2026</v>
      </c>
      <c r="E75" s="170" t="s">
        <v>45</v>
      </c>
      <c r="F75" s="85" t="s">
        <v>45</v>
      </c>
      <c r="G75" s="163" t="s">
        <v>45</v>
      </c>
      <c r="H75" s="163" t="s">
        <v>45</v>
      </c>
      <c r="I75" s="163" t="s">
        <v>45</v>
      </c>
      <c r="J75" s="163" t="s">
        <v>45</v>
      </c>
      <c r="K75" s="163" t="s">
        <v>45</v>
      </c>
      <c r="L75" s="164" t="s">
        <v>20</v>
      </c>
      <c r="M75" s="164" t="s">
        <v>45</v>
      </c>
      <c r="N75" s="164" t="s">
        <v>45</v>
      </c>
      <c r="O75" s="164" t="s">
        <v>45</v>
      </c>
      <c r="P75" s="163" t="s">
        <v>45</v>
      </c>
      <c r="Q75" s="163" t="s">
        <v>45</v>
      </c>
      <c r="R75" s="163" t="s">
        <v>45</v>
      </c>
      <c r="S75" s="163" t="s">
        <v>45</v>
      </c>
      <c r="T75" s="163" t="s">
        <v>45</v>
      </c>
      <c r="U75" s="163" t="s">
        <v>45</v>
      </c>
      <c r="V75" s="163" t="s">
        <v>45</v>
      </c>
      <c r="W75" s="163" t="s">
        <v>45</v>
      </c>
      <c r="X75" s="163" t="s">
        <v>45</v>
      </c>
      <c r="Y75" s="3"/>
    </row>
    <row r="76" spans="1:25">
      <c r="A76" s="124"/>
      <c r="B76" s="124"/>
      <c r="C76" s="137"/>
      <c r="D76" s="137"/>
      <c r="E76" s="170"/>
      <c r="F76" s="146"/>
      <c r="G76" s="146"/>
      <c r="H76" s="146"/>
      <c r="I76" s="146"/>
      <c r="J76" s="146"/>
      <c r="K76" s="146"/>
      <c r="L76" s="167"/>
      <c r="M76" s="165"/>
      <c r="N76" s="165"/>
      <c r="O76" s="165"/>
      <c r="P76" s="146"/>
      <c r="Q76" s="146"/>
      <c r="R76" s="146"/>
      <c r="S76" s="146"/>
      <c r="T76" s="146"/>
      <c r="U76" s="146"/>
      <c r="V76" s="146"/>
      <c r="W76" s="146"/>
      <c r="X76" s="146"/>
      <c r="Y76" s="3"/>
    </row>
    <row r="77" spans="1:25" ht="35.25" customHeight="1">
      <c r="A77" s="125"/>
      <c r="B77" s="125"/>
      <c r="C77" s="137"/>
      <c r="D77" s="137"/>
      <c r="E77" s="170"/>
      <c r="F77" s="147"/>
      <c r="G77" s="147"/>
      <c r="H77" s="147"/>
      <c r="I77" s="147"/>
      <c r="J77" s="147"/>
      <c r="K77" s="147"/>
      <c r="L77" s="168"/>
      <c r="M77" s="166"/>
      <c r="N77" s="166"/>
      <c r="O77" s="166"/>
      <c r="P77" s="147"/>
      <c r="Q77" s="147"/>
      <c r="R77" s="147"/>
      <c r="S77" s="147"/>
      <c r="T77" s="147"/>
      <c r="U77" s="147"/>
      <c r="V77" s="147"/>
      <c r="W77" s="147"/>
      <c r="X77" s="147"/>
      <c r="Y77" s="3"/>
    </row>
    <row r="78" spans="1:25" ht="15.75" customHeight="1">
      <c r="A78" s="133"/>
      <c r="B78" s="126" t="s">
        <v>54</v>
      </c>
      <c r="C78" s="137">
        <v>2020</v>
      </c>
      <c r="D78" s="137">
        <v>2026</v>
      </c>
      <c r="E78" s="123" t="s">
        <v>53</v>
      </c>
      <c r="F78" s="8" t="s">
        <v>38</v>
      </c>
      <c r="G78" s="1">
        <f t="shared" ref="G78:M78" si="20">G79+G80</f>
        <v>7876298.2800000012</v>
      </c>
      <c r="H78" s="1">
        <f t="shared" si="20"/>
        <v>1431300</v>
      </c>
      <c r="I78" s="1">
        <f t="shared" si="20"/>
        <v>1090100.03</v>
      </c>
      <c r="J78" s="1">
        <f t="shared" si="20"/>
        <v>1070979.6499999999</v>
      </c>
      <c r="K78" s="1">
        <f t="shared" si="20"/>
        <v>1070979.6499999999</v>
      </c>
      <c r="L78" s="1">
        <f>L79+L80</f>
        <v>1070979.6499999999</v>
      </c>
      <c r="M78" s="16">
        <f t="shared" si="20"/>
        <v>1070979.6499999999</v>
      </c>
      <c r="N78" s="16">
        <f>N79+N80</f>
        <v>1070979.6499999999</v>
      </c>
      <c r="O78" s="137" t="s">
        <v>37</v>
      </c>
      <c r="P78" s="170" t="s">
        <v>37</v>
      </c>
      <c r="Q78" s="170" t="s">
        <v>37</v>
      </c>
      <c r="R78" s="170" t="s">
        <v>37</v>
      </c>
      <c r="S78" s="170" t="s">
        <v>37</v>
      </c>
      <c r="T78" s="170" t="s">
        <v>37</v>
      </c>
      <c r="U78" s="170" t="s">
        <v>37</v>
      </c>
      <c r="V78" s="170" t="s">
        <v>37</v>
      </c>
      <c r="W78" s="170" t="s">
        <v>37</v>
      </c>
      <c r="X78" s="170" t="s">
        <v>37</v>
      </c>
      <c r="Y78" s="3"/>
    </row>
    <row r="79" spans="1:25" ht="68.25" customHeight="1">
      <c r="A79" s="133"/>
      <c r="B79" s="126"/>
      <c r="C79" s="137"/>
      <c r="D79" s="137"/>
      <c r="E79" s="124"/>
      <c r="F79" s="8" t="s">
        <v>43</v>
      </c>
      <c r="G79" s="1">
        <f>SUM(H79:N79)</f>
        <v>7876298.2800000012</v>
      </c>
      <c r="H79" s="1">
        <f t="shared" ref="H79:M79" si="21">H82</f>
        <v>1431300</v>
      </c>
      <c r="I79" s="1">
        <f t="shared" si="21"/>
        <v>1090100.03</v>
      </c>
      <c r="J79" s="1">
        <f t="shared" si="21"/>
        <v>1070979.6499999999</v>
      </c>
      <c r="K79" s="1">
        <f t="shared" si="21"/>
        <v>1070979.6499999999</v>
      </c>
      <c r="L79" s="1">
        <f>L82</f>
        <v>1070979.6499999999</v>
      </c>
      <c r="M79" s="29">
        <f t="shared" si="21"/>
        <v>1070979.6499999999</v>
      </c>
      <c r="N79" s="16">
        <f>N82</f>
        <v>1070979.6499999999</v>
      </c>
      <c r="O79" s="137"/>
      <c r="P79" s="170"/>
      <c r="Q79" s="170"/>
      <c r="R79" s="170"/>
      <c r="S79" s="170"/>
      <c r="T79" s="170"/>
      <c r="U79" s="170"/>
      <c r="V79" s="170"/>
      <c r="W79" s="170"/>
      <c r="X79" s="170"/>
      <c r="Y79" s="3"/>
    </row>
    <row r="80" spans="1:25" ht="47.25">
      <c r="A80" s="133"/>
      <c r="B80" s="126"/>
      <c r="C80" s="137"/>
      <c r="D80" s="137"/>
      <c r="E80" s="125"/>
      <c r="F80" s="8" t="s">
        <v>44</v>
      </c>
      <c r="G80" s="1">
        <f>SUM(H80:N80)</f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17">
        <v>0</v>
      </c>
      <c r="N80" s="17">
        <v>0</v>
      </c>
      <c r="O80" s="137"/>
      <c r="P80" s="170"/>
      <c r="Q80" s="170"/>
      <c r="R80" s="170"/>
      <c r="S80" s="170"/>
      <c r="T80" s="170"/>
      <c r="U80" s="170"/>
      <c r="V80" s="170"/>
      <c r="W80" s="170"/>
      <c r="X80" s="170"/>
      <c r="Y80" s="3"/>
    </row>
    <row r="81" spans="1:25" ht="15.75" customHeight="1">
      <c r="A81" s="133"/>
      <c r="B81" s="126" t="s">
        <v>55</v>
      </c>
      <c r="C81" s="137">
        <v>2020</v>
      </c>
      <c r="D81" s="137">
        <v>2026</v>
      </c>
      <c r="E81" s="123" t="s">
        <v>53</v>
      </c>
      <c r="F81" s="8" t="s">
        <v>38</v>
      </c>
      <c r="G81" s="1">
        <f t="shared" ref="G81:M81" si="22">G82+G83</f>
        <v>7876298.2800000012</v>
      </c>
      <c r="H81" s="1">
        <f t="shared" si="22"/>
        <v>1431300</v>
      </c>
      <c r="I81" s="1">
        <f t="shared" si="22"/>
        <v>1090100.03</v>
      </c>
      <c r="J81" s="1">
        <f t="shared" si="22"/>
        <v>1070979.6499999999</v>
      </c>
      <c r="K81" s="1">
        <f t="shared" si="22"/>
        <v>1070979.6499999999</v>
      </c>
      <c r="L81" s="1">
        <f t="shared" si="22"/>
        <v>1070979.6499999999</v>
      </c>
      <c r="M81" s="16">
        <f t="shared" si="22"/>
        <v>1070979.6499999999</v>
      </c>
      <c r="N81" s="16">
        <f>N82+N83</f>
        <v>1070979.6499999999</v>
      </c>
      <c r="O81" s="137" t="s">
        <v>84</v>
      </c>
      <c r="P81" s="170" t="s">
        <v>79</v>
      </c>
      <c r="Q81" s="170">
        <f>SUM(R81:X83)</f>
        <v>21</v>
      </c>
      <c r="R81" s="170">
        <v>3</v>
      </c>
      <c r="S81" s="170">
        <v>3</v>
      </c>
      <c r="T81" s="170">
        <v>3</v>
      </c>
      <c r="U81" s="170">
        <v>3</v>
      </c>
      <c r="V81" s="170">
        <v>3</v>
      </c>
      <c r="W81" s="170">
        <v>3</v>
      </c>
      <c r="X81" s="170">
        <v>3</v>
      </c>
      <c r="Y81" s="3"/>
    </row>
    <row r="82" spans="1:25" ht="63.75" customHeight="1">
      <c r="A82" s="133"/>
      <c r="B82" s="126"/>
      <c r="C82" s="137"/>
      <c r="D82" s="137"/>
      <c r="E82" s="124"/>
      <c r="F82" s="8" t="s">
        <v>43</v>
      </c>
      <c r="G82" s="1">
        <f>SUM(H82:N82)</f>
        <v>7876298.2800000012</v>
      </c>
      <c r="H82" s="1">
        <v>1431300</v>
      </c>
      <c r="I82" s="1">
        <v>1090100.03</v>
      </c>
      <c r="J82" s="1">
        <v>1070979.6499999999</v>
      </c>
      <c r="K82" s="1">
        <v>1070979.6499999999</v>
      </c>
      <c r="L82" s="1">
        <v>1070979.6499999999</v>
      </c>
      <c r="M82" s="1">
        <v>1070979.6499999999</v>
      </c>
      <c r="N82" s="1">
        <v>1070979.6499999999</v>
      </c>
      <c r="O82" s="137"/>
      <c r="P82" s="170"/>
      <c r="Q82" s="170"/>
      <c r="R82" s="170"/>
      <c r="S82" s="170"/>
      <c r="T82" s="170"/>
      <c r="U82" s="170"/>
      <c r="V82" s="170"/>
      <c r="W82" s="170"/>
      <c r="X82" s="170"/>
      <c r="Y82" s="3"/>
    </row>
    <row r="83" spans="1:25" ht="47.25">
      <c r="A83" s="133"/>
      <c r="B83" s="126"/>
      <c r="C83" s="137"/>
      <c r="D83" s="137"/>
      <c r="E83" s="125"/>
      <c r="F83" s="8" t="s">
        <v>44</v>
      </c>
      <c r="G83" s="1">
        <f>SUM(H83:N83)</f>
        <v>0</v>
      </c>
      <c r="H83" s="9">
        <v>0</v>
      </c>
      <c r="I83" s="9">
        <v>0</v>
      </c>
      <c r="J83" s="9">
        <v>0</v>
      </c>
      <c r="K83" s="9">
        <v>0</v>
      </c>
      <c r="L83" s="17">
        <v>0</v>
      </c>
      <c r="M83" s="17">
        <v>0</v>
      </c>
      <c r="N83" s="17">
        <v>0</v>
      </c>
      <c r="O83" s="137"/>
      <c r="P83" s="170"/>
      <c r="Q83" s="170"/>
      <c r="R83" s="170"/>
      <c r="S83" s="170"/>
      <c r="T83" s="170"/>
      <c r="U83" s="170"/>
      <c r="V83" s="170"/>
      <c r="W83" s="170"/>
      <c r="X83" s="170"/>
      <c r="Y83" s="3"/>
    </row>
    <row r="84" spans="1:25" ht="33" customHeight="1">
      <c r="A84" s="127" t="s">
        <v>56</v>
      </c>
      <c r="B84" s="128"/>
      <c r="C84" s="141"/>
      <c r="D84" s="141"/>
      <c r="E84" s="148"/>
      <c r="F84" s="74" t="s">
        <v>38</v>
      </c>
      <c r="G84" s="75">
        <f t="shared" ref="G84:N84" si="23">G85+G86</f>
        <v>443133949</v>
      </c>
      <c r="H84" s="75">
        <f t="shared" si="23"/>
        <v>93157602</v>
      </c>
      <c r="I84" s="75">
        <f t="shared" si="23"/>
        <v>58403652.420000002</v>
      </c>
      <c r="J84" s="75">
        <f t="shared" si="23"/>
        <v>58036161.780000001</v>
      </c>
      <c r="K84" s="75">
        <f t="shared" si="23"/>
        <v>58384133.200000003</v>
      </c>
      <c r="L84" s="75">
        <f t="shared" si="23"/>
        <v>58384133.200000003</v>
      </c>
      <c r="M84" s="75">
        <f t="shared" si="23"/>
        <v>58384133.200000003</v>
      </c>
      <c r="N84" s="75">
        <f t="shared" si="23"/>
        <v>58384133.200000003</v>
      </c>
      <c r="O84" s="138"/>
      <c r="P84" s="85"/>
      <c r="Q84" s="85"/>
      <c r="R84" s="85"/>
      <c r="S84" s="85"/>
      <c r="T84" s="85"/>
      <c r="U84" s="85"/>
      <c r="V84" s="85"/>
      <c r="W84" s="85"/>
      <c r="X84" s="85"/>
      <c r="Y84" s="3"/>
    </row>
    <row r="85" spans="1:25" ht="63" customHeight="1">
      <c r="A85" s="129"/>
      <c r="B85" s="130"/>
      <c r="C85" s="142"/>
      <c r="D85" s="142"/>
      <c r="E85" s="149"/>
      <c r="F85" s="74" t="s">
        <v>43</v>
      </c>
      <c r="G85" s="75">
        <f>SUM(H85:N85)</f>
        <v>261575527.55999997</v>
      </c>
      <c r="H85" s="75">
        <f t="shared" ref="H85:N86" si="24">H25+H43+H79</f>
        <v>61666087.890000001</v>
      </c>
      <c r="I85" s="75">
        <f t="shared" si="24"/>
        <v>33423196.990000002</v>
      </c>
      <c r="J85" s="75">
        <f t="shared" si="24"/>
        <v>33018871.399999999</v>
      </c>
      <c r="K85" s="75">
        <f t="shared" si="24"/>
        <v>33366842.82</v>
      </c>
      <c r="L85" s="75">
        <f t="shared" si="24"/>
        <v>33366842.82</v>
      </c>
      <c r="M85" s="75">
        <f t="shared" si="24"/>
        <v>33366842.82</v>
      </c>
      <c r="N85" s="75">
        <f t="shared" si="24"/>
        <v>33366842.82</v>
      </c>
      <c r="O85" s="139"/>
      <c r="P85" s="86"/>
      <c r="Q85" s="86"/>
      <c r="R85" s="86"/>
      <c r="S85" s="86"/>
      <c r="T85" s="86"/>
      <c r="U85" s="86"/>
      <c r="V85" s="86"/>
      <c r="W85" s="86"/>
      <c r="X85" s="86"/>
      <c r="Y85" s="3"/>
    </row>
    <row r="86" spans="1:25" ht="47.25">
      <c r="A86" s="131"/>
      <c r="B86" s="132"/>
      <c r="C86" s="143"/>
      <c r="D86" s="143"/>
      <c r="E86" s="150"/>
      <c r="F86" s="74" t="s">
        <v>44</v>
      </c>
      <c r="G86" s="75">
        <f>SUM(H86:N86)</f>
        <v>181558421.44</v>
      </c>
      <c r="H86" s="75">
        <f t="shared" si="24"/>
        <v>31491514.109999999</v>
      </c>
      <c r="I86" s="75">
        <f t="shared" si="24"/>
        <v>24980455.43</v>
      </c>
      <c r="J86" s="75">
        <f t="shared" si="24"/>
        <v>25017290.379999999</v>
      </c>
      <c r="K86" s="75">
        <f t="shared" si="24"/>
        <v>25017290.379999999</v>
      </c>
      <c r="L86" s="75">
        <f t="shared" si="24"/>
        <v>25017290.379999999</v>
      </c>
      <c r="M86" s="75">
        <f t="shared" si="24"/>
        <v>25017290.379999999</v>
      </c>
      <c r="N86" s="75">
        <f t="shared" si="24"/>
        <v>25017290.379999999</v>
      </c>
      <c r="O86" s="140"/>
      <c r="P86" s="87"/>
      <c r="Q86" s="87"/>
      <c r="R86" s="87"/>
      <c r="S86" s="87"/>
      <c r="T86" s="87"/>
      <c r="U86" s="87"/>
      <c r="V86" s="87"/>
      <c r="W86" s="87"/>
      <c r="X86" s="87"/>
      <c r="Y86" s="3"/>
    </row>
    <row r="87" spans="1:25" s="12" customFormat="1" ht="30.75" customHeight="1">
      <c r="A87" s="151" t="s">
        <v>121</v>
      </c>
      <c r="B87" s="152"/>
      <c r="C87" s="118">
        <v>2020</v>
      </c>
      <c r="D87" s="118">
        <v>2026</v>
      </c>
      <c r="E87" s="118" t="s">
        <v>57</v>
      </c>
      <c r="F87" s="118" t="s">
        <v>57</v>
      </c>
      <c r="G87" s="145" t="s">
        <v>57</v>
      </c>
      <c r="H87" s="145" t="s">
        <v>57</v>
      </c>
      <c r="I87" s="145" t="s">
        <v>57</v>
      </c>
      <c r="J87" s="145" t="s">
        <v>57</v>
      </c>
      <c r="K87" s="145" t="s">
        <v>57</v>
      </c>
      <c r="L87" s="42" t="s">
        <v>21</v>
      </c>
      <c r="M87" s="169" t="s">
        <v>57</v>
      </c>
      <c r="N87" s="169" t="s">
        <v>57</v>
      </c>
      <c r="O87" s="145" t="s">
        <v>57</v>
      </c>
      <c r="P87" s="145" t="s">
        <v>57</v>
      </c>
      <c r="Q87" s="145" t="s">
        <v>57</v>
      </c>
      <c r="R87" s="145" t="s">
        <v>57</v>
      </c>
      <c r="S87" s="145" t="s">
        <v>57</v>
      </c>
      <c r="T87" s="145" t="s">
        <v>57</v>
      </c>
      <c r="U87" s="145" t="s">
        <v>57</v>
      </c>
      <c r="V87" s="145" t="s">
        <v>57</v>
      </c>
      <c r="W87" s="145" t="s">
        <v>57</v>
      </c>
      <c r="X87" s="145" t="s">
        <v>57</v>
      </c>
      <c r="Y87" s="11"/>
    </row>
    <row r="88" spans="1:25" s="12" customFormat="1" ht="15.75" customHeight="1">
      <c r="A88" s="153"/>
      <c r="B88" s="154"/>
      <c r="C88" s="119"/>
      <c r="D88" s="119"/>
      <c r="E88" s="119"/>
      <c r="F88" s="146"/>
      <c r="G88" s="146"/>
      <c r="H88" s="146"/>
      <c r="I88" s="146"/>
      <c r="J88" s="146"/>
      <c r="K88" s="146"/>
      <c r="L88" s="40"/>
      <c r="M88" s="165"/>
      <c r="N88" s="165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1"/>
    </row>
    <row r="89" spans="1:25" s="12" customFormat="1" ht="70.5" customHeight="1">
      <c r="A89" s="155"/>
      <c r="B89" s="156"/>
      <c r="C89" s="119"/>
      <c r="D89" s="119"/>
      <c r="E89" s="144"/>
      <c r="F89" s="147"/>
      <c r="G89" s="147"/>
      <c r="H89" s="147"/>
      <c r="I89" s="147"/>
      <c r="J89" s="147"/>
      <c r="K89" s="147"/>
      <c r="L89" s="41"/>
      <c r="M89" s="166"/>
      <c r="N89" s="166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1"/>
    </row>
    <row r="90" spans="1:25" s="12" customFormat="1" ht="35.25" customHeight="1">
      <c r="A90" s="157" t="s">
        <v>85</v>
      </c>
      <c r="B90" s="158"/>
      <c r="C90" s="118">
        <v>2020</v>
      </c>
      <c r="D90" s="118">
        <v>2026</v>
      </c>
      <c r="E90" s="79" t="s">
        <v>57</v>
      </c>
      <c r="F90" s="79" t="s">
        <v>57</v>
      </c>
      <c r="G90" s="88" t="s">
        <v>57</v>
      </c>
      <c r="H90" s="88" t="s">
        <v>57</v>
      </c>
      <c r="I90" s="88" t="s">
        <v>57</v>
      </c>
      <c r="J90" s="88" t="s">
        <v>57</v>
      </c>
      <c r="K90" s="88" t="s">
        <v>57</v>
      </c>
      <c r="L90" s="88" t="s">
        <v>21</v>
      </c>
      <c r="M90" s="88" t="s">
        <v>57</v>
      </c>
      <c r="N90" s="88" t="s">
        <v>57</v>
      </c>
      <c r="O90" s="88" t="s">
        <v>57</v>
      </c>
      <c r="P90" s="88" t="s">
        <v>57</v>
      </c>
      <c r="Q90" s="88" t="s">
        <v>57</v>
      </c>
      <c r="R90" s="88" t="s">
        <v>57</v>
      </c>
      <c r="S90" s="88" t="s">
        <v>57</v>
      </c>
      <c r="T90" s="88" t="s">
        <v>57</v>
      </c>
      <c r="U90" s="88" t="s">
        <v>57</v>
      </c>
      <c r="V90" s="88" t="s">
        <v>57</v>
      </c>
      <c r="W90" s="88" t="s">
        <v>57</v>
      </c>
      <c r="X90" s="145" t="s">
        <v>57</v>
      </c>
      <c r="Y90" s="11"/>
    </row>
    <row r="91" spans="1:25" s="12" customFormat="1" ht="70.5" customHeight="1">
      <c r="A91" s="159"/>
      <c r="B91" s="160"/>
      <c r="C91" s="119"/>
      <c r="D91" s="119"/>
      <c r="E91" s="80"/>
      <c r="F91" s="95"/>
      <c r="G91" s="95"/>
      <c r="H91" s="95"/>
      <c r="I91" s="95"/>
      <c r="J91" s="95"/>
      <c r="K91" s="95"/>
      <c r="L91" s="89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146"/>
      <c r="Y91" s="11"/>
    </row>
    <row r="92" spans="1:25" s="12" customFormat="1" ht="120" customHeight="1">
      <c r="A92" s="161"/>
      <c r="B92" s="162"/>
      <c r="C92" s="119"/>
      <c r="D92" s="119"/>
      <c r="E92" s="81"/>
      <c r="F92" s="96"/>
      <c r="G92" s="96"/>
      <c r="H92" s="96"/>
      <c r="I92" s="96"/>
      <c r="J92" s="96"/>
      <c r="K92" s="96"/>
      <c r="L92" s="90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147"/>
      <c r="Y92" s="11"/>
    </row>
    <row r="93" spans="1:25" s="12" customFormat="1" ht="37.5" customHeight="1">
      <c r="A93" s="82"/>
      <c r="B93" s="82" t="s">
        <v>142</v>
      </c>
      <c r="C93" s="118">
        <v>2020</v>
      </c>
      <c r="D93" s="118">
        <v>2026</v>
      </c>
      <c r="E93" s="79" t="s">
        <v>57</v>
      </c>
      <c r="F93" s="79" t="s">
        <v>57</v>
      </c>
      <c r="G93" s="88" t="s">
        <v>57</v>
      </c>
      <c r="H93" s="88" t="s">
        <v>57</v>
      </c>
      <c r="I93" s="88" t="s">
        <v>57</v>
      </c>
      <c r="J93" s="88" t="s">
        <v>57</v>
      </c>
      <c r="K93" s="88" t="s">
        <v>57</v>
      </c>
      <c r="L93" s="39" t="s">
        <v>21</v>
      </c>
      <c r="M93" s="88" t="s">
        <v>57</v>
      </c>
      <c r="N93" s="88" t="s">
        <v>57</v>
      </c>
      <c r="O93" s="88" t="s">
        <v>57</v>
      </c>
      <c r="P93" s="88" t="s">
        <v>57</v>
      </c>
      <c r="Q93" s="88" t="s">
        <v>57</v>
      </c>
      <c r="R93" s="88" t="s">
        <v>57</v>
      </c>
      <c r="S93" s="88" t="s">
        <v>57</v>
      </c>
      <c r="T93" s="88" t="s">
        <v>57</v>
      </c>
      <c r="U93" s="88" t="s">
        <v>57</v>
      </c>
      <c r="V93" s="88" t="s">
        <v>57</v>
      </c>
      <c r="W93" s="88" t="s">
        <v>57</v>
      </c>
      <c r="X93" s="145" t="s">
        <v>57</v>
      </c>
      <c r="Y93" s="11"/>
    </row>
    <row r="94" spans="1:25" s="12" customFormat="1" ht="36" hidden="1" customHeight="1">
      <c r="A94" s="83"/>
      <c r="B94" s="83"/>
      <c r="C94" s="119"/>
      <c r="D94" s="119"/>
      <c r="E94" s="80"/>
      <c r="F94" s="80"/>
      <c r="G94" s="89"/>
      <c r="H94" s="89"/>
      <c r="I94" s="89"/>
      <c r="J94" s="95"/>
      <c r="K94" s="95"/>
      <c r="L94" s="35" t="s">
        <v>19</v>
      </c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146"/>
      <c r="Y94" s="11"/>
    </row>
    <row r="95" spans="1:25" ht="34.9" hidden="1" customHeight="1">
      <c r="A95" s="84"/>
      <c r="B95" s="84"/>
      <c r="C95" s="119"/>
      <c r="D95" s="119"/>
      <c r="E95" s="81"/>
      <c r="F95" s="81"/>
      <c r="G95" s="90"/>
      <c r="H95" s="90"/>
      <c r="I95" s="90"/>
      <c r="J95" s="25"/>
      <c r="K95" s="25"/>
      <c r="L95" s="25" t="s">
        <v>19</v>
      </c>
      <c r="M95" s="25"/>
      <c r="N95" s="25"/>
      <c r="O95" s="22"/>
      <c r="P95" s="22"/>
      <c r="Q95" s="22"/>
      <c r="R95" s="22"/>
      <c r="S95" s="22"/>
      <c r="T95" s="22"/>
      <c r="U95" s="22"/>
      <c r="V95" s="22"/>
      <c r="W95" s="22"/>
      <c r="X95" s="13"/>
      <c r="Y95" s="3"/>
    </row>
    <row r="96" spans="1:25" s="12" customFormat="1" ht="21" customHeight="1">
      <c r="A96" s="101"/>
      <c r="B96" s="101" t="s">
        <v>58</v>
      </c>
      <c r="C96" s="118">
        <v>2020</v>
      </c>
      <c r="D96" s="118">
        <v>2026</v>
      </c>
      <c r="E96" s="101" t="s">
        <v>117</v>
      </c>
      <c r="F96" s="26" t="s">
        <v>38</v>
      </c>
      <c r="G96" s="18">
        <f>G97+G98</f>
        <v>5600653.3499999996</v>
      </c>
      <c r="H96" s="18">
        <f>H97+H98</f>
        <v>598328.4</v>
      </c>
      <c r="I96" s="18">
        <f t="shared" ref="I96:N96" si="25">I97+I98</f>
        <v>944737.4</v>
      </c>
      <c r="J96" s="18">
        <f t="shared" si="25"/>
        <v>811517.51</v>
      </c>
      <c r="K96" s="18">
        <f t="shared" si="25"/>
        <v>811517.51</v>
      </c>
      <c r="L96" s="18">
        <f t="shared" si="25"/>
        <v>811517.51</v>
      </c>
      <c r="M96" s="18">
        <f t="shared" si="25"/>
        <v>811517.51</v>
      </c>
      <c r="N96" s="18">
        <f t="shared" si="25"/>
        <v>811517.51</v>
      </c>
      <c r="O96" s="97"/>
      <c r="P96" s="97"/>
      <c r="Q96" s="97"/>
      <c r="R96" s="97"/>
      <c r="S96" s="97"/>
      <c r="T96" s="97"/>
      <c r="U96" s="97"/>
      <c r="V96" s="97"/>
      <c r="W96" s="97"/>
      <c r="X96" s="176"/>
      <c r="Y96" s="11"/>
    </row>
    <row r="97" spans="1:25" s="12" customFormat="1" ht="63" customHeight="1">
      <c r="A97" s="101"/>
      <c r="B97" s="101"/>
      <c r="C97" s="119"/>
      <c r="D97" s="119"/>
      <c r="E97" s="101"/>
      <c r="F97" s="26" t="s">
        <v>43</v>
      </c>
      <c r="G97" s="18">
        <f>SUM(H97:N97)</f>
        <v>3913555.5499999993</v>
      </c>
      <c r="H97" s="18">
        <f>H100+H103+H106+H109+H112+H115+H121+H118</f>
        <v>347000</v>
      </c>
      <c r="I97" s="18">
        <f t="shared" ref="I97:N97" si="26">I100+I103+I106+I109+I112+I115+I121+I118</f>
        <v>701000</v>
      </c>
      <c r="J97" s="18">
        <f t="shared" si="26"/>
        <v>573111.11</v>
      </c>
      <c r="K97" s="18">
        <f t="shared" si="26"/>
        <v>573111.11</v>
      </c>
      <c r="L97" s="18">
        <f t="shared" si="26"/>
        <v>573111.11</v>
      </c>
      <c r="M97" s="18">
        <f t="shared" si="26"/>
        <v>573111.11</v>
      </c>
      <c r="N97" s="18">
        <f t="shared" si="26"/>
        <v>573111.11</v>
      </c>
      <c r="O97" s="97"/>
      <c r="P97" s="97"/>
      <c r="Q97" s="97"/>
      <c r="R97" s="97"/>
      <c r="S97" s="97"/>
      <c r="T97" s="97"/>
      <c r="U97" s="97"/>
      <c r="V97" s="97"/>
      <c r="W97" s="97"/>
      <c r="X97" s="176"/>
      <c r="Y97" s="11"/>
    </row>
    <row r="98" spans="1:25" s="12" customFormat="1" ht="47.25">
      <c r="A98" s="101"/>
      <c r="B98" s="101"/>
      <c r="C98" s="119"/>
      <c r="D98" s="119"/>
      <c r="E98" s="101"/>
      <c r="F98" s="26" t="s">
        <v>44</v>
      </c>
      <c r="G98" s="18">
        <f>SUM(H98:N98)</f>
        <v>1687097.7999999998</v>
      </c>
      <c r="H98" s="19">
        <f>H101+H104+H107+H110+H113+H116+H122+H119</f>
        <v>251328.4</v>
      </c>
      <c r="I98" s="19">
        <f t="shared" ref="I98:N98" si="27">I101+I104+I107+I110+I113+I116+I122+I119</f>
        <v>243737.4</v>
      </c>
      <c r="J98" s="19">
        <f t="shared" si="27"/>
        <v>238406.39999999999</v>
      </c>
      <c r="K98" s="19">
        <f t="shared" si="27"/>
        <v>238406.39999999999</v>
      </c>
      <c r="L98" s="19">
        <f t="shared" si="27"/>
        <v>238406.39999999999</v>
      </c>
      <c r="M98" s="19">
        <f t="shared" si="27"/>
        <v>238406.39999999999</v>
      </c>
      <c r="N98" s="19">
        <f t="shared" si="27"/>
        <v>238406.39999999999</v>
      </c>
      <c r="O98" s="97"/>
      <c r="P98" s="97"/>
      <c r="Q98" s="97"/>
      <c r="R98" s="97"/>
      <c r="S98" s="97"/>
      <c r="T98" s="97"/>
      <c r="U98" s="97"/>
      <c r="V98" s="97"/>
      <c r="W98" s="97"/>
      <c r="X98" s="176"/>
      <c r="Y98" s="11"/>
    </row>
    <row r="99" spans="1:25" s="12" customFormat="1" ht="15.75" customHeight="1">
      <c r="A99" s="101"/>
      <c r="B99" s="101" t="s">
        <v>13</v>
      </c>
      <c r="C99" s="118">
        <v>2020</v>
      </c>
      <c r="D99" s="118">
        <v>2026</v>
      </c>
      <c r="E99" s="101" t="s">
        <v>117</v>
      </c>
      <c r="F99" s="26" t="s">
        <v>38</v>
      </c>
      <c r="G99" s="18">
        <f>G100+G101</f>
        <v>336000</v>
      </c>
      <c r="H99" s="18">
        <f t="shared" ref="H99:N99" si="28">H100+H101</f>
        <v>48000</v>
      </c>
      <c r="I99" s="18">
        <f t="shared" si="28"/>
        <v>48000</v>
      </c>
      <c r="J99" s="18">
        <f t="shared" si="28"/>
        <v>48000</v>
      </c>
      <c r="K99" s="18">
        <f t="shared" si="28"/>
        <v>48000</v>
      </c>
      <c r="L99" s="18">
        <f t="shared" si="28"/>
        <v>48000</v>
      </c>
      <c r="M99" s="18">
        <f t="shared" si="28"/>
        <v>48000</v>
      </c>
      <c r="N99" s="18">
        <f t="shared" si="28"/>
        <v>48000</v>
      </c>
      <c r="O99" s="97" t="s">
        <v>92</v>
      </c>
      <c r="P99" s="97" t="s">
        <v>93</v>
      </c>
      <c r="Q99" s="97">
        <v>700</v>
      </c>
      <c r="R99" s="97">
        <v>100</v>
      </c>
      <c r="S99" s="97">
        <v>100</v>
      </c>
      <c r="T99" s="97">
        <v>100</v>
      </c>
      <c r="U99" s="97">
        <v>100</v>
      </c>
      <c r="V99" s="97">
        <v>100</v>
      </c>
      <c r="W99" s="97">
        <v>100</v>
      </c>
      <c r="X99" s="170">
        <v>100</v>
      </c>
      <c r="Y99" s="11"/>
    </row>
    <row r="100" spans="1:25" s="12" customFormat="1" ht="63" customHeight="1">
      <c r="A100" s="101"/>
      <c r="B100" s="101"/>
      <c r="C100" s="119"/>
      <c r="D100" s="119"/>
      <c r="E100" s="101"/>
      <c r="F100" s="26" t="s">
        <v>43</v>
      </c>
      <c r="G100" s="18">
        <f>SUM(H100:N100)</f>
        <v>336000</v>
      </c>
      <c r="H100" s="18">
        <v>48000</v>
      </c>
      <c r="I100" s="18">
        <v>48000</v>
      </c>
      <c r="J100" s="18">
        <v>48000</v>
      </c>
      <c r="K100" s="18">
        <v>48000</v>
      </c>
      <c r="L100" s="18">
        <v>48000</v>
      </c>
      <c r="M100" s="18">
        <v>48000</v>
      </c>
      <c r="N100" s="18">
        <v>48000</v>
      </c>
      <c r="O100" s="97"/>
      <c r="P100" s="97"/>
      <c r="Q100" s="97"/>
      <c r="R100" s="97"/>
      <c r="S100" s="97"/>
      <c r="T100" s="97"/>
      <c r="U100" s="97"/>
      <c r="V100" s="97"/>
      <c r="W100" s="97"/>
      <c r="X100" s="170"/>
      <c r="Y100" s="11"/>
    </row>
    <row r="101" spans="1:25" s="12" customFormat="1" ht="36.75" customHeight="1">
      <c r="A101" s="101"/>
      <c r="B101" s="101"/>
      <c r="C101" s="119"/>
      <c r="D101" s="119"/>
      <c r="E101" s="101"/>
      <c r="F101" s="26" t="s">
        <v>44</v>
      </c>
      <c r="G101" s="18">
        <f>SUM(H101:N101)</f>
        <v>0</v>
      </c>
      <c r="H101" s="19">
        <v>0</v>
      </c>
      <c r="I101" s="19">
        <v>0</v>
      </c>
      <c r="J101" s="19">
        <v>0</v>
      </c>
      <c r="K101" s="19">
        <v>0</v>
      </c>
      <c r="L101" s="18">
        <v>0</v>
      </c>
      <c r="M101" s="19">
        <v>0</v>
      </c>
      <c r="N101" s="19">
        <v>0</v>
      </c>
      <c r="O101" s="97"/>
      <c r="P101" s="97"/>
      <c r="Q101" s="97"/>
      <c r="R101" s="97"/>
      <c r="S101" s="97"/>
      <c r="T101" s="97"/>
      <c r="U101" s="97"/>
      <c r="V101" s="97"/>
      <c r="W101" s="97"/>
      <c r="X101" s="170"/>
      <c r="Y101" s="11"/>
    </row>
    <row r="102" spans="1:25" s="12" customFormat="1" ht="15.75" customHeight="1">
      <c r="A102" s="101"/>
      <c r="B102" s="101" t="s">
        <v>14</v>
      </c>
      <c r="C102" s="118">
        <v>2020</v>
      </c>
      <c r="D102" s="118">
        <v>2026</v>
      </c>
      <c r="E102" s="101" t="s">
        <v>117</v>
      </c>
      <c r="F102" s="26" t="s">
        <v>38</v>
      </c>
      <c r="G102" s="18">
        <f t="shared" ref="G102:M102" si="29">G103+G104</f>
        <v>720000</v>
      </c>
      <c r="H102" s="18">
        <f t="shared" si="29"/>
        <v>0</v>
      </c>
      <c r="I102" s="18">
        <f t="shared" si="29"/>
        <v>120000</v>
      </c>
      <c r="J102" s="18">
        <f t="shared" si="29"/>
        <v>120000</v>
      </c>
      <c r="K102" s="18">
        <f t="shared" si="29"/>
        <v>120000</v>
      </c>
      <c r="L102" s="18">
        <f t="shared" si="29"/>
        <v>120000</v>
      </c>
      <c r="M102" s="18">
        <f t="shared" si="29"/>
        <v>120000</v>
      </c>
      <c r="N102" s="18">
        <f>N103+N104</f>
        <v>120000</v>
      </c>
      <c r="O102" s="97" t="s">
        <v>90</v>
      </c>
      <c r="P102" s="97" t="s">
        <v>91</v>
      </c>
      <c r="Q102" s="97">
        <v>3980</v>
      </c>
      <c r="R102" s="97">
        <v>590</v>
      </c>
      <c r="S102" s="97">
        <v>590</v>
      </c>
      <c r="T102" s="97">
        <v>580</v>
      </c>
      <c r="U102" s="97">
        <v>570</v>
      </c>
      <c r="V102" s="97">
        <v>550</v>
      </c>
      <c r="W102" s="97">
        <v>550</v>
      </c>
      <c r="X102" s="170">
        <v>550</v>
      </c>
      <c r="Y102" s="11"/>
    </row>
    <row r="103" spans="1:25" s="12" customFormat="1" ht="63" customHeight="1">
      <c r="A103" s="101"/>
      <c r="B103" s="101"/>
      <c r="C103" s="119"/>
      <c r="D103" s="119"/>
      <c r="E103" s="101"/>
      <c r="F103" s="26" t="s">
        <v>43</v>
      </c>
      <c r="G103" s="18">
        <f>SUM(H103:N103)</f>
        <v>720000</v>
      </c>
      <c r="H103" s="18">
        <v>0</v>
      </c>
      <c r="I103" s="18">
        <v>120000</v>
      </c>
      <c r="J103" s="18">
        <v>120000</v>
      </c>
      <c r="K103" s="18">
        <v>120000</v>
      </c>
      <c r="L103" s="18">
        <v>120000</v>
      </c>
      <c r="M103" s="18">
        <v>120000</v>
      </c>
      <c r="N103" s="18">
        <v>120000</v>
      </c>
      <c r="O103" s="97"/>
      <c r="P103" s="97"/>
      <c r="Q103" s="97"/>
      <c r="R103" s="97"/>
      <c r="S103" s="97"/>
      <c r="T103" s="97"/>
      <c r="U103" s="97"/>
      <c r="V103" s="97"/>
      <c r="W103" s="97"/>
      <c r="X103" s="170"/>
      <c r="Y103" s="11"/>
    </row>
    <row r="104" spans="1:25" s="12" customFormat="1" ht="47.25">
      <c r="A104" s="101"/>
      <c r="B104" s="101"/>
      <c r="C104" s="119"/>
      <c r="D104" s="119"/>
      <c r="E104" s="101"/>
      <c r="F104" s="26" t="s">
        <v>44</v>
      </c>
      <c r="G104" s="18">
        <f>SUM(H104:N104)</f>
        <v>0</v>
      </c>
      <c r="H104" s="19">
        <v>0</v>
      </c>
      <c r="I104" s="19">
        <v>0</v>
      </c>
      <c r="J104" s="19">
        <v>0</v>
      </c>
      <c r="K104" s="19">
        <v>0</v>
      </c>
      <c r="L104" s="18">
        <v>0</v>
      </c>
      <c r="M104" s="19">
        <v>0</v>
      </c>
      <c r="N104" s="19">
        <v>0</v>
      </c>
      <c r="O104" s="97"/>
      <c r="P104" s="97"/>
      <c r="Q104" s="97"/>
      <c r="R104" s="97"/>
      <c r="S104" s="97"/>
      <c r="T104" s="97"/>
      <c r="U104" s="97"/>
      <c r="V104" s="97"/>
      <c r="W104" s="97"/>
      <c r="X104" s="170"/>
      <c r="Y104" s="11"/>
    </row>
    <row r="105" spans="1:25" s="12" customFormat="1" ht="21" customHeight="1">
      <c r="A105" s="82"/>
      <c r="B105" s="101" t="s">
        <v>146</v>
      </c>
      <c r="C105" s="118">
        <v>2020</v>
      </c>
      <c r="D105" s="118">
        <v>2026</v>
      </c>
      <c r="E105" s="101" t="s">
        <v>117</v>
      </c>
      <c r="F105" s="26" t="s">
        <v>38</v>
      </c>
      <c r="G105" s="19">
        <f t="shared" ref="G105:N105" si="30">G106+G107</f>
        <v>2784555.5499999993</v>
      </c>
      <c r="H105" s="19">
        <f t="shared" si="30"/>
        <v>280000</v>
      </c>
      <c r="I105" s="19">
        <f t="shared" si="30"/>
        <v>524000</v>
      </c>
      <c r="J105" s="19">
        <f t="shared" si="30"/>
        <v>396111.11</v>
      </c>
      <c r="K105" s="19">
        <f t="shared" si="30"/>
        <v>396111.11</v>
      </c>
      <c r="L105" s="19">
        <f t="shared" si="30"/>
        <v>396111.11</v>
      </c>
      <c r="M105" s="19">
        <f t="shared" si="30"/>
        <v>396111.11</v>
      </c>
      <c r="N105" s="19">
        <f t="shared" si="30"/>
        <v>396111.11</v>
      </c>
      <c r="O105" s="79" t="s">
        <v>96</v>
      </c>
      <c r="P105" s="79" t="s">
        <v>93</v>
      </c>
      <c r="Q105" s="97">
        <v>14</v>
      </c>
      <c r="R105" s="79">
        <v>2</v>
      </c>
      <c r="S105" s="79">
        <v>2</v>
      </c>
      <c r="T105" s="79">
        <v>2</v>
      </c>
      <c r="U105" s="79">
        <v>2</v>
      </c>
      <c r="V105" s="79">
        <v>2</v>
      </c>
      <c r="W105" s="79">
        <v>2</v>
      </c>
      <c r="X105" s="85">
        <v>2</v>
      </c>
      <c r="Y105" s="11"/>
    </row>
    <row r="106" spans="1:25" s="12" customFormat="1" ht="63" customHeight="1">
      <c r="A106" s="83"/>
      <c r="B106" s="101"/>
      <c r="C106" s="119"/>
      <c r="D106" s="119"/>
      <c r="E106" s="101"/>
      <c r="F106" s="26" t="s">
        <v>43</v>
      </c>
      <c r="G106" s="19">
        <f>SUM(H106:N106)</f>
        <v>2784555.5499999993</v>
      </c>
      <c r="H106" s="19">
        <v>280000</v>
      </c>
      <c r="I106" s="19">
        <v>524000</v>
      </c>
      <c r="J106" s="19">
        <v>396111.11</v>
      </c>
      <c r="K106" s="19">
        <v>396111.11</v>
      </c>
      <c r="L106" s="19">
        <v>396111.11</v>
      </c>
      <c r="M106" s="19">
        <v>396111.11</v>
      </c>
      <c r="N106" s="19">
        <v>396111.11</v>
      </c>
      <c r="O106" s="80"/>
      <c r="P106" s="80"/>
      <c r="Q106" s="97"/>
      <c r="R106" s="80"/>
      <c r="S106" s="80"/>
      <c r="T106" s="80"/>
      <c r="U106" s="80"/>
      <c r="V106" s="80"/>
      <c r="W106" s="80"/>
      <c r="X106" s="86"/>
      <c r="Y106" s="11"/>
    </row>
    <row r="107" spans="1:25" s="12" customFormat="1" ht="34.5" customHeight="1">
      <c r="A107" s="84"/>
      <c r="B107" s="101"/>
      <c r="C107" s="119"/>
      <c r="D107" s="119"/>
      <c r="E107" s="101"/>
      <c r="F107" s="26" t="s">
        <v>44</v>
      </c>
      <c r="G107" s="19">
        <f>SUM(H107:N107)</f>
        <v>0</v>
      </c>
      <c r="H107" s="19">
        <v>0</v>
      </c>
      <c r="I107" s="19">
        <v>0</v>
      </c>
      <c r="J107" s="19"/>
      <c r="K107" s="19">
        <v>0</v>
      </c>
      <c r="L107" s="19"/>
      <c r="M107" s="19">
        <v>0</v>
      </c>
      <c r="N107" s="19">
        <v>0</v>
      </c>
      <c r="O107" s="81"/>
      <c r="P107" s="81"/>
      <c r="Q107" s="97"/>
      <c r="R107" s="81"/>
      <c r="S107" s="81"/>
      <c r="T107" s="81"/>
      <c r="U107" s="81"/>
      <c r="V107" s="81"/>
      <c r="W107" s="81"/>
      <c r="X107" s="87"/>
      <c r="Y107" s="11"/>
    </row>
    <row r="108" spans="1:25" s="12" customFormat="1" ht="18.75" customHeight="1">
      <c r="A108" s="82"/>
      <c r="B108" s="101" t="s">
        <v>15</v>
      </c>
      <c r="C108" s="118">
        <v>2020</v>
      </c>
      <c r="D108" s="118">
        <v>2026</v>
      </c>
      <c r="E108" s="101" t="s">
        <v>117</v>
      </c>
      <c r="F108" s="26" t="s">
        <v>38</v>
      </c>
      <c r="G108" s="19">
        <f t="shared" ref="G108:N108" si="31">G109+G110</f>
        <v>18253</v>
      </c>
      <c r="H108" s="19">
        <f t="shared" si="31"/>
        <v>12922</v>
      </c>
      <c r="I108" s="19">
        <f t="shared" si="31"/>
        <v>5331</v>
      </c>
      <c r="J108" s="19">
        <f t="shared" si="31"/>
        <v>0</v>
      </c>
      <c r="K108" s="19">
        <f t="shared" si="31"/>
        <v>0</v>
      </c>
      <c r="L108" s="19">
        <f t="shared" si="31"/>
        <v>0</v>
      </c>
      <c r="M108" s="19">
        <f t="shared" si="31"/>
        <v>0</v>
      </c>
      <c r="N108" s="19">
        <f t="shared" si="31"/>
        <v>0</v>
      </c>
      <c r="O108" s="79" t="s">
        <v>89</v>
      </c>
      <c r="P108" s="79" t="s">
        <v>144</v>
      </c>
      <c r="Q108" s="97" t="s">
        <v>45</v>
      </c>
      <c r="R108" s="79">
        <v>0.2</v>
      </c>
      <c r="S108" s="79">
        <v>0.2</v>
      </c>
      <c r="T108" s="79">
        <v>0</v>
      </c>
      <c r="U108" s="79">
        <v>0</v>
      </c>
      <c r="V108" s="79">
        <v>0</v>
      </c>
      <c r="W108" s="79">
        <v>0</v>
      </c>
      <c r="X108" s="85">
        <v>0</v>
      </c>
      <c r="Y108" s="11"/>
    </row>
    <row r="109" spans="1:25" s="12" customFormat="1" ht="47.25" customHeight="1">
      <c r="A109" s="83"/>
      <c r="B109" s="101"/>
      <c r="C109" s="119"/>
      <c r="D109" s="119"/>
      <c r="E109" s="101"/>
      <c r="F109" s="26" t="s">
        <v>43</v>
      </c>
      <c r="G109" s="19">
        <f>SUM(H109:N109)</f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80"/>
      <c r="P109" s="80"/>
      <c r="Q109" s="97"/>
      <c r="R109" s="80"/>
      <c r="S109" s="80"/>
      <c r="T109" s="80"/>
      <c r="U109" s="80"/>
      <c r="V109" s="80"/>
      <c r="W109" s="80"/>
      <c r="X109" s="86"/>
      <c r="Y109" s="11"/>
    </row>
    <row r="110" spans="1:25" s="12" customFormat="1" ht="50.25" customHeight="1">
      <c r="A110" s="84"/>
      <c r="B110" s="101"/>
      <c r="C110" s="119"/>
      <c r="D110" s="119"/>
      <c r="E110" s="101"/>
      <c r="F110" s="26" t="s">
        <v>44</v>
      </c>
      <c r="G110" s="19">
        <f>SUM(H110:N110)</f>
        <v>18253</v>
      </c>
      <c r="H110" s="19">
        <v>12922</v>
      </c>
      <c r="I110" s="19">
        <v>5331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81"/>
      <c r="P110" s="81"/>
      <c r="Q110" s="97"/>
      <c r="R110" s="81"/>
      <c r="S110" s="81"/>
      <c r="T110" s="81"/>
      <c r="U110" s="81"/>
      <c r="V110" s="81"/>
      <c r="W110" s="81"/>
      <c r="X110" s="87"/>
      <c r="Y110" s="11"/>
    </row>
    <row r="111" spans="1:25" s="12" customFormat="1" ht="21.75" customHeight="1">
      <c r="A111" s="82"/>
      <c r="B111" s="82" t="s">
        <v>16</v>
      </c>
      <c r="C111" s="118">
        <v>2020</v>
      </c>
      <c r="D111" s="118">
        <v>2026</v>
      </c>
      <c r="E111" s="101" t="s">
        <v>117</v>
      </c>
      <c r="F111" s="26" t="s">
        <v>38</v>
      </c>
      <c r="G111" s="19">
        <f t="shared" ref="G111:L111" si="32">G112+G113</f>
        <v>30000</v>
      </c>
      <c r="H111" s="19">
        <f t="shared" si="32"/>
        <v>0</v>
      </c>
      <c r="I111" s="19">
        <f t="shared" si="32"/>
        <v>5000</v>
      </c>
      <c r="J111" s="19">
        <f t="shared" si="32"/>
        <v>5000</v>
      </c>
      <c r="K111" s="19">
        <f t="shared" si="32"/>
        <v>5000</v>
      </c>
      <c r="L111" s="19">
        <f t="shared" si="32"/>
        <v>5000</v>
      </c>
      <c r="M111" s="19">
        <f>M112+M113</f>
        <v>5000</v>
      </c>
      <c r="N111" s="19">
        <f>N112+N113</f>
        <v>5000</v>
      </c>
      <c r="O111" s="79" t="s">
        <v>145</v>
      </c>
      <c r="P111" s="79" t="s">
        <v>95</v>
      </c>
      <c r="Q111" s="79">
        <f>SUM(R111:X113)</f>
        <v>6</v>
      </c>
      <c r="R111" s="79">
        <v>0</v>
      </c>
      <c r="S111" s="79">
        <v>1</v>
      </c>
      <c r="T111" s="79">
        <v>1</v>
      </c>
      <c r="U111" s="79">
        <v>1</v>
      </c>
      <c r="V111" s="79">
        <v>1</v>
      </c>
      <c r="W111" s="79">
        <v>1</v>
      </c>
      <c r="X111" s="118">
        <v>1</v>
      </c>
      <c r="Y111" s="11"/>
    </row>
    <row r="112" spans="1:25" s="12" customFormat="1" ht="46.5" customHeight="1">
      <c r="A112" s="83"/>
      <c r="B112" s="83"/>
      <c r="C112" s="119"/>
      <c r="D112" s="119"/>
      <c r="E112" s="101"/>
      <c r="F112" s="26" t="s">
        <v>43</v>
      </c>
      <c r="G112" s="19">
        <f>SUM(H112:N112)</f>
        <v>30000</v>
      </c>
      <c r="H112" s="19">
        <v>0</v>
      </c>
      <c r="I112" s="19">
        <v>5000</v>
      </c>
      <c r="J112" s="19">
        <v>5000</v>
      </c>
      <c r="K112" s="19">
        <v>5000</v>
      </c>
      <c r="L112" s="19">
        <v>5000</v>
      </c>
      <c r="M112" s="19">
        <v>5000</v>
      </c>
      <c r="N112" s="19">
        <v>5000</v>
      </c>
      <c r="O112" s="80"/>
      <c r="P112" s="80"/>
      <c r="Q112" s="80"/>
      <c r="R112" s="80"/>
      <c r="S112" s="80"/>
      <c r="T112" s="80"/>
      <c r="U112" s="80"/>
      <c r="V112" s="80"/>
      <c r="W112" s="80"/>
      <c r="X112" s="119"/>
      <c r="Y112" s="11"/>
    </row>
    <row r="113" spans="1:25" s="12" customFormat="1" ht="42.75" customHeight="1">
      <c r="A113" s="84"/>
      <c r="B113" s="84"/>
      <c r="C113" s="119"/>
      <c r="D113" s="119"/>
      <c r="E113" s="101"/>
      <c r="F113" s="26" t="s">
        <v>44</v>
      </c>
      <c r="G113" s="19">
        <f>SUM(H113:N113)</f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81"/>
      <c r="P113" s="81"/>
      <c r="Q113" s="81"/>
      <c r="R113" s="81"/>
      <c r="S113" s="81"/>
      <c r="T113" s="81"/>
      <c r="U113" s="81"/>
      <c r="V113" s="81"/>
      <c r="W113" s="81"/>
      <c r="X113" s="144"/>
      <c r="Y113" s="11"/>
    </row>
    <row r="114" spans="1:25" s="12" customFormat="1" ht="18" customHeight="1">
      <c r="A114" s="24"/>
      <c r="B114" s="82" t="s">
        <v>17</v>
      </c>
      <c r="C114" s="118">
        <v>2020</v>
      </c>
      <c r="D114" s="118">
        <v>2026</v>
      </c>
      <c r="E114" s="101" t="s">
        <v>117</v>
      </c>
      <c r="F114" s="26" t="s">
        <v>38</v>
      </c>
      <c r="G114" s="19">
        <f t="shared" ref="G114:M114" si="33">G115+G116</f>
        <v>28000</v>
      </c>
      <c r="H114" s="19">
        <f>H115+H116</f>
        <v>4000</v>
      </c>
      <c r="I114" s="19">
        <f t="shared" si="33"/>
        <v>4000</v>
      </c>
      <c r="J114" s="19">
        <f t="shared" si="33"/>
        <v>4000</v>
      </c>
      <c r="K114" s="19">
        <f t="shared" si="33"/>
        <v>4000</v>
      </c>
      <c r="L114" s="19">
        <f t="shared" si="33"/>
        <v>4000</v>
      </c>
      <c r="M114" s="19">
        <f t="shared" si="33"/>
        <v>4000</v>
      </c>
      <c r="N114" s="19">
        <f>N115+N116</f>
        <v>4000</v>
      </c>
      <c r="O114" s="79" t="s">
        <v>94</v>
      </c>
      <c r="P114" s="79" t="s">
        <v>93</v>
      </c>
      <c r="Q114" s="79">
        <v>14</v>
      </c>
      <c r="R114" s="79">
        <v>2</v>
      </c>
      <c r="S114" s="79">
        <v>2</v>
      </c>
      <c r="T114" s="79">
        <v>2</v>
      </c>
      <c r="U114" s="79">
        <v>2</v>
      </c>
      <c r="V114" s="79">
        <v>2</v>
      </c>
      <c r="W114" s="79">
        <v>2</v>
      </c>
      <c r="X114" s="85">
        <v>2</v>
      </c>
      <c r="Y114" s="11"/>
    </row>
    <row r="115" spans="1:25" s="12" customFormat="1" ht="42.75" customHeight="1">
      <c r="A115" s="24"/>
      <c r="B115" s="83"/>
      <c r="C115" s="119"/>
      <c r="D115" s="119"/>
      <c r="E115" s="101"/>
      <c r="F115" s="26" t="s">
        <v>43</v>
      </c>
      <c r="G115" s="19">
        <f>SUM(H115:N115)</f>
        <v>28000</v>
      </c>
      <c r="H115" s="19">
        <v>4000</v>
      </c>
      <c r="I115" s="19">
        <v>4000</v>
      </c>
      <c r="J115" s="19">
        <v>4000</v>
      </c>
      <c r="K115" s="19">
        <v>4000</v>
      </c>
      <c r="L115" s="19">
        <v>4000</v>
      </c>
      <c r="M115" s="19">
        <v>4000</v>
      </c>
      <c r="N115" s="19">
        <v>4000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6"/>
      <c r="Y115" s="11"/>
    </row>
    <row r="116" spans="1:25" s="12" customFormat="1" ht="117" customHeight="1">
      <c r="A116" s="24"/>
      <c r="B116" s="84"/>
      <c r="C116" s="119"/>
      <c r="D116" s="119"/>
      <c r="E116" s="101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81"/>
      <c r="P116" s="81"/>
      <c r="Q116" s="81"/>
      <c r="R116" s="81"/>
      <c r="S116" s="81"/>
      <c r="T116" s="81"/>
      <c r="U116" s="81"/>
      <c r="V116" s="81"/>
      <c r="W116" s="81"/>
      <c r="X116" s="87"/>
      <c r="Y116" s="11"/>
    </row>
    <row r="117" spans="1:25" s="12" customFormat="1" ht="37.9" customHeight="1">
      <c r="A117" s="80"/>
      <c r="B117" s="82" t="s">
        <v>147</v>
      </c>
      <c r="C117" s="118">
        <v>2020</v>
      </c>
      <c r="D117" s="118">
        <v>2026</v>
      </c>
      <c r="E117" s="101" t="s">
        <v>117</v>
      </c>
      <c r="F117" s="26" t="s">
        <v>38</v>
      </c>
      <c r="G117" s="19">
        <f t="shared" ref="G117:N117" si="34">G118+G119</f>
        <v>1668844.7999999998</v>
      </c>
      <c r="H117" s="19">
        <f t="shared" si="34"/>
        <v>238406.39999999999</v>
      </c>
      <c r="I117" s="19">
        <f t="shared" si="34"/>
        <v>238406.39999999999</v>
      </c>
      <c r="J117" s="19">
        <f t="shared" si="34"/>
        <v>238406.39999999999</v>
      </c>
      <c r="K117" s="19">
        <f t="shared" si="34"/>
        <v>238406.39999999999</v>
      </c>
      <c r="L117" s="19">
        <f t="shared" si="34"/>
        <v>238406.39999999999</v>
      </c>
      <c r="M117" s="19">
        <f t="shared" si="34"/>
        <v>238406.39999999999</v>
      </c>
      <c r="N117" s="19">
        <f t="shared" si="34"/>
        <v>238406.39999999999</v>
      </c>
      <c r="O117" s="79" t="s">
        <v>112</v>
      </c>
      <c r="P117" s="79" t="s">
        <v>113</v>
      </c>
      <c r="Q117" s="79">
        <v>280</v>
      </c>
      <c r="R117" s="79">
        <v>40</v>
      </c>
      <c r="S117" s="79">
        <v>40</v>
      </c>
      <c r="T117" s="79">
        <v>40</v>
      </c>
      <c r="U117" s="79">
        <v>40</v>
      </c>
      <c r="V117" s="79">
        <v>40</v>
      </c>
      <c r="W117" s="79">
        <v>40</v>
      </c>
      <c r="X117" s="85">
        <v>40</v>
      </c>
      <c r="Y117" s="11"/>
    </row>
    <row r="118" spans="1:25" s="12" customFormat="1" ht="37.9" customHeight="1">
      <c r="A118" s="80"/>
      <c r="B118" s="83"/>
      <c r="C118" s="119"/>
      <c r="D118" s="119"/>
      <c r="E118" s="101"/>
      <c r="F118" s="26" t="s">
        <v>43</v>
      </c>
      <c r="G118" s="19">
        <f>SUM(H118:N118)</f>
        <v>0</v>
      </c>
      <c r="H118" s="19">
        <v>0</v>
      </c>
      <c r="I118" s="19">
        <v>0</v>
      </c>
      <c r="J118" s="19">
        <v>0</v>
      </c>
      <c r="K118" s="19">
        <v>0</v>
      </c>
      <c r="L118" s="19"/>
      <c r="M118" s="19">
        <v>0</v>
      </c>
      <c r="N118" s="19">
        <v>0</v>
      </c>
      <c r="O118" s="80"/>
      <c r="P118" s="80"/>
      <c r="Q118" s="80"/>
      <c r="R118" s="80"/>
      <c r="S118" s="80"/>
      <c r="T118" s="80"/>
      <c r="U118" s="80"/>
      <c r="V118" s="80"/>
      <c r="W118" s="80"/>
      <c r="X118" s="86"/>
      <c r="Y118" s="11"/>
    </row>
    <row r="119" spans="1:25" s="12" customFormat="1" ht="37.9" customHeight="1">
      <c r="A119" s="81"/>
      <c r="B119" s="84"/>
      <c r="C119" s="119"/>
      <c r="D119" s="119"/>
      <c r="E119" s="101"/>
      <c r="F119" s="26" t="s">
        <v>44</v>
      </c>
      <c r="G119" s="19">
        <f>SUM(H119:N119)</f>
        <v>1668844.7999999998</v>
      </c>
      <c r="H119" s="19">
        <v>238406.39999999999</v>
      </c>
      <c r="I119" s="19">
        <v>238406.39999999999</v>
      </c>
      <c r="J119" s="19">
        <v>238406.39999999999</v>
      </c>
      <c r="K119" s="19">
        <v>238406.39999999999</v>
      </c>
      <c r="L119" s="19">
        <v>238406.39999999999</v>
      </c>
      <c r="M119" s="19">
        <v>238406.39999999999</v>
      </c>
      <c r="N119" s="19">
        <v>238406.39999999999</v>
      </c>
      <c r="O119" s="81"/>
      <c r="P119" s="81"/>
      <c r="Q119" s="81"/>
      <c r="R119" s="81"/>
      <c r="S119" s="81"/>
      <c r="T119" s="81"/>
      <c r="U119" s="81"/>
      <c r="V119" s="81"/>
      <c r="W119" s="81"/>
      <c r="X119" s="87"/>
      <c r="Y119" s="11"/>
    </row>
    <row r="120" spans="1:25" s="12" customFormat="1" ht="20.25" customHeight="1">
      <c r="A120" s="82"/>
      <c r="B120" s="82" t="s">
        <v>154</v>
      </c>
      <c r="C120" s="118">
        <v>2020</v>
      </c>
      <c r="D120" s="118">
        <v>2026</v>
      </c>
      <c r="E120" s="101" t="s">
        <v>117</v>
      </c>
      <c r="F120" s="26" t="s">
        <v>38</v>
      </c>
      <c r="G120" s="19">
        <f t="shared" ref="G120:N120" si="35">G121+G122</f>
        <v>15000</v>
      </c>
      <c r="H120" s="19">
        <f t="shared" si="35"/>
        <v>15000</v>
      </c>
      <c r="I120" s="19">
        <f t="shared" si="35"/>
        <v>0</v>
      </c>
      <c r="J120" s="19">
        <f t="shared" si="35"/>
        <v>0</v>
      </c>
      <c r="K120" s="19">
        <f t="shared" si="35"/>
        <v>0</v>
      </c>
      <c r="L120" s="19">
        <f t="shared" si="35"/>
        <v>0</v>
      </c>
      <c r="M120" s="19">
        <f t="shared" si="35"/>
        <v>0</v>
      </c>
      <c r="N120" s="19">
        <f t="shared" si="35"/>
        <v>0</v>
      </c>
      <c r="O120" s="97" t="s">
        <v>90</v>
      </c>
      <c r="P120" s="79" t="s">
        <v>91</v>
      </c>
      <c r="Q120" s="79">
        <f>SUM(R120:X122)</f>
        <v>3850</v>
      </c>
      <c r="R120" s="79">
        <v>550</v>
      </c>
      <c r="S120" s="79">
        <v>550</v>
      </c>
      <c r="T120" s="79">
        <v>550</v>
      </c>
      <c r="U120" s="79">
        <v>550</v>
      </c>
      <c r="V120" s="79">
        <v>550</v>
      </c>
      <c r="W120" s="79">
        <v>550</v>
      </c>
      <c r="X120" s="85">
        <v>550</v>
      </c>
      <c r="Y120" s="11"/>
    </row>
    <row r="121" spans="1:25" s="12" customFormat="1" ht="50.25" customHeight="1">
      <c r="A121" s="83"/>
      <c r="B121" s="83"/>
      <c r="C121" s="119"/>
      <c r="D121" s="119"/>
      <c r="E121" s="101"/>
      <c r="F121" s="26" t="s">
        <v>43</v>
      </c>
      <c r="G121" s="19">
        <f>SUM(H121:N121)</f>
        <v>15000</v>
      </c>
      <c r="H121" s="19">
        <v>15000</v>
      </c>
      <c r="I121" s="19">
        <v>0</v>
      </c>
      <c r="J121" s="19">
        <v>0</v>
      </c>
      <c r="K121" s="19">
        <v>0</v>
      </c>
      <c r="L121" s="19"/>
      <c r="M121" s="19">
        <v>0</v>
      </c>
      <c r="N121" s="19">
        <v>0</v>
      </c>
      <c r="O121" s="97"/>
      <c r="P121" s="80"/>
      <c r="Q121" s="80"/>
      <c r="R121" s="80"/>
      <c r="S121" s="80"/>
      <c r="T121" s="80"/>
      <c r="U121" s="80"/>
      <c r="V121" s="80"/>
      <c r="W121" s="80"/>
      <c r="X121" s="86"/>
      <c r="Y121" s="11"/>
    </row>
    <row r="122" spans="1:25" s="12" customFormat="1" ht="45.75" customHeight="1">
      <c r="A122" s="84"/>
      <c r="B122" s="84"/>
      <c r="C122" s="119"/>
      <c r="D122" s="119"/>
      <c r="E122" s="101"/>
      <c r="F122" s="26" t="s">
        <v>44</v>
      </c>
      <c r="G122" s="19">
        <f>SUM(H122:N122)</f>
        <v>0</v>
      </c>
      <c r="H122" s="19"/>
      <c r="I122" s="19"/>
      <c r="J122" s="19"/>
      <c r="K122" s="19"/>
      <c r="L122" s="19"/>
      <c r="M122" s="19"/>
      <c r="N122" s="19"/>
      <c r="O122" s="97"/>
      <c r="P122" s="81"/>
      <c r="Q122" s="81"/>
      <c r="R122" s="81"/>
      <c r="S122" s="81"/>
      <c r="T122" s="81"/>
      <c r="U122" s="81"/>
      <c r="V122" s="81"/>
      <c r="W122" s="81"/>
      <c r="X122" s="87"/>
      <c r="Y122" s="11"/>
    </row>
    <row r="123" spans="1:25" s="12" customFormat="1" ht="39" customHeight="1">
      <c r="A123" s="24"/>
      <c r="B123" s="24" t="s">
        <v>143</v>
      </c>
      <c r="C123" s="61">
        <v>2020</v>
      </c>
      <c r="D123" s="61">
        <v>2026</v>
      </c>
      <c r="E123" s="34" t="s">
        <v>57</v>
      </c>
      <c r="F123" s="21" t="s">
        <v>57</v>
      </c>
      <c r="G123" s="19" t="s">
        <v>57</v>
      </c>
      <c r="H123" s="19" t="s">
        <v>57</v>
      </c>
      <c r="I123" s="19" t="s">
        <v>57</v>
      </c>
      <c r="J123" s="19" t="s">
        <v>57</v>
      </c>
      <c r="K123" s="19" t="s">
        <v>57</v>
      </c>
      <c r="L123" s="19" t="s">
        <v>57</v>
      </c>
      <c r="M123" s="19" t="s">
        <v>57</v>
      </c>
      <c r="N123" s="19" t="s">
        <v>57</v>
      </c>
      <c r="O123" s="22" t="s">
        <v>57</v>
      </c>
      <c r="P123" s="22" t="s">
        <v>57</v>
      </c>
      <c r="Q123" s="22" t="s">
        <v>57</v>
      </c>
      <c r="R123" s="22" t="s">
        <v>57</v>
      </c>
      <c r="S123" s="22" t="s">
        <v>57</v>
      </c>
      <c r="T123" s="22" t="s">
        <v>57</v>
      </c>
      <c r="U123" s="22" t="s">
        <v>57</v>
      </c>
      <c r="V123" s="22" t="s">
        <v>57</v>
      </c>
      <c r="W123" s="22" t="s">
        <v>57</v>
      </c>
      <c r="X123" s="13" t="s">
        <v>57</v>
      </c>
      <c r="Y123" s="11"/>
    </row>
    <row r="124" spans="1:25" s="12" customFormat="1" ht="45.75" customHeight="1">
      <c r="A124" s="24"/>
      <c r="B124" s="82" t="s">
        <v>68</v>
      </c>
      <c r="C124" s="118">
        <v>2020</v>
      </c>
      <c r="D124" s="118">
        <v>2026</v>
      </c>
      <c r="E124" s="82" t="s">
        <v>59</v>
      </c>
      <c r="F124" s="26" t="s">
        <v>38</v>
      </c>
      <c r="G124" s="19">
        <f>G125+G126</f>
        <v>50000</v>
      </c>
      <c r="H124" s="18">
        <f>H125+H126</f>
        <v>50000</v>
      </c>
      <c r="I124" s="18">
        <f t="shared" ref="I124:N124" si="36">I125+I126</f>
        <v>0</v>
      </c>
      <c r="J124" s="18">
        <f t="shared" si="36"/>
        <v>0</v>
      </c>
      <c r="K124" s="18">
        <f t="shared" si="36"/>
        <v>0</v>
      </c>
      <c r="L124" s="18">
        <f t="shared" si="36"/>
        <v>0</v>
      </c>
      <c r="M124" s="18">
        <f t="shared" si="36"/>
        <v>0</v>
      </c>
      <c r="N124" s="18">
        <f t="shared" si="36"/>
        <v>0</v>
      </c>
      <c r="O124" s="79"/>
      <c r="P124" s="79" t="s">
        <v>37</v>
      </c>
      <c r="Q124" s="79" t="s">
        <v>37</v>
      </c>
      <c r="R124" s="79" t="s">
        <v>37</v>
      </c>
      <c r="S124" s="79" t="s">
        <v>37</v>
      </c>
      <c r="T124" s="79" t="s">
        <v>37</v>
      </c>
      <c r="U124" s="79" t="s">
        <v>37</v>
      </c>
      <c r="V124" s="79" t="s">
        <v>37</v>
      </c>
      <c r="W124" s="79" t="s">
        <v>37</v>
      </c>
      <c r="X124" s="85" t="s">
        <v>37</v>
      </c>
      <c r="Y124" s="11"/>
    </row>
    <row r="125" spans="1:25" s="12" customFormat="1" ht="45.75" customHeight="1">
      <c r="A125" s="24"/>
      <c r="B125" s="83"/>
      <c r="C125" s="119"/>
      <c r="D125" s="119"/>
      <c r="E125" s="83"/>
      <c r="F125" s="26" t="s">
        <v>43</v>
      </c>
      <c r="G125" s="19">
        <f>SUM(H125:N125)</f>
        <v>50000</v>
      </c>
      <c r="H125" s="18">
        <f>H128+H131</f>
        <v>50000</v>
      </c>
      <c r="I125" s="18">
        <f t="shared" ref="I125:N125" si="37">I128+I131</f>
        <v>0</v>
      </c>
      <c r="J125" s="18">
        <f t="shared" si="37"/>
        <v>0</v>
      </c>
      <c r="K125" s="18">
        <f t="shared" si="37"/>
        <v>0</v>
      </c>
      <c r="L125" s="18">
        <f t="shared" si="37"/>
        <v>0</v>
      </c>
      <c r="M125" s="18">
        <f t="shared" si="37"/>
        <v>0</v>
      </c>
      <c r="N125" s="18">
        <f t="shared" si="37"/>
        <v>0</v>
      </c>
      <c r="O125" s="80"/>
      <c r="P125" s="80"/>
      <c r="Q125" s="80"/>
      <c r="R125" s="80"/>
      <c r="S125" s="80"/>
      <c r="T125" s="80"/>
      <c r="U125" s="80"/>
      <c r="V125" s="80"/>
      <c r="W125" s="80"/>
      <c r="X125" s="86"/>
      <c r="Y125" s="11"/>
    </row>
    <row r="126" spans="1:25" s="12" customFormat="1" ht="45.75" customHeight="1">
      <c r="A126" s="24"/>
      <c r="B126" s="84"/>
      <c r="C126" s="119"/>
      <c r="D126" s="119"/>
      <c r="E126" s="84"/>
      <c r="F126" s="26" t="s">
        <v>44</v>
      </c>
      <c r="G126" s="19">
        <f>SUM(H126:N126)</f>
        <v>0</v>
      </c>
      <c r="H126" s="19">
        <f>H129+H132</f>
        <v>0</v>
      </c>
      <c r="I126" s="19">
        <f t="shared" ref="I126:N126" si="38">I129+I132</f>
        <v>0</v>
      </c>
      <c r="J126" s="19">
        <f t="shared" si="38"/>
        <v>0</v>
      </c>
      <c r="K126" s="19">
        <f t="shared" si="38"/>
        <v>0</v>
      </c>
      <c r="L126" s="19">
        <f t="shared" si="38"/>
        <v>0</v>
      </c>
      <c r="M126" s="19">
        <f t="shared" si="38"/>
        <v>0</v>
      </c>
      <c r="N126" s="19">
        <f t="shared" si="38"/>
        <v>0</v>
      </c>
      <c r="O126" s="81"/>
      <c r="P126" s="81"/>
      <c r="Q126" s="81"/>
      <c r="R126" s="81"/>
      <c r="S126" s="81"/>
      <c r="T126" s="81"/>
      <c r="U126" s="81"/>
      <c r="V126" s="81"/>
      <c r="W126" s="81"/>
      <c r="X126" s="87"/>
      <c r="Y126" s="11"/>
    </row>
    <row r="127" spans="1:25" s="12" customFormat="1" ht="45.75" customHeight="1">
      <c r="A127" s="24"/>
      <c r="B127" s="82" t="s">
        <v>135</v>
      </c>
      <c r="C127" s="118">
        <v>2020</v>
      </c>
      <c r="D127" s="118">
        <v>2026</v>
      </c>
      <c r="E127" s="101" t="s">
        <v>59</v>
      </c>
      <c r="F127" s="26" t="s">
        <v>38</v>
      </c>
      <c r="G127" s="19">
        <f t="shared" ref="G127:N127" si="39">G128+G129</f>
        <v>35000</v>
      </c>
      <c r="H127" s="18">
        <f t="shared" si="39"/>
        <v>35000</v>
      </c>
      <c r="I127" s="18">
        <f t="shared" si="39"/>
        <v>0</v>
      </c>
      <c r="J127" s="18">
        <f t="shared" si="39"/>
        <v>0</v>
      </c>
      <c r="K127" s="18">
        <f t="shared" si="39"/>
        <v>0</v>
      </c>
      <c r="L127" s="18">
        <f t="shared" si="39"/>
        <v>0</v>
      </c>
      <c r="M127" s="18">
        <f t="shared" si="39"/>
        <v>0</v>
      </c>
      <c r="N127" s="18">
        <f t="shared" si="39"/>
        <v>0</v>
      </c>
      <c r="O127" s="97" t="s">
        <v>140</v>
      </c>
      <c r="P127" s="97" t="s">
        <v>95</v>
      </c>
      <c r="Q127" s="97">
        <f>SUM(R127:X129)</f>
        <v>140</v>
      </c>
      <c r="R127" s="97">
        <v>20</v>
      </c>
      <c r="S127" s="97">
        <v>20</v>
      </c>
      <c r="T127" s="97">
        <v>20</v>
      </c>
      <c r="U127" s="97">
        <v>20</v>
      </c>
      <c r="V127" s="97">
        <v>20</v>
      </c>
      <c r="W127" s="97">
        <v>20</v>
      </c>
      <c r="X127" s="176">
        <v>20</v>
      </c>
      <c r="Y127" s="11"/>
    </row>
    <row r="128" spans="1:25" s="12" customFormat="1" ht="45.75" customHeight="1">
      <c r="A128" s="24"/>
      <c r="B128" s="83"/>
      <c r="C128" s="119"/>
      <c r="D128" s="119"/>
      <c r="E128" s="101"/>
      <c r="F128" s="26" t="s">
        <v>43</v>
      </c>
      <c r="G128" s="19">
        <f>SUM(H128:N128)</f>
        <v>35000</v>
      </c>
      <c r="H128" s="18">
        <v>35000</v>
      </c>
      <c r="I128" s="18">
        <v>0</v>
      </c>
      <c r="J128" s="18">
        <v>0</v>
      </c>
      <c r="K128" s="18">
        <v>0</v>
      </c>
      <c r="L128" s="19">
        <v>0</v>
      </c>
      <c r="M128" s="18">
        <v>0</v>
      </c>
      <c r="N128" s="18">
        <v>0</v>
      </c>
      <c r="O128" s="97"/>
      <c r="P128" s="97"/>
      <c r="Q128" s="97"/>
      <c r="R128" s="97"/>
      <c r="S128" s="97"/>
      <c r="T128" s="97"/>
      <c r="U128" s="97"/>
      <c r="V128" s="97"/>
      <c r="W128" s="97"/>
      <c r="X128" s="176"/>
      <c r="Y128" s="11"/>
    </row>
    <row r="129" spans="1:25" s="12" customFormat="1" ht="72.599999999999994" customHeight="1">
      <c r="A129" s="24"/>
      <c r="B129" s="84"/>
      <c r="C129" s="119"/>
      <c r="D129" s="119"/>
      <c r="E129" s="101"/>
      <c r="F129" s="26" t="s">
        <v>44</v>
      </c>
      <c r="G129" s="19">
        <f>SUM(H129:N129)</f>
        <v>0</v>
      </c>
      <c r="H129" s="19">
        <v>0</v>
      </c>
      <c r="I129" s="19">
        <v>0</v>
      </c>
      <c r="J129" s="19">
        <v>0</v>
      </c>
      <c r="K129" s="19">
        <v>0</v>
      </c>
      <c r="L129" s="18">
        <v>0</v>
      </c>
      <c r="M129" s="19">
        <v>0</v>
      </c>
      <c r="N129" s="19">
        <v>0</v>
      </c>
      <c r="O129" s="97"/>
      <c r="P129" s="97"/>
      <c r="Q129" s="97"/>
      <c r="R129" s="97"/>
      <c r="S129" s="97"/>
      <c r="T129" s="97"/>
      <c r="U129" s="97"/>
      <c r="V129" s="97"/>
      <c r="W129" s="97"/>
      <c r="X129" s="176"/>
      <c r="Y129" s="11"/>
    </row>
    <row r="130" spans="1:25" s="12" customFormat="1" ht="45.75" customHeight="1">
      <c r="A130" s="24"/>
      <c r="B130" s="82" t="s">
        <v>136</v>
      </c>
      <c r="C130" s="61"/>
      <c r="D130" s="61"/>
      <c r="E130" s="101" t="s">
        <v>59</v>
      </c>
      <c r="F130" s="26" t="s">
        <v>38</v>
      </c>
      <c r="G130" s="19">
        <f>G131+G132</f>
        <v>15000</v>
      </c>
      <c r="H130" s="19">
        <f>H131+H132</f>
        <v>15000</v>
      </c>
      <c r="I130" s="19">
        <f t="shared" ref="I130:N130" si="40">I131+I132</f>
        <v>0</v>
      </c>
      <c r="J130" s="19">
        <f t="shared" si="40"/>
        <v>0</v>
      </c>
      <c r="K130" s="19">
        <f t="shared" si="40"/>
        <v>0</v>
      </c>
      <c r="L130" s="19">
        <f t="shared" si="40"/>
        <v>0</v>
      </c>
      <c r="M130" s="19">
        <f t="shared" si="40"/>
        <v>0</v>
      </c>
      <c r="N130" s="19">
        <f t="shared" si="40"/>
        <v>0</v>
      </c>
      <c r="O130" s="195" t="s">
        <v>139</v>
      </c>
      <c r="P130" s="97" t="s">
        <v>95</v>
      </c>
      <c r="Q130" s="97">
        <f>SUM(R130:X132)</f>
        <v>210</v>
      </c>
      <c r="R130" s="79">
        <v>30</v>
      </c>
      <c r="S130" s="79">
        <v>30</v>
      </c>
      <c r="T130" s="79">
        <v>30</v>
      </c>
      <c r="U130" s="79">
        <v>30</v>
      </c>
      <c r="V130" s="79">
        <v>30</v>
      </c>
      <c r="W130" s="79">
        <v>30</v>
      </c>
      <c r="X130" s="79">
        <v>30</v>
      </c>
      <c r="Y130" s="11"/>
    </row>
    <row r="131" spans="1:25" s="12" customFormat="1" ht="45.75" customHeight="1">
      <c r="A131" s="24"/>
      <c r="B131" s="83"/>
      <c r="C131" s="61"/>
      <c r="D131" s="61"/>
      <c r="E131" s="101"/>
      <c r="F131" s="26" t="s">
        <v>43</v>
      </c>
      <c r="G131" s="19">
        <f>SUM(H131:N131)</f>
        <v>15000</v>
      </c>
      <c r="H131" s="19">
        <v>15000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6"/>
      <c r="P131" s="97"/>
      <c r="Q131" s="97"/>
      <c r="R131" s="80"/>
      <c r="S131" s="80"/>
      <c r="T131" s="80"/>
      <c r="U131" s="80"/>
      <c r="V131" s="80"/>
      <c r="W131" s="80"/>
      <c r="X131" s="80"/>
      <c r="Y131" s="11"/>
    </row>
    <row r="132" spans="1:25" s="12" customFormat="1" ht="45.75" customHeight="1">
      <c r="A132" s="24"/>
      <c r="B132" s="84"/>
      <c r="C132" s="61"/>
      <c r="D132" s="61"/>
      <c r="E132" s="101"/>
      <c r="F132" s="26" t="s">
        <v>44</v>
      </c>
      <c r="G132" s="19">
        <f>SUM(H132:N132)</f>
        <v>0</v>
      </c>
      <c r="H132" s="19"/>
      <c r="I132" s="19"/>
      <c r="J132" s="19"/>
      <c r="K132" s="19"/>
      <c r="L132" s="19"/>
      <c r="M132" s="19"/>
      <c r="N132" s="19"/>
      <c r="O132" s="197"/>
      <c r="P132" s="97"/>
      <c r="Q132" s="97"/>
      <c r="R132" s="81"/>
      <c r="S132" s="81"/>
      <c r="T132" s="81"/>
      <c r="U132" s="81"/>
      <c r="V132" s="81"/>
      <c r="W132" s="81"/>
      <c r="X132" s="81"/>
      <c r="Y132" s="11"/>
    </row>
    <row r="133" spans="1:25" ht="15.75" customHeight="1">
      <c r="A133" s="82"/>
      <c r="B133" s="82" t="s">
        <v>137</v>
      </c>
      <c r="C133" s="118">
        <v>2020</v>
      </c>
      <c r="D133" s="118">
        <v>2026</v>
      </c>
      <c r="E133" s="82" t="s">
        <v>59</v>
      </c>
      <c r="F133" s="26" t="s">
        <v>38</v>
      </c>
      <c r="G133" s="19">
        <f>G134+G135</f>
        <v>200000</v>
      </c>
      <c r="H133" s="18">
        <f>H134+H135</f>
        <v>200000</v>
      </c>
      <c r="I133" s="18">
        <f t="shared" ref="I133:N133" si="41">I134+I135</f>
        <v>0</v>
      </c>
      <c r="J133" s="18">
        <f t="shared" si="41"/>
        <v>0</v>
      </c>
      <c r="K133" s="18">
        <f t="shared" si="41"/>
        <v>0</v>
      </c>
      <c r="L133" s="18">
        <f t="shared" si="41"/>
        <v>0</v>
      </c>
      <c r="M133" s="18">
        <f t="shared" si="41"/>
        <v>0</v>
      </c>
      <c r="N133" s="18">
        <f t="shared" si="41"/>
        <v>0</v>
      </c>
      <c r="O133" s="79"/>
      <c r="P133" s="79" t="s">
        <v>37</v>
      </c>
      <c r="Q133" s="79" t="s">
        <v>37</v>
      </c>
      <c r="R133" s="79" t="s">
        <v>37</v>
      </c>
      <c r="S133" s="79" t="s">
        <v>37</v>
      </c>
      <c r="T133" s="79" t="s">
        <v>37</v>
      </c>
      <c r="U133" s="79" t="s">
        <v>37</v>
      </c>
      <c r="V133" s="79" t="s">
        <v>37</v>
      </c>
      <c r="W133" s="79" t="s">
        <v>37</v>
      </c>
      <c r="X133" s="85" t="s">
        <v>37</v>
      </c>
      <c r="Y133" s="3"/>
    </row>
    <row r="134" spans="1:25" ht="63" customHeight="1">
      <c r="A134" s="83"/>
      <c r="B134" s="83"/>
      <c r="C134" s="119"/>
      <c r="D134" s="119"/>
      <c r="E134" s="83"/>
      <c r="F134" s="26" t="s">
        <v>43</v>
      </c>
      <c r="G134" s="19">
        <f>SUM(H134:N134)</f>
        <v>200000</v>
      </c>
      <c r="H134" s="18">
        <f>H137+H140</f>
        <v>200000</v>
      </c>
      <c r="I134" s="18">
        <f t="shared" ref="I134:N134" si="42">I137+I140</f>
        <v>0</v>
      </c>
      <c r="J134" s="18">
        <f t="shared" si="42"/>
        <v>0</v>
      </c>
      <c r="K134" s="18">
        <f t="shared" si="42"/>
        <v>0</v>
      </c>
      <c r="L134" s="18">
        <f t="shared" si="42"/>
        <v>0</v>
      </c>
      <c r="M134" s="18">
        <f t="shared" si="42"/>
        <v>0</v>
      </c>
      <c r="N134" s="18">
        <f t="shared" si="42"/>
        <v>0</v>
      </c>
      <c r="O134" s="80"/>
      <c r="P134" s="80"/>
      <c r="Q134" s="80"/>
      <c r="R134" s="80"/>
      <c r="S134" s="80"/>
      <c r="T134" s="80"/>
      <c r="U134" s="80"/>
      <c r="V134" s="80"/>
      <c r="W134" s="80"/>
      <c r="X134" s="86"/>
      <c r="Y134" s="3"/>
    </row>
    <row r="135" spans="1:25" ht="78.599999999999994" customHeight="1">
      <c r="A135" s="84"/>
      <c r="B135" s="84"/>
      <c r="C135" s="119"/>
      <c r="D135" s="119"/>
      <c r="E135" s="84"/>
      <c r="F135" s="26" t="s">
        <v>44</v>
      </c>
      <c r="G135" s="19">
        <f>SUM(H135:N135)</f>
        <v>0</v>
      </c>
      <c r="H135" s="19">
        <f>H138+H141</f>
        <v>0</v>
      </c>
      <c r="I135" s="19">
        <f t="shared" ref="I135:N135" si="43">I138+I141</f>
        <v>0</v>
      </c>
      <c r="J135" s="19">
        <f t="shared" si="43"/>
        <v>0</v>
      </c>
      <c r="K135" s="19">
        <f t="shared" si="43"/>
        <v>0</v>
      </c>
      <c r="L135" s="19">
        <f t="shared" si="43"/>
        <v>0</v>
      </c>
      <c r="M135" s="19">
        <f t="shared" si="43"/>
        <v>0</v>
      </c>
      <c r="N135" s="19">
        <f t="shared" si="43"/>
        <v>0</v>
      </c>
      <c r="O135" s="81"/>
      <c r="P135" s="81"/>
      <c r="Q135" s="81"/>
      <c r="R135" s="81"/>
      <c r="S135" s="81"/>
      <c r="T135" s="81"/>
      <c r="U135" s="81"/>
      <c r="V135" s="81"/>
      <c r="W135" s="81"/>
      <c r="X135" s="87"/>
      <c r="Y135" s="3"/>
    </row>
    <row r="136" spans="1:25" s="12" customFormat="1" ht="15.75" customHeight="1">
      <c r="A136" s="101"/>
      <c r="B136" s="101" t="s">
        <v>138</v>
      </c>
      <c r="C136" s="118">
        <v>2020</v>
      </c>
      <c r="D136" s="118">
        <v>2026</v>
      </c>
      <c r="E136" s="101" t="s">
        <v>59</v>
      </c>
      <c r="F136" s="26" t="s">
        <v>38</v>
      </c>
      <c r="G136" s="19">
        <f>G137+G138</f>
        <v>200000</v>
      </c>
      <c r="H136" s="18">
        <f t="shared" ref="H136:M136" si="44">H137+H138</f>
        <v>200000</v>
      </c>
      <c r="I136" s="18">
        <f>I137+I138</f>
        <v>0</v>
      </c>
      <c r="J136" s="18">
        <f t="shared" si="44"/>
        <v>0</v>
      </c>
      <c r="K136" s="18">
        <f t="shared" si="44"/>
        <v>0</v>
      </c>
      <c r="L136" s="18">
        <f t="shared" si="44"/>
        <v>0</v>
      </c>
      <c r="M136" s="18">
        <f t="shared" si="44"/>
        <v>0</v>
      </c>
      <c r="N136" s="18">
        <f>N137+N138</f>
        <v>0</v>
      </c>
      <c r="O136" s="97" t="s">
        <v>141</v>
      </c>
      <c r="P136" s="97" t="s">
        <v>70</v>
      </c>
      <c r="Q136" s="97">
        <v>100</v>
      </c>
      <c r="R136" s="97">
        <v>100</v>
      </c>
      <c r="S136" s="97"/>
      <c r="T136" s="97"/>
      <c r="U136" s="97"/>
      <c r="V136" s="97"/>
      <c r="W136" s="97"/>
      <c r="X136" s="176"/>
      <c r="Y136" s="11"/>
    </row>
    <row r="137" spans="1:25" s="12" customFormat="1" ht="63" customHeight="1">
      <c r="A137" s="101"/>
      <c r="B137" s="101"/>
      <c r="C137" s="119"/>
      <c r="D137" s="119"/>
      <c r="E137" s="101"/>
      <c r="F137" s="26" t="s">
        <v>43</v>
      </c>
      <c r="G137" s="19">
        <f>SUM(H137:N137)</f>
        <v>200000</v>
      </c>
      <c r="H137" s="18">
        <v>200000</v>
      </c>
      <c r="I137" s="18">
        <v>0</v>
      </c>
      <c r="J137" s="18">
        <v>0</v>
      </c>
      <c r="K137" s="18">
        <v>0</v>
      </c>
      <c r="L137" s="19">
        <v>0</v>
      </c>
      <c r="M137" s="18">
        <v>0</v>
      </c>
      <c r="N137" s="18">
        <v>0</v>
      </c>
      <c r="O137" s="97"/>
      <c r="P137" s="97"/>
      <c r="Q137" s="97"/>
      <c r="R137" s="97"/>
      <c r="S137" s="97"/>
      <c r="T137" s="97"/>
      <c r="U137" s="97"/>
      <c r="V137" s="97"/>
      <c r="W137" s="97"/>
      <c r="X137" s="176"/>
      <c r="Y137" s="11"/>
    </row>
    <row r="138" spans="1:25" s="12" customFormat="1" ht="47.25">
      <c r="A138" s="101"/>
      <c r="B138" s="101"/>
      <c r="C138" s="119"/>
      <c r="D138" s="119"/>
      <c r="E138" s="101"/>
      <c r="F138" s="26" t="s">
        <v>44</v>
      </c>
      <c r="G138" s="19">
        <f>SUM(H138:N138)</f>
        <v>0</v>
      </c>
      <c r="H138" s="19">
        <v>0</v>
      </c>
      <c r="I138" s="19">
        <v>0</v>
      </c>
      <c r="J138" s="19">
        <v>0</v>
      </c>
      <c r="K138" s="19">
        <v>0</v>
      </c>
      <c r="L138" s="18">
        <v>0</v>
      </c>
      <c r="M138" s="19">
        <v>0</v>
      </c>
      <c r="N138" s="19">
        <v>0</v>
      </c>
      <c r="O138" s="97"/>
      <c r="P138" s="97"/>
      <c r="Q138" s="97"/>
      <c r="R138" s="97"/>
      <c r="S138" s="97"/>
      <c r="T138" s="97"/>
      <c r="U138" s="97"/>
      <c r="V138" s="97"/>
      <c r="W138" s="97"/>
      <c r="X138" s="176"/>
      <c r="Y138" s="11"/>
    </row>
    <row r="139" spans="1:25" s="12" customFormat="1" ht="18.75" hidden="1" customHeight="1">
      <c r="A139" s="82"/>
      <c r="B139" s="115"/>
      <c r="C139" s="118"/>
      <c r="D139" s="118"/>
      <c r="E139" s="101"/>
      <c r="F139" s="26"/>
      <c r="G139" s="19"/>
      <c r="H139" s="19"/>
      <c r="I139" s="19"/>
      <c r="J139" s="19"/>
      <c r="K139" s="19"/>
      <c r="L139" s="19"/>
      <c r="M139" s="19"/>
      <c r="N139" s="19"/>
      <c r="O139" s="98"/>
      <c r="P139" s="79"/>
      <c r="Q139" s="79"/>
      <c r="R139" s="79"/>
      <c r="S139" s="79"/>
      <c r="T139" s="79"/>
      <c r="U139" s="79"/>
      <c r="V139" s="79"/>
      <c r="W139" s="79"/>
      <c r="X139" s="118"/>
      <c r="Y139" s="11"/>
    </row>
    <row r="140" spans="1:25" s="12" customFormat="1" ht="63" hidden="1" customHeight="1">
      <c r="A140" s="83"/>
      <c r="B140" s="116"/>
      <c r="C140" s="119"/>
      <c r="D140" s="119"/>
      <c r="E140" s="101"/>
      <c r="F140" s="26"/>
      <c r="G140" s="19"/>
      <c r="H140" s="19"/>
      <c r="I140" s="19"/>
      <c r="J140" s="19"/>
      <c r="K140" s="19"/>
      <c r="L140" s="19"/>
      <c r="M140" s="19"/>
      <c r="N140" s="19"/>
      <c r="O140" s="99"/>
      <c r="P140" s="80"/>
      <c r="Q140" s="80"/>
      <c r="R140" s="80"/>
      <c r="S140" s="80"/>
      <c r="T140" s="80"/>
      <c r="U140" s="80"/>
      <c r="V140" s="80"/>
      <c r="W140" s="80"/>
      <c r="X140" s="119"/>
      <c r="Y140" s="11"/>
    </row>
    <row r="141" spans="1:25" s="12" customFormat="1" hidden="1">
      <c r="A141" s="84"/>
      <c r="B141" s="117"/>
      <c r="C141" s="119"/>
      <c r="D141" s="119"/>
      <c r="E141" s="101"/>
      <c r="F141" s="26"/>
      <c r="G141" s="19"/>
      <c r="H141" s="19"/>
      <c r="I141" s="19"/>
      <c r="J141" s="19"/>
      <c r="K141" s="19"/>
      <c r="L141" s="19"/>
      <c r="M141" s="19"/>
      <c r="N141" s="19"/>
      <c r="O141" s="99"/>
      <c r="P141" s="81"/>
      <c r="Q141" s="81"/>
      <c r="R141" s="81"/>
      <c r="S141" s="81"/>
      <c r="T141" s="81"/>
      <c r="U141" s="81"/>
      <c r="V141" s="81"/>
      <c r="W141" s="81"/>
      <c r="X141" s="144"/>
      <c r="Y141" s="11"/>
    </row>
    <row r="142" spans="1:25" s="66" customFormat="1" ht="15.75" customHeight="1">
      <c r="A142" s="109" t="s">
        <v>60</v>
      </c>
      <c r="B142" s="110"/>
      <c r="C142" s="189">
        <v>2020</v>
      </c>
      <c r="D142" s="189">
        <v>2026</v>
      </c>
      <c r="E142" s="115"/>
      <c r="F142" s="69" t="s">
        <v>38</v>
      </c>
      <c r="G142" s="72">
        <f>G143+G144</f>
        <v>5850653.3499999996</v>
      </c>
      <c r="H142" s="73">
        <f>H143+H144</f>
        <v>848328.4</v>
      </c>
      <c r="I142" s="73">
        <f t="shared" ref="I142:N142" si="45">I143+I144</f>
        <v>944737.4</v>
      </c>
      <c r="J142" s="73">
        <f t="shared" si="45"/>
        <v>811517.51</v>
      </c>
      <c r="K142" s="73">
        <f t="shared" si="45"/>
        <v>811517.51</v>
      </c>
      <c r="L142" s="73">
        <f t="shared" si="45"/>
        <v>811517.51</v>
      </c>
      <c r="M142" s="73">
        <f t="shared" si="45"/>
        <v>811517.51</v>
      </c>
      <c r="N142" s="73">
        <f t="shared" si="45"/>
        <v>811517.51</v>
      </c>
      <c r="O142" s="79"/>
      <c r="P142" s="80"/>
      <c r="Q142" s="80"/>
      <c r="R142" s="79"/>
      <c r="S142" s="79"/>
      <c r="T142" s="79"/>
      <c r="U142" s="79"/>
      <c r="V142" s="79"/>
      <c r="W142" s="79"/>
      <c r="X142" s="138"/>
      <c r="Y142" s="65"/>
    </row>
    <row r="143" spans="1:25" s="66" customFormat="1" ht="63" customHeight="1">
      <c r="A143" s="111"/>
      <c r="B143" s="112"/>
      <c r="C143" s="190"/>
      <c r="D143" s="190"/>
      <c r="E143" s="116"/>
      <c r="F143" s="69" t="s">
        <v>43</v>
      </c>
      <c r="G143" s="72">
        <f>SUM(H143:N143)</f>
        <v>4163555.5499999993</v>
      </c>
      <c r="H143" s="73">
        <f>H97+H134+H125</f>
        <v>597000</v>
      </c>
      <c r="I143" s="73">
        <f t="shared" ref="I143:N143" si="46">I97+I134</f>
        <v>701000</v>
      </c>
      <c r="J143" s="73">
        <f t="shared" si="46"/>
        <v>573111.11</v>
      </c>
      <c r="K143" s="73">
        <f t="shared" si="46"/>
        <v>573111.11</v>
      </c>
      <c r="L143" s="73">
        <f t="shared" si="46"/>
        <v>573111.11</v>
      </c>
      <c r="M143" s="73">
        <f t="shared" si="46"/>
        <v>573111.11</v>
      </c>
      <c r="N143" s="73">
        <f t="shared" si="46"/>
        <v>573111.11</v>
      </c>
      <c r="O143" s="80"/>
      <c r="P143" s="80"/>
      <c r="Q143" s="80"/>
      <c r="R143" s="80"/>
      <c r="S143" s="80"/>
      <c r="T143" s="80"/>
      <c r="U143" s="80"/>
      <c r="V143" s="80"/>
      <c r="W143" s="80"/>
      <c r="X143" s="139"/>
      <c r="Y143" s="65"/>
    </row>
    <row r="144" spans="1:25" s="66" customFormat="1" ht="47.25">
      <c r="A144" s="113"/>
      <c r="B144" s="114"/>
      <c r="C144" s="191"/>
      <c r="D144" s="191"/>
      <c r="E144" s="117"/>
      <c r="F144" s="69" t="s">
        <v>44</v>
      </c>
      <c r="G144" s="72">
        <f>SUM(H144:N144)</f>
        <v>1687097.7999999998</v>
      </c>
      <c r="H144" s="72">
        <f>H98+H135+H126</f>
        <v>251328.4</v>
      </c>
      <c r="I144" s="72">
        <f t="shared" ref="I144:N144" si="47">I98+I135</f>
        <v>243737.4</v>
      </c>
      <c r="J144" s="72">
        <f t="shared" si="47"/>
        <v>238406.39999999999</v>
      </c>
      <c r="K144" s="72">
        <f t="shared" si="47"/>
        <v>238406.39999999999</v>
      </c>
      <c r="L144" s="72">
        <f t="shared" si="47"/>
        <v>238406.39999999999</v>
      </c>
      <c r="M144" s="72">
        <f t="shared" si="47"/>
        <v>238406.39999999999</v>
      </c>
      <c r="N144" s="72">
        <f t="shared" si="47"/>
        <v>238406.39999999999</v>
      </c>
      <c r="O144" s="81"/>
      <c r="P144" s="81"/>
      <c r="Q144" s="81"/>
      <c r="R144" s="81"/>
      <c r="S144" s="81"/>
      <c r="T144" s="81"/>
      <c r="U144" s="81"/>
      <c r="V144" s="81"/>
      <c r="W144" s="81"/>
      <c r="X144" s="140"/>
      <c r="Y144" s="65"/>
    </row>
    <row r="145" spans="1:25" ht="49.9" customHeight="1">
      <c r="A145" s="107" t="s">
        <v>78</v>
      </c>
      <c r="B145" s="108"/>
      <c r="C145" s="21">
        <v>2020</v>
      </c>
      <c r="D145" s="21">
        <v>2026</v>
      </c>
      <c r="E145" s="27" t="s">
        <v>45</v>
      </c>
      <c r="F145" s="27" t="s">
        <v>45</v>
      </c>
      <c r="G145" s="27" t="s">
        <v>45</v>
      </c>
      <c r="H145" s="27" t="s">
        <v>45</v>
      </c>
      <c r="I145" s="27" t="s">
        <v>45</v>
      </c>
      <c r="J145" s="27" t="s">
        <v>45</v>
      </c>
      <c r="K145" s="27" t="s">
        <v>45</v>
      </c>
      <c r="L145" s="27" t="s">
        <v>45</v>
      </c>
      <c r="M145" s="27" t="s">
        <v>45</v>
      </c>
      <c r="N145" s="27" t="s">
        <v>45</v>
      </c>
      <c r="O145" s="21"/>
      <c r="P145" s="21"/>
      <c r="Q145" s="21"/>
      <c r="R145" s="21"/>
      <c r="S145" s="21"/>
      <c r="T145" s="21"/>
      <c r="U145" s="21"/>
      <c r="V145" s="21"/>
      <c r="W145" s="21"/>
      <c r="X145" s="4"/>
      <c r="Y145" s="3"/>
    </row>
    <row r="146" spans="1:25" ht="64.150000000000006" customHeight="1">
      <c r="A146" s="107" t="s">
        <v>62</v>
      </c>
      <c r="B146" s="108"/>
      <c r="C146" s="21">
        <v>2020</v>
      </c>
      <c r="D146" s="21">
        <v>2026</v>
      </c>
      <c r="E146" s="27" t="s">
        <v>45</v>
      </c>
      <c r="F146" s="27" t="s">
        <v>45</v>
      </c>
      <c r="G146" s="27" t="s">
        <v>45</v>
      </c>
      <c r="H146" s="27" t="s">
        <v>45</v>
      </c>
      <c r="I146" s="27" t="s">
        <v>45</v>
      </c>
      <c r="J146" s="27" t="s">
        <v>45</v>
      </c>
      <c r="K146" s="27" t="s">
        <v>45</v>
      </c>
      <c r="L146" s="27"/>
      <c r="M146" s="27" t="s">
        <v>45</v>
      </c>
      <c r="N146" s="27" t="s">
        <v>45</v>
      </c>
      <c r="O146" s="21"/>
      <c r="P146" s="21"/>
      <c r="Q146" s="21"/>
      <c r="R146" s="21"/>
      <c r="S146" s="21"/>
      <c r="T146" s="21"/>
      <c r="U146" s="21"/>
      <c r="V146" s="21"/>
      <c r="W146" s="21"/>
      <c r="X146" s="4"/>
      <c r="Y146" s="3"/>
    </row>
    <row r="147" spans="1:25" ht="15.75" customHeight="1">
      <c r="A147" s="82"/>
      <c r="B147" s="82" t="s">
        <v>63</v>
      </c>
      <c r="C147" s="79">
        <v>2020</v>
      </c>
      <c r="D147" s="79">
        <v>2026</v>
      </c>
      <c r="E147" s="98" t="s">
        <v>45</v>
      </c>
      <c r="F147" s="98" t="s">
        <v>45</v>
      </c>
      <c r="G147" s="98" t="s">
        <v>45</v>
      </c>
      <c r="H147" s="98" t="s">
        <v>45</v>
      </c>
      <c r="I147" s="98" t="s">
        <v>45</v>
      </c>
      <c r="J147" s="98" t="s">
        <v>45</v>
      </c>
      <c r="K147" s="98" t="s">
        <v>45</v>
      </c>
      <c r="L147" s="36"/>
      <c r="M147" s="98" t="s">
        <v>45</v>
      </c>
      <c r="N147" s="98" t="s">
        <v>45</v>
      </c>
      <c r="O147" s="98" t="s">
        <v>45</v>
      </c>
      <c r="P147" s="98" t="s">
        <v>45</v>
      </c>
      <c r="Q147" s="98" t="s">
        <v>45</v>
      </c>
      <c r="R147" s="98" t="s">
        <v>45</v>
      </c>
      <c r="S147" s="98" t="s">
        <v>45</v>
      </c>
      <c r="T147" s="98" t="s">
        <v>45</v>
      </c>
      <c r="U147" s="98" t="s">
        <v>45</v>
      </c>
      <c r="V147" s="98" t="s">
        <v>45</v>
      </c>
      <c r="W147" s="98" t="s">
        <v>45</v>
      </c>
      <c r="X147" s="173" t="s">
        <v>45</v>
      </c>
      <c r="Y147" s="3"/>
    </row>
    <row r="148" spans="1:25">
      <c r="A148" s="83"/>
      <c r="B148" s="83"/>
      <c r="C148" s="80"/>
      <c r="D148" s="80"/>
      <c r="E148" s="99"/>
      <c r="F148" s="99"/>
      <c r="G148" s="99"/>
      <c r="H148" s="99"/>
      <c r="I148" s="99"/>
      <c r="J148" s="99"/>
      <c r="K148" s="99"/>
      <c r="L148" s="37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174"/>
      <c r="Y148" s="3"/>
    </row>
    <row r="149" spans="1:25" ht="33.6" customHeight="1">
      <c r="A149" s="84"/>
      <c r="B149" s="84"/>
      <c r="C149" s="81"/>
      <c r="D149" s="81"/>
      <c r="E149" s="100"/>
      <c r="F149" s="100"/>
      <c r="G149" s="100"/>
      <c r="H149" s="100"/>
      <c r="I149" s="100"/>
      <c r="J149" s="100"/>
      <c r="K149" s="100"/>
      <c r="L149" s="38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75"/>
      <c r="Y149" s="3"/>
    </row>
    <row r="150" spans="1:25" ht="15.75" customHeight="1">
      <c r="A150" s="82"/>
      <c r="B150" s="82" t="s">
        <v>61</v>
      </c>
      <c r="C150" s="79">
        <v>2020</v>
      </c>
      <c r="D150" s="79">
        <v>2026</v>
      </c>
      <c r="E150" s="82" t="s">
        <v>118</v>
      </c>
      <c r="F150" s="26" t="s">
        <v>38</v>
      </c>
      <c r="G150" s="20">
        <f t="shared" ref="G150:N150" si="48">G151+G152</f>
        <v>67989997.140000001</v>
      </c>
      <c r="H150" s="20">
        <f t="shared" si="48"/>
        <v>14586930.01</v>
      </c>
      <c r="I150" s="20">
        <f t="shared" si="48"/>
        <v>8885691.7300000004</v>
      </c>
      <c r="J150" s="20">
        <f t="shared" si="48"/>
        <v>8903475.0800000001</v>
      </c>
      <c r="K150" s="20">
        <f t="shared" si="48"/>
        <v>8903475.0800000001</v>
      </c>
      <c r="L150" s="20">
        <f t="shared" si="48"/>
        <v>8903475.0800000001</v>
      </c>
      <c r="M150" s="20">
        <f t="shared" si="48"/>
        <v>8903475.0800000001</v>
      </c>
      <c r="N150" s="20">
        <f t="shared" si="48"/>
        <v>8903475.0800000001</v>
      </c>
      <c r="O150" s="98" t="s">
        <v>45</v>
      </c>
      <c r="P150" s="98" t="s">
        <v>45</v>
      </c>
      <c r="Q150" s="98" t="s">
        <v>45</v>
      </c>
      <c r="R150" s="98" t="s">
        <v>45</v>
      </c>
      <c r="S150" s="98" t="s">
        <v>45</v>
      </c>
      <c r="T150" s="98" t="s">
        <v>45</v>
      </c>
      <c r="U150" s="98" t="s">
        <v>45</v>
      </c>
      <c r="V150" s="98" t="s">
        <v>45</v>
      </c>
      <c r="W150" s="98" t="s">
        <v>45</v>
      </c>
      <c r="X150" s="173" t="s">
        <v>45</v>
      </c>
      <c r="Y150" s="3"/>
    </row>
    <row r="151" spans="1:25" ht="63" customHeight="1">
      <c r="A151" s="83"/>
      <c r="B151" s="83"/>
      <c r="C151" s="80"/>
      <c r="D151" s="80"/>
      <c r="E151" s="83"/>
      <c r="F151" s="26" t="s">
        <v>43</v>
      </c>
      <c r="G151" s="20">
        <f>SUM(H151:N151)</f>
        <v>67989997.140000001</v>
      </c>
      <c r="H151" s="20">
        <f>H154+H157+H160+H163+H172+H166+H169</f>
        <v>14586930.01</v>
      </c>
      <c r="I151" s="20">
        <f t="shared" ref="I151:N151" si="49">I154+I157+I160+I163+I172+I166+I169</f>
        <v>8885691.7300000004</v>
      </c>
      <c r="J151" s="20">
        <f t="shared" si="49"/>
        <v>8903475.0800000001</v>
      </c>
      <c r="K151" s="20">
        <f t="shared" si="49"/>
        <v>8903475.0800000001</v>
      </c>
      <c r="L151" s="20">
        <f t="shared" si="49"/>
        <v>8903475.0800000001</v>
      </c>
      <c r="M151" s="20">
        <f t="shared" si="49"/>
        <v>8903475.0800000001</v>
      </c>
      <c r="N151" s="20">
        <f t="shared" si="49"/>
        <v>8903475.0800000001</v>
      </c>
      <c r="O151" s="99"/>
      <c r="P151" s="99"/>
      <c r="Q151" s="99"/>
      <c r="R151" s="99"/>
      <c r="S151" s="99"/>
      <c r="T151" s="99"/>
      <c r="U151" s="99"/>
      <c r="V151" s="99"/>
      <c r="W151" s="99"/>
      <c r="X151" s="174"/>
      <c r="Y151" s="3"/>
    </row>
    <row r="152" spans="1:25" ht="47.25" customHeight="1">
      <c r="A152" s="84"/>
      <c r="B152" s="84"/>
      <c r="C152" s="81"/>
      <c r="D152" s="81"/>
      <c r="E152" s="84"/>
      <c r="F152" s="26" t="s">
        <v>44</v>
      </c>
      <c r="G152" s="20">
        <f>SUM(H152:N152)</f>
        <v>0</v>
      </c>
      <c r="H152" s="20">
        <f>H155+H158+H161+H164+H173+H167+H170</f>
        <v>0</v>
      </c>
      <c r="I152" s="20">
        <f t="shared" ref="I152:N152" si="50">I155+I158+I161+I164+I173+I167+I170</f>
        <v>0</v>
      </c>
      <c r="J152" s="20">
        <f t="shared" si="50"/>
        <v>0</v>
      </c>
      <c r="K152" s="20">
        <f t="shared" si="50"/>
        <v>0</v>
      </c>
      <c r="L152" s="20">
        <f t="shared" si="50"/>
        <v>0</v>
      </c>
      <c r="M152" s="20">
        <f t="shared" si="50"/>
        <v>0</v>
      </c>
      <c r="N152" s="20">
        <f t="shared" si="50"/>
        <v>0</v>
      </c>
      <c r="O152" s="100"/>
      <c r="P152" s="100"/>
      <c r="Q152" s="100"/>
      <c r="R152" s="100"/>
      <c r="S152" s="100"/>
      <c r="T152" s="100"/>
      <c r="U152" s="100"/>
      <c r="V152" s="100"/>
      <c r="W152" s="100"/>
      <c r="X152" s="175"/>
      <c r="Y152" s="3"/>
    </row>
    <row r="153" spans="1:25" ht="15.75" customHeight="1">
      <c r="A153" s="82"/>
      <c r="B153" s="82" t="s">
        <v>122</v>
      </c>
      <c r="C153" s="79">
        <v>2020</v>
      </c>
      <c r="D153" s="79">
        <v>2026</v>
      </c>
      <c r="E153" s="82" t="s">
        <v>118</v>
      </c>
      <c r="F153" s="26" t="s">
        <v>38</v>
      </c>
      <c r="G153" s="20">
        <f t="shared" ref="G153:N153" si="51">G154+G155</f>
        <v>785105.54</v>
      </c>
      <c r="H153" s="20">
        <f t="shared" si="51"/>
        <v>205000</v>
      </c>
      <c r="I153" s="20">
        <f t="shared" si="51"/>
        <v>80105.539999999994</v>
      </c>
      <c r="J153" s="20">
        <f t="shared" si="51"/>
        <v>100000</v>
      </c>
      <c r="K153" s="20">
        <f t="shared" si="51"/>
        <v>100000</v>
      </c>
      <c r="L153" s="20">
        <f t="shared" si="51"/>
        <v>100000</v>
      </c>
      <c r="M153" s="20">
        <f t="shared" si="51"/>
        <v>100000</v>
      </c>
      <c r="N153" s="20">
        <f t="shared" si="51"/>
        <v>100000</v>
      </c>
      <c r="O153" s="21"/>
      <c r="P153" s="21"/>
      <c r="Q153" s="21"/>
      <c r="R153" s="21"/>
      <c r="S153" s="21"/>
      <c r="T153" s="21"/>
      <c r="U153" s="21"/>
      <c r="V153" s="21"/>
      <c r="W153" s="21"/>
      <c r="X153" s="4"/>
      <c r="Y153" s="3"/>
    </row>
    <row r="154" spans="1:25" ht="111.75" customHeight="1">
      <c r="A154" s="83"/>
      <c r="B154" s="83"/>
      <c r="C154" s="80"/>
      <c r="D154" s="80"/>
      <c r="E154" s="83"/>
      <c r="F154" s="26" t="s">
        <v>43</v>
      </c>
      <c r="G154" s="20">
        <f>SUM(H154:N154)</f>
        <v>785105.54</v>
      </c>
      <c r="H154" s="20">
        <v>205000</v>
      </c>
      <c r="I154" s="20">
        <v>80105.539999999994</v>
      </c>
      <c r="J154" s="20">
        <v>100000</v>
      </c>
      <c r="K154" s="20">
        <v>100000</v>
      </c>
      <c r="L154" s="20">
        <v>100000</v>
      </c>
      <c r="M154" s="20">
        <v>100000</v>
      </c>
      <c r="N154" s="20">
        <v>100000</v>
      </c>
      <c r="O154" s="79" t="s">
        <v>105</v>
      </c>
      <c r="P154" s="79" t="s">
        <v>104</v>
      </c>
      <c r="Q154" s="79">
        <f>SUM(R154:X154)</f>
        <v>49</v>
      </c>
      <c r="R154" s="79">
        <v>7</v>
      </c>
      <c r="S154" s="79">
        <v>7</v>
      </c>
      <c r="T154" s="79">
        <v>7</v>
      </c>
      <c r="U154" s="79">
        <v>7</v>
      </c>
      <c r="V154" s="79">
        <v>7</v>
      </c>
      <c r="W154" s="79">
        <v>7</v>
      </c>
      <c r="X154" s="79">
        <v>7</v>
      </c>
      <c r="Y154" s="3"/>
    </row>
    <row r="155" spans="1:25" ht="64.900000000000006" customHeight="1">
      <c r="A155" s="84"/>
      <c r="B155" s="84"/>
      <c r="C155" s="81"/>
      <c r="D155" s="81"/>
      <c r="E155" s="84"/>
      <c r="F155" s="26" t="s">
        <v>44</v>
      </c>
      <c r="G155" s="20">
        <f>SUM(H155:N155)</f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3"/>
    </row>
    <row r="156" spans="1:25" ht="15.75" customHeight="1">
      <c r="A156" s="104"/>
      <c r="B156" s="82" t="s">
        <v>64</v>
      </c>
      <c r="C156" s="79">
        <v>2020</v>
      </c>
      <c r="D156" s="79">
        <v>2026</v>
      </c>
      <c r="E156" s="82" t="s">
        <v>118</v>
      </c>
      <c r="F156" s="26" t="s">
        <v>38</v>
      </c>
      <c r="G156" s="20">
        <f t="shared" ref="G156:N156" si="52">G157+G158</f>
        <v>20290089.800000001</v>
      </c>
      <c r="H156" s="20">
        <f t="shared" si="52"/>
        <v>4898169.8</v>
      </c>
      <c r="I156" s="20">
        <f t="shared" si="52"/>
        <v>2565320</v>
      </c>
      <c r="J156" s="20">
        <f t="shared" si="52"/>
        <v>2565320</v>
      </c>
      <c r="K156" s="20">
        <f t="shared" si="52"/>
        <v>2565320</v>
      </c>
      <c r="L156" s="20">
        <f t="shared" si="52"/>
        <v>2565320</v>
      </c>
      <c r="M156" s="20">
        <f t="shared" si="52"/>
        <v>2565320</v>
      </c>
      <c r="N156" s="20">
        <f t="shared" si="52"/>
        <v>2565320</v>
      </c>
      <c r="O156" s="79" t="s">
        <v>87</v>
      </c>
      <c r="P156" s="79" t="s">
        <v>86</v>
      </c>
      <c r="Q156" s="79">
        <v>7</v>
      </c>
      <c r="R156" s="79">
        <v>1</v>
      </c>
      <c r="S156" s="79">
        <v>1</v>
      </c>
      <c r="T156" s="79">
        <v>1</v>
      </c>
      <c r="U156" s="79">
        <v>1</v>
      </c>
      <c r="V156" s="79">
        <v>1</v>
      </c>
      <c r="W156" s="79">
        <v>1</v>
      </c>
      <c r="X156" s="85">
        <v>1</v>
      </c>
      <c r="Y156" s="3"/>
    </row>
    <row r="157" spans="1:25" ht="81" customHeight="1">
      <c r="A157" s="105"/>
      <c r="B157" s="83"/>
      <c r="C157" s="80"/>
      <c r="D157" s="80"/>
      <c r="E157" s="83"/>
      <c r="F157" s="26" t="s">
        <v>43</v>
      </c>
      <c r="G157" s="20">
        <f>SUM(H157:N157)</f>
        <v>20290089.800000001</v>
      </c>
      <c r="H157" s="20">
        <v>4898169.8</v>
      </c>
      <c r="I157" s="20">
        <v>2565320</v>
      </c>
      <c r="J157" s="20">
        <v>2565320</v>
      </c>
      <c r="K157" s="20">
        <v>2565320</v>
      </c>
      <c r="L157" s="20">
        <v>2565320</v>
      </c>
      <c r="M157" s="20">
        <v>2565320</v>
      </c>
      <c r="N157" s="20">
        <v>2565320</v>
      </c>
      <c r="O157" s="80"/>
      <c r="P157" s="80"/>
      <c r="Q157" s="80"/>
      <c r="R157" s="80"/>
      <c r="S157" s="80"/>
      <c r="T157" s="80"/>
      <c r="U157" s="80"/>
      <c r="V157" s="80"/>
      <c r="W157" s="80"/>
      <c r="X157" s="86"/>
      <c r="Y157" s="3"/>
    </row>
    <row r="158" spans="1:25" ht="63" customHeight="1">
      <c r="A158" s="106"/>
      <c r="B158" s="84"/>
      <c r="C158" s="81"/>
      <c r="D158" s="81"/>
      <c r="E158" s="84"/>
      <c r="F158" s="26" t="s">
        <v>44</v>
      </c>
      <c r="G158" s="20">
        <f>SUM(H158:N158)</f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81"/>
      <c r="P158" s="81"/>
      <c r="Q158" s="81"/>
      <c r="R158" s="81"/>
      <c r="S158" s="81"/>
      <c r="T158" s="81"/>
      <c r="U158" s="81"/>
      <c r="V158" s="81"/>
      <c r="W158" s="81"/>
      <c r="X158" s="87"/>
      <c r="Y158" s="3"/>
    </row>
    <row r="159" spans="1:25" ht="15.75" customHeight="1">
      <c r="A159" s="104"/>
      <c r="B159" s="82" t="s">
        <v>65</v>
      </c>
      <c r="C159" s="79">
        <v>2020</v>
      </c>
      <c r="D159" s="79">
        <v>2026</v>
      </c>
      <c r="E159" s="82" t="s">
        <v>118</v>
      </c>
      <c r="F159" s="26" t="s">
        <v>38</v>
      </c>
      <c r="G159" s="20">
        <f>G160+G161</f>
        <v>1330000</v>
      </c>
      <c r="H159" s="20">
        <f>H160+H161</f>
        <v>450000</v>
      </c>
      <c r="I159" s="20">
        <f>I160+I161</f>
        <v>130000</v>
      </c>
      <c r="J159" s="20">
        <f>J160+J161</f>
        <v>150000</v>
      </c>
      <c r="K159" s="20">
        <f>K160+K161</f>
        <v>150000</v>
      </c>
      <c r="L159" s="20">
        <v>9163.33</v>
      </c>
      <c r="M159" s="20">
        <v>0</v>
      </c>
      <c r="N159" s="20">
        <v>0</v>
      </c>
      <c r="O159" s="21"/>
      <c r="P159" s="21"/>
      <c r="Q159" s="21"/>
      <c r="R159" s="21"/>
      <c r="S159" s="21"/>
      <c r="T159" s="21"/>
      <c r="U159" s="21"/>
      <c r="V159" s="21"/>
      <c r="W159" s="21"/>
      <c r="X159" s="4"/>
      <c r="Y159" s="3"/>
    </row>
    <row r="160" spans="1:25" ht="63" customHeight="1">
      <c r="A160" s="105"/>
      <c r="B160" s="83"/>
      <c r="C160" s="80"/>
      <c r="D160" s="80"/>
      <c r="E160" s="83"/>
      <c r="F160" s="26" t="s">
        <v>43</v>
      </c>
      <c r="G160" s="20">
        <f>SUM(H160:N160)</f>
        <v>1330000</v>
      </c>
      <c r="H160" s="20">
        <v>450000</v>
      </c>
      <c r="I160" s="20">
        <v>130000</v>
      </c>
      <c r="J160" s="20">
        <v>150000</v>
      </c>
      <c r="K160" s="20">
        <v>150000</v>
      </c>
      <c r="L160" s="20">
        <v>150000</v>
      </c>
      <c r="M160" s="20">
        <v>150000</v>
      </c>
      <c r="N160" s="20">
        <v>150000</v>
      </c>
      <c r="O160" s="79" t="s">
        <v>88</v>
      </c>
      <c r="P160" s="79" t="s">
        <v>86</v>
      </c>
      <c r="Q160" s="79">
        <f>R160+S160+T160+U160+V160+W160</f>
        <v>18</v>
      </c>
      <c r="R160" s="79">
        <v>3</v>
      </c>
      <c r="S160" s="79">
        <v>3</v>
      </c>
      <c r="T160" s="79">
        <v>3</v>
      </c>
      <c r="U160" s="79">
        <v>3</v>
      </c>
      <c r="V160" s="79">
        <v>3</v>
      </c>
      <c r="W160" s="79">
        <v>3</v>
      </c>
      <c r="X160" s="79">
        <v>3</v>
      </c>
      <c r="Y160" s="3"/>
    </row>
    <row r="161" spans="1:25" ht="63" customHeight="1">
      <c r="A161" s="106"/>
      <c r="B161" s="84"/>
      <c r="C161" s="81"/>
      <c r="D161" s="81"/>
      <c r="E161" s="84"/>
      <c r="F161" s="26" t="s">
        <v>44</v>
      </c>
      <c r="G161" s="20">
        <f>SUM(H161:N161)</f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3"/>
    </row>
    <row r="162" spans="1:25" ht="15.75" customHeight="1">
      <c r="A162" s="104"/>
      <c r="B162" s="82" t="s">
        <v>123</v>
      </c>
      <c r="C162" s="79">
        <v>2020</v>
      </c>
      <c r="D162" s="79">
        <v>2026</v>
      </c>
      <c r="E162" s="82" t="s">
        <v>118</v>
      </c>
      <c r="F162" s="26" t="s">
        <v>38</v>
      </c>
      <c r="G162" s="20">
        <f t="shared" ref="G162:M162" si="53">G163+G164</f>
        <v>560000</v>
      </c>
      <c r="H162" s="20">
        <f t="shared" si="53"/>
        <v>560000</v>
      </c>
      <c r="I162" s="20">
        <f t="shared" si="53"/>
        <v>0</v>
      </c>
      <c r="J162" s="20">
        <f t="shared" si="53"/>
        <v>0</v>
      </c>
      <c r="K162" s="20">
        <f t="shared" si="53"/>
        <v>0</v>
      </c>
      <c r="L162" s="20">
        <f t="shared" si="53"/>
        <v>0</v>
      </c>
      <c r="M162" s="20">
        <f t="shared" si="53"/>
        <v>0</v>
      </c>
      <c r="N162" s="20">
        <v>0</v>
      </c>
      <c r="O162" s="79" t="s">
        <v>148</v>
      </c>
      <c r="P162" s="79" t="s">
        <v>98</v>
      </c>
      <c r="Q162" s="79">
        <f>R162</f>
        <v>100</v>
      </c>
      <c r="R162" s="79">
        <v>100</v>
      </c>
      <c r="S162" s="79" t="s">
        <v>57</v>
      </c>
      <c r="T162" s="79" t="s">
        <v>57</v>
      </c>
      <c r="U162" s="79" t="s">
        <v>57</v>
      </c>
      <c r="V162" s="79" t="s">
        <v>57</v>
      </c>
      <c r="W162" s="79" t="s">
        <v>57</v>
      </c>
      <c r="X162" s="10" t="s">
        <v>57</v>
      </c>
      <c r="Y162" s="3"/>
    </row>
    <row r="163" spans="1:25" ht="63" customHeight="1">
      <c r="A163" s="105"/>
      <c r="B163" s="83"/>
      <c r="C163" s="80"/>
      <c r="D163" s="80"/>
      <c r="E163" s="83"/>
      <c r="F163" s="26" t="s">
        <v>43</v>
      </c>
      <c r="G163" s="20">
        <f>SUM(H163:N163)</f>
        <v>560000</v>
      </c>
      <c r="H163" s="20">
        <v>560000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80"/>
      <c r="P163" s="80"/>
      <c r="Q163" s="80"/>
      <c r="R163" s="80"/>
      <c r="S163" s="80"/>
      <c r="T163" s="80"/>
      <c r="U163" s="80"/>
      <c r="V163" s="80"/>
      <c r="W163" s="80"/>
      <c r="X163" s="13"/>
      <c r="Y163" s="3"/>
    </row>
    <row r="164" spans="1:25" ht="63" customHeight="1">
      <c r="A164" s="106"/>
      <c r="B164" s="84"/>
      <c r="C164" s="81"/>
      <c r="D164" s="81"/>
      <c r="E164" s="84"/>
      <c r="F164" s="26" t="s">
        <v>44</v>
      </c>
      <c r="G164" s="20">
        <f>SUM(H164:N164)</f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81"/>
      <c r="P164" s="81"/>
      <c r="Q164" s="81"/>
      <c r="R164" s="81"/>
      <c r="S164" s="81"/>
      <c r="T164" s="81"/>
      <c r="U164" s="81"/>
      <c r="V164" s="81"/>
      <c r="W164" s="81"/>
      <c r="X164" s="14"/>
      <c r="Y164" s="3"/>
    </row>
    <row r="165" spans="1:25" ht="63" customHeight="1">
      <c r="A165" s="91"/>
      <c r="B165" s="82" t="s">
        <v>66</v>
      </c>
      <c r="C165" s="79">
        <v>2020</v>
      </c>
      <c r="D165" s="79">
        <v>2026</v>
      </c>
      <c r="E165" s="82" t="s">
        <v>118</v>
      </c>
      <c r="F165" s="26" t="s">
        <v>38</v>
      </c>
      <c r="G165" s="20">
        <f t="shared" ref="G165:N165" si="54">G166+G167</f>
        <v>44746801.799999997</v>
      </c>
      <c r="H165" s="20">
        <f t="shared" si="54"/>
        <v>8195760.21</v>
      </c>
      <c r="I165" s="20">
        <f t="shared" si="54"/>
        <v>6110266.1900000004</v>
      </c>
      <c r="J165" s="20">
        <f t="shared" si="54"/>
        <v>6088155.0800000001</v>
      </c>
      <c r="K165" s="20">
        <f t="shared" si="54"/>
        <v>6088155.0800000001</v>
      </c>
      <c r="L165" s="20">
        <f t="shared" si="54"/>
        <v>6088155.0800000001</v>
      </c>
      <c r="M165" s="20">
        <f t="shared" si="54"/>
        <v>6088155.0800000001</v>
      </c>
      <c r="N165" s="20">
        <f t="shared" si="54"/>
        <v>6088155.0800000001</v>
      </c>
      <c r="O165" s="123" t="s">
        <v>106</v>
      </c>
      <c r="P165" s="123" t="s">
        <v>86</v>
      </c>
      <c r="Q165" s="85" t="s">
        <v>57</v>
      </c>
      <c r="R165" s="85">
        <v>650</v>
      </c>
      <c r="S165" s="85">
        <v>650</v>
      </c>
      <c r="T165" s="85">
        <v>650</v>
      </c>
      <c r="U165" s="85">
        <v>650</v>
      </c>
      <c r="V165" s="85">
        <v>650</v>
      </c>
      <c r="W165" s="85">
        <v>650</v>
      </c>
      <c r="X165" s="85">
        <v>650</v>
      </c>
      <c r="Y165" s="3"/>
    </row>
    <row r="166" spans="1:25" ht="63" customHeight="1">
      <c r="A166" s="92"/>
      <c r="B166" s="93"/>
      <c r="C166" s="95"/>
      <c r="D166" s="95"/>
      <c r="E166" s="83"/>
      <c r="F166" s="26" t="s">
        <v>43</v>
      </c>
      <c r="G166" s="20">
        <f>SUM(H166:N166)</f>
        <v>44746801.799999997</v>
      </c>
      <c r="H166" s="20">
        <v>8195760.21</v>
      </c>
      <c r="I166" s="20">
        <v>6110266.1900000004</v>
      </c>
      <c r="J166" s="20">
        <v>6088155.0800000001</v>
      </c>
      <c r="K166" s="20">
        <v>6088155.0800000001</v>
      </c>
      <c r="L166" s="20">
        <v>6088155.0800000001</v>
      </c>
      <c r="M166" s="20">
        <v>6088155.0800000001</v>
      </c>
      <c r="N166" s="20">
        <v>6088155.0800000001</v>
      </c>
      <c r="O166" s="171"/>
      <c r="P166" s="124"/>
      <c r="Q166" s="86"/>
      <c r="R166" s="86"/>
      <c r="S166" s="86"/>
      <c r="T166" s="86"/>
      <c r="U166" s="86"/>
      <c r="V166" s="86"/>
      <c r="W166" s="86"/>
      <c r="X166" s="86"/>
      <c r="Y166" s="3"/>
    </row>
    <row r="167" spans="1:25" ht="63" customHeight="1">
      <c r="A167" s="92"/>
      <c r="B167" s="94"/>
      <c r="C167" s="96"/>
      <c r="D167" s="96"/>
      <c r="E167" s="84"/>
      <c r="F167" s="26" t="s">
        <v>44</v>
      </c>
      <c r="G167" s="20">
        <f>SUM(H167:N167)</f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172"/>
      <c r="P167" s="125"/>
      <c r="Q167" s="87"/>
      <c r="R167" s="87"/>
      <c r="S167" s="87"/>
      <c r="T167" s="87"/>
      <c r="U167" s="87"/>
      <c r="V167" s="87"/>
      <c r="W167" s="87"/>
      <c r="X167" s="87"/>
      <c r="Y167" s="3"/>
    </row>
    <row r="168" spans="1:25" ht="63" customHeight="1">
      <c r="A168" s="92"/>
      <c r="B168" s="82" t="s">
        <v>160</v>
      </c>
      <c r="C168" s="79">
        <v>2020</v>
      </c>
      <c r="D168" s="79">
        <v>2026</v>
      </c>
      <c r="E168" s="82" t="s">
        <v>118</v>
      </c>
      <c r="F168" s="26" t="s">
        <v>38</v>
      </c>
      <c r="G168" s="20">
        <f t="shared" ref="G168:N168" si="55">G169+G170</f>
        <v>28000</v>
      </c>
      <c r="H168" s="20">
        <f t="shared" si="55"/>
        <v>28000</v>
      </c>
      <c r="I168" s="20">
        <f t="shared" si="55"/>
        <v>0</v>
      </c>
      <c r="J168" s="20">
        <f t="shared" si="55"/>
        <v>0</v>
      </c>
      <c r="K168" s="20">
        <f t="shared" si="55"/>
        <v>0</v>
      </c>
      <c r="L168" s="20">
        <f t="shared" si="55"/>
        <v>0</v>
      </c>
      <c r="M168" s="20">
        <f t="shared" si="55"/>
        <v>0</v>
      </c>
      <c r="N168" s="20">
        <f t="shared" si="55"/>
        <v>0</v>
      </c>
      <c r="O168" s="82" t="s">
        <v>148</v>
      </c>
      <c r="P168" s="79" t="s">
        <v>98</v>
      </c>
      <c r="Q168" s="79" t="s">
        <v>57</v>
      </c>
      <c r="R168" s="79">
        <v>100</v>
      </c>
      <c r="S168" s="79"/>
      <c r="T168" s="79"/>
      <c r="U168" s="79"/>
      <c r="V168" s="79"/>
      <c r="W168" s="79"/>
      <c r="X168" s="79"/>
      <c r="Y168" s="3"/>
    </row>
    <row r="169" spans="1:25" ht="63" customHeight="1">
      <c r="A169" s="92"/>
      <c r="B169" s="83"/>
      <c r="C169" s="95"/>
      <c r="D169" s="95"/>
      <c r="E169" s="83"/>
      <c r="F169" s="26" t="s">
        <v>43</v>
      </c>
      <c r="G169" s="20">
        <f>SUM(H169:N169)</f>
        <v>28000</v>
      </c>
      <c r="H169" s="20">
        <v>28000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83"/>
      <c r="P169" s="80"/>
      <c r="Q169" s="80"/>
      <c r="R169" s="80"/>
      <c r="S169" s="80"/>
      <c r="T169" s="80"/>
      <c r="U169" s="80"/>
      <c r="V169" s="80"/>
      <c r="W169" s="80"/>
      <c r="X169" s="80"/>
      <c r="Y169" s="3"/>
    </row>
    <row r="170" spans="1:25" ht="63" customHeight="1">
      <c r="A170" s="103"/>
      <c r="B170" s="84"/>
      <c r="C170" s="96"/>
      <c r="D170" s="96"/>
      <c r="E170" s="84"/>
      <c r="F170" s="26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84"/>
      <c r="P170" s="81"/>
      <c r="Q170" s="81"/>
      <c r="R170" s="81"/>
      <c r="S170" s="81"/>
      <c r="T170" s="81"/>
      <c r="U170" s="81"/>
      <c r="V170" s="81"/>
      <c r="W170" s="81"/>
      <c r="X170" s="81"/>
      <c r="Y170" s="3"/>
    </row>
    <row r="171" spans="1:25" ht="24.75" customHeight="1">
      <c r="A171" s="104"/>
      <c r="B171" s="82" t="s">
        <v>161</v>
      </c>
      <c r="C171" s="79">
        <v>2020</v>
      </c>
      <c r="D171" s="79">
        <v>2026</v>
      </c>
      <c r="E171" s="82" t="s">
        <v>118</v>
      </c>
      <c r="F171" s="26" t="s">
        <v>38</v>
      </c>
      <c r="G171" s="20">
        <f t="shared" ref="G171:N171" si="56">G172+G173</f>
        <v>250000</v>
      </c>
      <c r="H171" s="20">
        <f t="shared" si="56"/>
        <v>250000</v>
      </c>
      <c r="I171" s="20">
        <f t="shared" si="56"/>
        <v>0</v>
      </c>
      <c r="J171" s="20">
        <f t="shared" si="56"/>
        <v>0</v>
      </c>
      <c r="K171" s="20">
        <f t="shared" si="56"/>
        <v>0</v>
      </c>
      <c r="L171" s="20">
        <f t="shared" si="56"/>
        <v>0</v>
      </c>
      <c r="M171" s="20">
        <f t="shared" si="56"/>
        <v>0</v>
      </c>
      <c r="N171" s="20">
        <f t="shared" si="56"/>
        <v>0</v>
      </c>
      <c r="O171" s="123" t="s">
        <v>162</v>
      </c>
      <c r="P171" s="123" t="s">
        <v>86</v>
      </c>
      <c r="Q171" s="85">
        <f>SUM(R171:X173)</f>
        <v>3</v>
      </c>
      <c r="R171" s="85">
        <v>3</v>
      </c>
      <c r="S171" s="85"/>
      <c r="T171" s="85"/>
      <c r="U171" s="85"/>
      <c r="V171" s="85"/>
      <c r="W171" s="85"/>
      <c r="X171" s="85"/>
      <c r="Y171" s="3"/>
    </row>
    <row r="172" spans="1:25" ht="63" customHeight="1">
      <c r="A172" s="93"/>
      <c r="B172" s="93"/>
      <c r="C172" s="95"/>
      <c r="D172" s="95"/>
      <c r="E172" s="83"/>
      <c r="F172" s="26" t="s">
        <v>43</v>
      </c>
      <c r="G172" s="20">
        <f>SUM(H172:N172)</f>
        <v>250000</v>
      </c>
      <c r="H172" s="20">
        <v>250000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171"/>
      <c r="P172" s="124"/>
      <c r="Q172" s="86"/>
      <c r="R172" s="86"/>
      <c r="S172" s="86"/>
      <c r="T172" s="86"/>
      <c r="U172" s="86"/>
      <c r="V172" s="86"/>
      <c r="W172" s="86"/>
      <c r="X172" s="86"/>
      <c r="Y172" s="3"/>
    </row>
    <row r="173" spans="1:25" ht="47.25">
      <c r="A173" s="94"/>
      <c r="B173" s="94"/>
      <c r="C173" s="96"/>
      <c r="D173" s="96"/>
      <c r="E173" s="84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72"/>
      <c r="P173" s="125"/>
      <c r="Q173" s="87"/>
      <c r="R173" s="87"/>
      <c r="S173" s="87"/>
      <c r="T173" s="87"/>
      <c r="U173" s="87"/>
      <c r="V173" s="87"/>
      <c r="W173" s="87"/>
      <c r="X173" s="87"/>
      <c r="Y173" s="3"/>
    </row>
    <row r="174" spans="1:25" ht="31.5">
      <c r="A174" s="102" t="s">
        <v>119</v>
      </c>
      <c r="B174" s="102"/>
      <c r="C174" s="102"/>
      <c r="D174" s="102"/>
      <c r="E174" s="102"/>
      <c r="F174" s="69" t="s">
        <v>38</v>
      </c>
      <c r="G174" s="70">
        <f t="shared" ref="G174:N174" si="57">G175+G176</f>
        <v>67989997.140000001</v>
      </c>
      <c r="H174" s="71">
        <f>H175+H176</f>
        <v>14586930.01</v>
      </c>
      <c r="I174" s="71">
        <f t="shared" si="57"/>
        <v>8885691.7300000004</v>
      </c>
      <c r="J174" s="71">
        <f t="shared" si="57"/>
        <v>8903475.0800000001</v>
      </c>
      <c r="K174" s="71">
        <f t="shared" si="57"/>
        <v>8903475.0800000001</v>
      </c>
      <c r="L174" s="71">
        <f t="shared" si="57"/>
        <v>8903475.0800000001</v>
      </c>
      <c r="M174" s="71">
        <f t="shared" si="57"/>
        <v>8903475.0800000001</v>
      </c>
      <c r="N174" s="71">
        <f t="shared" si="57"/>
        <v>8903475.0800000001</v>
      </c>
      <c r="O174" s="97" t="s">
        <v>37</v>
      </c>
      <c r="P174" s="97" t="s">
        <v>37</v>
      </c>
      <c r="Q174" s="97" t="s">
        <v>37</v>
      </c>
      <c r="R174" s="97" t="s">
        <v>37</v>
      </c>
      <c r="S174" s="97" t="s">
        <v>37</v>
      </c>
      <c r="T174" s="97" t="s">
        <v>37</v>
      </c>
      <c r="U174" s="97" t="s">
        <v>37</v>
      </c>
      <c r="V174" s="97" t="s">
        <v>37</v>
      </c>
      <c r="W174" s="97" t="s">
        <v>37</v>
      </c>
      <c r="X174" s="170" t="s">
        <v>37</v>
      </c>
      <c r="Y174" s="3"/>
    </row>
    <row r="175" spans="1:25" ht="63" customHeight="1">
      <c r="A175" s="102"/>
      <c r="B175" s="102"/>
      <c r="C175" s="102"/>
      <c r="D175" s="102"/>
      <c r="E175" s="102"/>
      <c r="F175" s="69" t="s">
        <v>43</v>
      </c>
      <c r="G175" s="70">
        <f>SUM(H175:N175)</f>
        <v>67989997.140000001</v>
      </c>
      <c r="H175" s="71">
        <f t="shared" ref="H175:N176" si="58">H151</f>
        <v>14586930.01</v>
      </c>
      <c r="I175" s="71">
        <f t="shared" si="58"/>
        <v>8885691.7300000004</v>
      </c>
      <c r="J175" s="71">
        <f t="shared" si="58"/>
        <v>8903475.0800000001</v>
      </c>
      <c r="K175" s="71">
        <f t="shared" si="58"/>
        <v>8903475.0800000001</v>
      </c>
      <c r="L175" s="71">
        <f t="shared" si="58"/>
        <v>8903475.0800000001</v>
      </c>
      <c r="M175" s="71">
        <f t="shared" si="58"/>
        <v>8903475.0800000001</v>
      </c>
      <c r="N175" s="71">
        <f t="shared" si="58"/>
        <v>8903475.0800000001</v>
      </c>
      <c r="O175" s="97"/>
      <c r="P175" s="97"/>
      <c r="Q175" s="97"/>
      <c r="R175" s="97"/>
      <c r="S175" s="97"/>
      <c r="T175" s="97"/>
      <c r="U175" s="97"/>
      <c r="V175" s="97"/>
      <c r="W175" s="97"/>
      <c r="X175" s="170"/>
      <c r="Y175" s="3"/>
    </row>
    <row r="176" spans="1:25" ht="47.25">
      <c r="A176" s="102"/>
      <c r="B176" s="102"/>
      <c r="C176" s="102"/>
      <c r="D176" s="102"/>
      <c r="E176" s="102"/>
      <c r="F176" s="69" t="s">
        <v>44</v>
      </c>
      <c r="G176" s="70">
        <f>SUM(H176:N176)</f>
        <v>0</v>
      </c>
      <c r="H176" s="70">
        <f t="shared" si="58"/>
        <v>0</v>
      </c>
      <c r="I176" s="70">
        <f t="shared" si="58"/>
        <v>0</v>
      </c>
      <c r="J176" s="70">
        <f t="shared" si="58"/>
        <v>0</v>
      </c>
      <c r="K176" s="70">
        <f t="shared" si="58"/>
        <v>0</v>
      </c>
      <c r="L176" s="70">
        <f t="shared" si="58"/>
        <v>0</v>
      </c>
      <c r="M176" s="70">
        <f t="shared" si="58"/>
        <v>0</v>
      </c>
      <c r="N176" s="70">
        <f t="shared" si="58"/>
        <v>0</v>
      </c>
      <c r="O176" s="97"/>
      <c r="P176" s="97"/>
      <c r="Q176" s="97"/>
      <c r="R176" s="97"/>
      <c r="S176" s="97"/>
      <c r="T176" s="97"/>
      <c r="U176" s="97"/>
      <c r="V176" s="97"/>
      <c r="W176" s="97"/>
      <c r="X176" s="170"/>
      <c r="Y176" s="3"/>
    </row>
    <row r="177" spans="1:25" ht="94.9" customHeight="1">
      <c r="A177" s="107" t="s">
        <v>72</v>
      </c>
      <c r="B177" s="108"/>
      <c r="C177" s="21">
        <v>2020</v>
      </c>
      <c r="D177" s="21">
        <v>2026</v>
      </c>
      <c r="E177" s="21"/>
      <c r="F177" s="21" t="s">
        <v>37</v>
      </c>
      <c r="G177" s="29" t="s">
        <v>37</v>
      </c>
      <c r="H177" s="29" t="s">
        <v>37</v>
      </c>
      <c r="I177" s="29" t="s">
        <v>37</v>
      </c>
      <c r="J177" s="29" t="s">
        <v>37</v>
      </c>
      <c r="K177" s="29" t="s">
        <v>37</v>
      </c>
      <c r="L177" s="29" t="s">
        <v>57</v>
      </c>
      <c r="M177" s="29" t="s">
        <v>37</v>
      </c>
      <c r="N177" s="29" t="s">
        <v>37</v>
      </c>
      <c r="O177" s="21" t="s">
        <v>37</v>
      </c>
      <c r="P177" s="21" t="s">
        <v>37</v>
      </c>
      <c r="Q177" s="21" t="s">
        <v>37</v>
      </c>
      <c r="R177" s="21" t="s">
        <v>37</v>
      </c>
      <c r="S177" s="21" t="s">
        <v>37</v>
      </c>
      <c r="T177" s="21" t="s">
        <v>37</v>
      </c>
      <c r="U177" s="21" t="s">
        <v>37</v>
      </c>
      <c r="V177" s="21" t="s">
        <v>37</v>
      </c>
      <c r="W177" s="21" t="s">
        <v>37</v>
      </c>
      <c r="X177" s="4" t="s">
        <v>37</v>
      </c>
      <c r="Y177" s="3"/>
    </row>
    <row r="178" spans="1:25" ht="109.9" customHeight="1">
      <c r="A178" s="107" t="s">
        <v>149</v>
      </c>
      <c r="B178" s="108"/>
      <c r="C178" s="21">
        <v>2020</v>
      </c>
      <c r="D178" s="21">
        <v>2026</v>
      </c>
      <c r="E178" s="21" t="s">
        <v>37</v>
      </c>
      <c r="F178" s="21" t="s">
        <v>37</v>
      </c>
      <c r="G178" s="29" t="s">
        <v>37</v>
      </c>
      <c r="H178" s="29" t="s">
        <v>37</v>
      </c>
      <c r="I178" s="29" t="s">
        <v>37</v>
      </c>
      <c r="J178" s="29" t="s">
        <v>37</v>
      </c>
      <c r="K178" s="29" t="s">
        <v>37</v>
      </c>
      <c r="L178" s="29"/>
      <c r="M178" s="29" t="s">
        <v>37</v>
      </c>
      <c r="N178" s="29" t="s">
        <v>37</v>
      </c>
      <c r="O178" s="21" t="s">
        <v>37</v>
      </c>
      <c r="P178" s="21" t="s">
        <v>37</v>
      </c>
      <c r="Q178" s="21" t="s">
        <v>37</v>
      </c>
      <c r="R178" s="21" t="s">
        <v>37</v>
      </c>
      <c r="S178" s="21" t="s">
        <v>37</v>
      </c>
      <c r="T178" s="21" t="s">
        <v>37</v>
      </c>
      <c r="U178" s="21" t="s">
        <v>37</v>
      </c>
      <c r="V178" s="21" t="s">
        <v>37</v>
      </c>
      <c r="W178" s="21" t="s">
        <v>37</v>
      </c>
      <c r="X178" s="4" t="s">
        <v>37</v>
      </c>
      <c r="Y178" s="3"/>
    </row>
    <row r="179" spans="1:25">
      <c r="A179" s="101"/>
      <c r="B179" s="101" t="s">
        <v>129</v>
      </c>
      <c r="C179" s="97">
        <v>2020</v>
      </c>
      <c r="D179" s="97">
        <v>2026</v>
      </c>
      <c r="E179" s="79" t="s">
        <v>57</v>
      </c>
      <c r="F179" s="79" t="s">
        <v>57</v>
      </c>
      <c r="G179" s="79" t="s">
        <v>57</v>
      </c>
      <c r="H179" s="79" t="s">
        <v>57</v>
      </c>
      <c r="I179" s="79" t="s">
        <v>57</v>
      </c>
      <c r="J179" s="79" t="s">
        <v>57</v>
      </c>
      <c r="K179" s="79" t="s">
        <v>57</v>
      </c>
      <c r="L179" s="34"/>
      <c r="M179" s="79" t="s">
        <v>57</v>
      </c>
      <c r="N179" s="79" t="s">
        <v>57</v>
      </c>
      <c r="O179" s="97" t="s">
        <v>37</v>
      </c>
      <c r="P179" s="97" t="s">
        <v>37</v>
      </c>
      <c r="Q179" s="97" t="s">
        <v>37</v>
      </c>
      <c r="R179" s="97" t="s">
        <v>37</v>
      </c>
      <c r="S179" s="97" t="s">
        <v>37</v>
      </c>
      <c r="T179" s="97" t="s">
        <v>37</v>
      </c>
      <c r="U179" s="97" t="s">
        <v>37</v>
      </c>
      <c r="V179" s="97" t="s">
        <v>37</v>
      </c>
      <c r="W179" s="97" t="s">
        <v>37</v>
      </c>
      <c r="X179" s="170" t="s">
        <v>37</v>
      </c>
      <c r="Y179" s="3"/>
    </row>
    <row r="180" spans="1:25">
      <c r="A180" s="101"/>
      <c r="B180" s="101"/>
      <c r="C180" s="97"/>
      <c r="D180" s="97"/>
      <c r="E180" s="80"/>
      <c r="F180" s="80"/>
      <c r="G180" s="80"/>
      <c r="H180" s="80"/>
      <c r="I180" s="80"/>
      <c r="J180" s="80"/>
      <c r="K180" s="80"/>
      <c r="L180" s="43"/>
      <c r="M180" s="80"/>
      <c r="N180" s="80"/>
      <c r="O180" s="97"/>
      <c r="P180" s="97"/>
      <c r="Q180" s="97"/>
      <c r="R180" s="97"/>
      <c r="S180" s="97"/>
      <c r="T180" s="97"/>
      <c r="U180" s="97"/>
      <c r="V180" s="97"/>
      <c r="W180" s="97"/>
      <c r="X180" s="170"/>
      <c r="Y180" s="3"/>
    </row>
    <row r="181" spans="1:25">
      <c r="A181" s="101"/>
      <c r="B181" s="101"/>
      <c r="C181" s="97"/>
      <c r="D181" s="97"/>
      <c r="E181" s="81"/>
      <c r="F181" s="81"/>
      <c r="G181" s="81"/>
      <c r="H181" s="81"/>
      <c r="I181" s="81"/>
      <c r="J181" s="81"/>
      <c r="K181" s="81"/>
      <c r="L181" s="44"/>
      <c r="M181" s="81"/>
      <c r="N181" s="81"/>
      <c r="O181" s="97"/>
      <c r="P181" s="97"/>
      <c r="Q181" s="97"/>
      <c r="R181" s="97"/>
      <c r="S181" s="97"/>
      <c r="T181" s="97"/>
      <c r="U181" s="97"/>
      <c r="V181" s="97"/>
      <c r="W181" s="97"/>
      <c r="X181" s="170"/>
      <c r="Y181" s="3"/>
    </row>
    <row r="182" spans="1:25" ht="31.5">
      <c r="A182" s="26"/>
      <c r="B182" s="101" t="s">
        <v>125</v>
      </c>
      <c r="C182" s="97">
        <v>2020</v>
      </c>
      <c r="D182" s="97">
        <v>2026</v>
      </c>
      <c r="E182" s="101" t="s">
        <v>152</v>
      </c>
      <c r="F182" s="26" t="s">
        <v>38</v>
      </c>
      <c r="G182" s="30">
        <f>G183+G184</f>
        <v>26743964.100000001</v>
      </c>
      <c r="H182" s="30">
        <f>H183+H184</f>
        <v>5356628.0599999996</v>
      </c>
      <c r="I182" s="30">
        <f t="shared" ref="I182:N182" si="59">I183+I184</f>
        <v>3710871.85</v>
      </c>
      <c r="J182" s="30">
        <f t="shared" si="59"/>
        <v>3851083.51</v>
      </c>
      <c r="K182" s="30">
        <f t="shared" si="59"/>
        <v>3456345.17</v>
      </c>
      <c r="L182" s="30">
        <f t="shared" si="59"/>
        <v>3456345.17</v>
      </c>
      <c r="M182" s="30">
        <f t="shared" si="59"/>
        <v>3456345.17</v>
      </c>
      <c r="N182" s="30">
        <f t="shared" si="59"/>
        <v>3456345.17</v>
      </c>
      <c r="O182" s="97" t="s">
        <v>37</v>
      </c>
      <c r="P182" s="97" t="s">
        <v>37</v>
      </c>
      <c r="Q182" s="97" t="s">
        <v>37</v>
      </c>
      <c r="R182" s="97" t="s">
        <v>37</v>
      </c>
      <c r="S182" s="97" t="s">
        <v>37</v>
      </c>
      <c r="T182" s="97" t="s">
        <v>37</v>
      </c>
      <c r="U182" s="97" t="s">
        <v>37</v>
      </c>
      <c r="V182" s="97" t="s">
        <v>37</v>
      </c>
      <c r="W182" s="97" t="s">
        <v>37</v>
      </c>
      <c r="X182" s="170" t="s">
        <v>37</v>
      </c>
      <c r="Y182" s="3"/>
    </row>
    <row r="183" spans="1:25" ht="63">
      <c r="A183" s="26"/>
      <c r="B183" s="101"/>
      <c r="C183" s="97"/>
      <c r="D183" s="97"/>
      <c r="E183" s="101"/>
      <c r="F183" s="26" t="s">
        <v>43</v>
      </c>
      <c r="G183" s="31">
        <f>SUM(H183:N183)</f>
        <v>26743964.100000001</v>
      </c>
      <c r="H183" s="29">
        <f>H186</f>
        <v>5356628.0599999996</v>
      </c>
      <c r="I183" s="29">
        <f t="shared" ref="I183:N183" si="60">I186</f>
        <v>3710871.85</v>
      </c>
      <c r="J183" s="29">
        <f t="shared" si="60"/>
        <v>3851083.51</v>
      </c>
      <c r="K183" s="29">
        <f t="shared" si="60"/>
        <v>3456345.17</v>
      </c>
      <c r="L183" s="29">
        <f t="shared" si="60"/>
        <v>3456345.17</v>
      </c>
      <c r="M183" s="29">
        <f t="shared" si="60"/>
        <v>3456345.17</v>
      </c>
      <c r="N183" s="29">
        <f t="shared" si="60"/>
        <v>3456345.17</v>
      </c>
      <c r="O183" s="97"/>
      <c r="P183" s="97"/>
      <c r="Q183" s="97"/>
      <c r="R183" s="97"/>
      <c r="S183" s="97"/>
      <c r="T183" s="97"/>
      <c r="U183" s="97"/>
      <c r="V183" s="97"/>
      <c r="W183" s="97"/>
      <c r="X183" s="170"/>
      <c r="Y183" s="3"/>
    </row>
    <row r="184" spans="1:25" ht="47.25">
      <c r="A184" s="26"/>
      <c r="B184" s="101"/>
      <c r="C184" s="97"/>
      <c r="D184" s="97"/>
      <c r="E184" s="101"/>
      <c r="F184" s="26" t="s">
        <v>44</v>
      </c>
      <c r="G184" s="31">
        <f>SUM(H184:N184)</f>
        <v>0</v>
      </c>
      <c r="H184" s="31">
        <f>H187</f>
        <v>0</v>
      </c>
      <c r="I184" s="31">
        <f t="shared" ref="I184:N184" si="61">I187</f>
        <v>0</v>
      </c>
      <c r="J184" s="31">
        <f t="shared" si="61"/>
        <v>0</v>
      </c>
      <c r="K184" s="31">
        <f t="shared" si="61"/>
        <v>0</v>
      </c>
      <c r="L184" s="31">
        <f t="shared" si="61"/>
        <v>0</v>
      </c>
      <c r="M184" s="31">
        <f t="shared" si="61"/>
        <v>0</v>
      </c>
      <c r="N184" s="31">
        <f t="shared" si="61"/>
        <v>0</v>
      </c>
      <c r="O184" s="97"/>
      <c r="P184" s="97"/>
      <c r="Q184" s="97"/>
      <c r="R184" s="97"/>
      <c r="S184" s="97"/>
      <c r="T184" s="97"/>
      <c r="U184" s="97"/>
      <c r="V184" s="97"/>
      <c r="W184" s="97"/>
      <c r="X184" s="170"/>
      <c r="Y184" s="3"/>
    </row>
    <row r="185" spans="1:25" ht="31.5">
      <c r="A185" s="26"/>
      <c r="B185" s="82" t="s">
        <v>124</v>
      </c>
      <c r="C185" s="97">
        <v>2020</v>
      </c>
      <c r="D185" s="97">
        <v>2026</v>
      </c>
      <c r="E185" s="101" t="s">
        <v>153</v>
      </c>
      <c r="F185" s="26" t="s">
        <v>38</v>
      </c>
      <c r="G185" s="31">
        <f>SUM(H185:N185)</f>
        <v>26743964.100000001</v>
      </c>
      <c r="H185" s="21">
        <f>H186+H187</f>
        <v>5356628.0599999996</v>
      </c>
      <c r="I185" s="21">
        <f t="shared" ref="I185:N185" si="62">I186+I187</f>
        <v>3710871.85</v>
      </c>
      <c r="J185" s="21">
        <f t="shared" si="62"/>
        <v>3851083.51</v>
      </c>
      <c r="K185" s="21">
        <f t="shared" si="62"/>
        <v>3456345.17</v>
      </c>
      <c r="L185" s="21">
        <f t="shared" si="62"/>
        <v>3456345.17</v>
      </c>
      <c r="M185" s="21">
        <f t="shared" si="62"/>
        <v>3456345.17</v>
      </c>
      <c r="N185" s="21">
        <f t="shared" si="62"/>
        <v>3456345.17</v>
      </c>
      <c r="O185" s="79" t="s">
        <v>97</v>
      </c>
      <c r="P185" s="79" t="s">
        <v>98</v>
      </c>
      <c r="Q185" s="79"/>
      <c r="R185" s="79">
        <v>100</v>
      </c>
      <c r="S185" s="79" t="s">
        <v>57</v>
      </c>
      <c r="T185" s="79" t="s">
        <v>57</v>
      </c>
      <c r="U185" s="79" t="s">
        <v>57</v>
      </c>
      <c r="V185" s="79" t="s">
        <v>57</v>
      </c>
      <c r="W185" s="79" t="s">
        <v>57</v>
      </c>
      <c r="X185" s="85" t="s">
        <v>57</v>
      </c>
      <c r="Y185" s="3"/>
    </row>
    <row r="186" spans="1:25" ht="63">
      <c r="A186" s="26"/>
      <c r="B186" s="83"/>
      <c r="C186" s="97"/>
      <c r="D186" s="97"/>
      <c r="E186" s="101"/>
      <c r="F186" s="26" t="s">
        <v>43</v>
      </c>
      <c r="G186" s="31">
        <f>SUM(H186:N186)</f>
        <v>26743964.100000001</v>
      </c>
      <c r="H186" s="21">
        <v>5356628.0599999996</v>
      </c>
      <c r="I186" s="21">
        <v>3710871.85</v>
      </c>
      <c r="J186" s="21">
        <v>3851083.51</v>
      </c>
      <c r="K186" s="21">
        <v>3456345.17</v>
      </c>
      <c r="L186" s="21">
        <v>3456345.17</v>
      </c>
      <c r="M186" s="21">
        <v>3456345.17</v>
      </c>
      <c r="N186" s="21">
        <v>3456345.17</v>
      </c>
      <c r="O186" s="80"/>
      <c r="P186" s="80"/>
      <c r="Q186" s="80"/>
      <c r="R186" s="80"/>
      <c r="S186" s="80"/>
      <c r="T186" s="80"/>
      <c r="U186" s="80"/>
      <c r="V186" s="80"/>
      <c r="W186" s="80"/>
      <c r="X186" s="86"/>
      <c r="Y186" s="3"/>
    </row>
    <row r="187" spans="1:25" ht="47.25">
      <c r="A187" s="26"/>
      <c r="B187" s="84"/>
      <c r="C187" s="97"/>
      <c r="D187" s="97"/>
      <c r="E187" s="101"/>
      <c r="F187" s="26" t="s">
        <v>44</v>
      </c>
      <c r="G187" s="31">
        <f>SUM(H187:N187)</f>
        <v>0</v>
      </c>
      <c r="H187" s="21">
        <v>0</v>
      </c>
      <c r="I187" s="21">
        <v>0</v>
      </c>
      <c r="J187" s="21">
        <v>0</v>
      </c>
      <c r="K187" s="21">
        <v>0</v>
      </c>
      <c r="L187" s="20">
        <v>0</v>
      </c>
      <c r="M187" s="21">
        <v>0</v>
      </c>
      <c r="N187" s="21">
        <v>0</v>
      </c>
      <c r="O187" s="81"/>
      <c r="P187" s="81"/>
      <c r="Q187" s="81"/>
      <c r="R187" s="81"/>
      <c r="S187" s="81"/>
      <c r="T187" s="81"/>
      <c r="U187" s="81"/>
      <c r="V187" s="81"/>
      <c r="W187" s="81"/>
      <c r="X187" s="87"/>
      <c r="Y187" s="3"/>
    </row>
    <row r="188" spans="1:25" ht="15.75" customHeight="1">
      <c r="A188" s="101"/>
      <c r="B188" s="101" t="s">
        <v>167</v>
      </c>
      <c r="C188" s="97">
        <v>2020</v>
      </c>
      <c r="D188" s="97">
        <v>2026</v>
      </c>
      <c r="E188" s="101" t="s">
        <v>152</v>
      </c>
      <c r="F188" s="26" t="s">
        <v>38</v>
      </c>
      <c r="G188" s="30">
        <f>G189+G190</f>
        <v>1500079.85</v>
      </c>
      <c r="H188" s="30">
        <f>H189+H190</f>
        <v>1500079.85</v>
      </c>
      <c r="I188" s="30">
        <f t="shared" ref="I188:N188" si="63">I189+I190</f>
        <v>0</v>
      </c>
      <c r="J188" s="30">
        <f t="shared" si="63"/>
        <v>0</v>
      </c>
      <c r="K188" s="30">
        <f t="shared" si="63"/>
        <v>0</v>
      </c>
      <c r="L188" s="30">
        <f t="shared" si="63"/>
        <v>0</v>
      </c>
      <c r="M188" s="30">
        <f t="shared" si="63"/>
        <v>0</v>
      </c>
      <c r="N188" s="30">
        <f t="shared" si="63"/>
        <v>0</v>
      </c>
      <c r="O188" s="97" t="s">
        <v>37</v>
      </c>
      <c r="P188" s="97" t="s">
        <v>37</v>
      </c>
      <c r="Q188" s="97" t="s">
        <v>37</v>
      </c>
      <c r="R188" s="97" t="s">
        <v>37</v>
      </c>
      <c r="S188" s="97" t="s">
        <v>37</v>
      </c>
      <c r="T188" s="97" t="s">
        <v>37</v>
      </c>
      <c r="U188" s="97" t="s">
        <v>37</v>
      </c>
      <c r="V188" s="97" t="s">
        <v>37</v>
      </c>
      <c r="W188" s="97" t="s">
        <v>37</v>
      </c>
      <c r="X188" s="170" t="s">
        <v>37</v>
      </c>
      <c r="Y188" s="3"/>
    </row>
    <row r="189" spans="1:25" ht="63" customHeight="1">
      <c r="A189" s="101"/>
      <c r="B189" s="101"/>
      <c r="C189" s="97"/>
      <c r="D189" s="97"/>
      <c r="E189" s="101"/>
      <c r="F189" s="26" t="s">
        <v>43</v>
      </c>
      <c r="G189" s="31">
        <f>SUM(H189:N189)</f>
        <v>1500079.85</v>
      </c>
      <c r="H189" s="29">
        <f>H192</f>
        <v>1500079.85</v>
      </c>
      <c r="I189" s="29">
        <f t="shared" ref="I189:N189" si="64">I192</f>
        <v>0</v>
      </c>
      <c r="J189" s="29">
        <f t="shared" si="64"/>
        <v>0</v>
      </c>
      <c r="K189" s="29">
        <f t="shared" si="64"/>
        <v>0</v>
      </c>
      <c r="L189" s="29">
        <f t="shared" si="64"/>
        <v>0</v>
      </c>
      <c r="M189" s="29">
        <f t="shared" si="64"/>
        <v>0</v>
      </c>
      <c r="N189" s="29">
        <f t="shared" si="64"/>
        <v>0</v>
      </c>
      <c r="O189" s="97"/>
      <c r="P189" s="97"/>
      <c r="Q189" s="97"/>
      <c r="R189" s="97"/>
      <c r="S189" s="97"/>
      <c r="T189" s="97"/>
      <c r="U189" s="97"/>
      <c r="V189" s="97"/>
      <c r="W189" s="97"/>
      <c r="X189" s="170"/>
      <c r="Y189" s="3"/>
    </row>
    <row r="190" spans="1:25" ht="47.25">
      <c r="A190" s="101"/>
      <c r="B190" s="101"/>
      <c r="C190" s="97"/>
      <c r="D190" s="97"/>
      <c r="E190" s="101"/>
      <c r="F190" s="26" t="s">
        <v>44</v>
      </c>
      <c r="G190" s="31">
        <f>SUM(H190:N190)</f>
        <v>0</v>
      </c>
      <c r="H190" s="31">
        <f>H193</f>
        <v>0</v>
      </c>
      <c r="I190" s="31">
        <f t="shared" ref="I190:N190" si="65">I193</f>
        <v>0</v>
      </c>
      <c r="J190" s="31">
        <f t="shared" si="65"/>
        <v>0</v>
      </c>
      <c r="K190" s="31">
        <f t="shared" si="65"/>
        <v>0</v>
      </c>
      <c r="L190" s="31">
        <f t="shared" si="65"/>
        <v>0</v>
      </c>
      <c r="M190" s="31">
        <f t="shared" si="65"/>
        <v>0</v>
      </c>
      <c r="N190" s="31">
        <f t="shared" si="65"/>
        <v>0</v>
      </c>
      <c r="O190" s="97"/>
      <c r="P190" s="97"/>
      <c r="Q190" s="97"/>
      <c r="R190" s="97"/>
      <c r="S190" s="97"/>
      <c r="T190" s="97"/>
      <c r="U190" s="97"/>
      <c r="V190" s="97"/>
      <c r="W190" s="97"/>
      <c r="X190" s="170"/>
      <c r="Y190" s="3"/>
    </row>
    <row r="191" spans="1:25" ht="15.75" customHeight="1">
      <c r="A191" s="82" t="s">
        <v>168</v>
      </c>
      <c r="B191" s="82" t="s">
        <v>169</v>
      </c>
      <c r="C191" s="97">
        <v>2020</v>
      </c>
      <c r="D191" s="97">
        <v>2026</v>
      </c>
      <c r="E191" s="101" t="s">
        <v>153</v>
      </c>
      <c r="F191" s="26" t="s">
        <v>38</v>
      </c>
      <c r="G191" s="31">
        <f>SUM(H191:N191)</f>
        <v>1500079.85</v>
      </c>
      <c r="H191" s="21">
        <f>H192+H193</f>
        <v>1500079.85</v>
      </c>
      <c r="I191" s="21">
        <f t="shared" ref="I191:N191" si="66">I192+I193</f>
        <v>0</v>
      </c>
      <c r="J191" s="21">
        <f t="shared" si="66"/>
        <v>0</v>
      </c>
      <c r="K191" s="21">
        <f t="shared" si="66"/>
        <v>0</v>
      </c>
      <c r="L191" s="21">
        <f t="shared" si="66"/>
        <v>0</v>
      </c>
      <c r="M191" s="21">
        <f t="shared" si="66"/>
        <v>0</v>
      </c>
      <c r="N191" s="21">
        <f t="shared" si="66"/>
        <v>0</v>
      </c>
      <c r="O191" s="79" t="s">
        <v>148</v>
      </c>
      <c r="P191" s="79" t="s">
        <v>98</v>
      </c>
      <c r="Q191" s="79" t="s">
        <v>57</v>
      </c>
      <c r="R191" s="79">
        <v>100</v>
      </c>
      <c r="S191" s="79"/>
      <c r="T191" s="79"/>
      <c r="U191" s="79"/>
      <c r="V191" s="79"/>
      <c r="W191" s="79"/>
      <c r="X191" s="85"/>
      <c r="Y191" s="3"/>
    </row>
    <row r="192" spans="1:25" ht="70.900000000000006" customHeight="1">
      <c r="A192" s="83"/>
      <c r="B192" s="83"/>
      <c r="C192" s="97"/>
      <c r="D192" s="97"/>
      <c r="E192" s="101"/>
      <c r="F192" s="26" t="s">
        <v>43</v>
      </c>
      <c r="G192" s="31">
        <f>SUM(H192:N192)</f>
        <v>1500079.85</v>
      </c>
      <c r="H192" s="21">
        <v>1500079.85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80"/>
      <c r="P192" s="80"/>
      <c r="Q192" s="80"/>
      <c r="R192" s="80"/>
      <c r="S192" s="80"/>
      <c r="T192" s="80"/>
      <c r="U192" s="80"/>
      <c r="V192" s="80"/>
      <c r="W192" s="80"/>
      <c r="X192" s="86"/>
      <c r="Y192" s="3"/>
    </row>
    <row r="193" spans="1:25" ht="108" customHeight="1">
      <c r="A193" s="84"/>
      <c r="B193" s="84"/>
      <c r="C193" s="97"/>
      <c r="D193" s="97"/>
      <c r="E193" s="101"/>
      <c r="F193" s="26" t="s">
        <v>44</v>
      </c>
      <c r="G193" s="31">
        <f>SUM(H193:N193)</f>
        <v>0</v>
      </c>
      <c r="H193" s="21">
        <v>0</v>
      </c>
      <c r="I193" s="21">
        <v>0</v>
      </c>
      <c r="J193" s="21">
        <v>0</v>
      </c>
      <c r="K193" s="21">
        <v>0</v>
      </c>
      <c r="L193" s="20">
        <v>0</v>
      </c>
      <c r="M193" s="21">
        <v>0</v>
      </c>
      <c r="N193" s="21">
        <v>0</v>
      </c>
      <c r="O193" s="81"/>
      <c r="P193" s="81"/>
      <c r="Q193" s="81"/>
      <c r="R193" s="81"/>
      <c r="S193" s="81"/>
      <c r="T193" s="81"/>
      <c r="U193" s="81"/>
      <c r="V193" s="81"/>
      <c r="W193" s="81"/>
      <c r="X193" s="87"/>
      <c r="Y193" s="3"/>
    </row>
    <row r="194" spans="1:25" ht="94.5">
      <c r="A194" s="32"/>
      <c r="B194" s="63" t="s">
        <v>130</v>
      </c>
      <c r="C194" s="21">
        <v>2020</v>
      </c>
      <c r="D194" s="21">
        <v>2026</v>
      </c>
      <c r="E194" s="21" t="s">
        <v>57</v>
      </c>
      <c r="F194" s="21" t="s">
        <v>57</v>
      </c>
      <c r="G194" s="31">
        <f t="shared" ref="G194:G203" si="67">SUM(H194:N194)</f>
        <v>0</v>
      </c>
      <c r="H194" s="21" t="s">
        <v>57</v>
      </c>
      <c r="I194" s="21" t="s">
        <v>57</v>
      </c>
      <c r="J194" s="21" t="s">
        <v>57</v>
      </c>
      <c r="K194" s="21" t="s">
        <v>57</v>
      </c>
      <c r="L194" s="21">
        <v>0</v>
      </c>
      <c r="M194" s="21" t="s">
        <v>57</v>
      </c>
      <c r="N194" s="21" t="s">
        <v>57</v>
      </c>
      <c r="O194" s="21" t="s">
        <v>57</v>
      </c>
      <c r="P194" s="21" t="s">
        <v>57</v>
      </c>
      <c r="Q194" s="21" t="s">
        <v>57</v>
      </c>
      <c r="R194" s="21" t="s">
        <v>57</v>
      </c>
      <c r="S194" s="21" t="s">
        <v>57</v>
      </c>
      <c r="T194" s="21" t="s">
        <v>57</v>
      </c>
      <c r="U194" s="21" t="s">
        <v>57</v>
      </c>
      <c r="V194" s="21" t="s">
        <v>57</v>
      </c>
      <c r="W194" s="21" t="s">
        <v>57</v>
      </c>
      <c r="X194" s="4" t="s">
        <v>57</v>
      </c>
      <c r="Y194" s="3"/>
    </row>
    <row r="195" spans="1:25" ht="32.25" customHeight="1">
      <c r="A195" s="188"/>
      <c r="B195" s="82" t="s">
        <v>73</v>
      </c>
      <c r="C195" s="97">
        <v>2020</v>
      </c>
      <c r="D195" s="97">
        <v>2026</v>
      </c>
      <c r="E195" s="79"/>
      <c r="F195" s="26" t="s">
        <v>38</v>
      </c>
      <c r="G195" s="31">
        <f t="shared" si="67"/>
        <v>9601485.8999999985</v>
      </c>
      <c r="H195" s="21">
        <f>H196+H197</f>
        <v>1856668.7</v>
      </c>
      <c r="I195" s="21">
        <f t="shared" ref="I195:N195" si="68">I196+I197</f>
        <v>0</v>
      </c>
      <c r="J195" s="21">
        <f t="shared" si="68"/>
        <v>1548963.44</v>
      </c>
      <c r="K195" s="21">
        <f t="shared" si="68"/>
        <v>1548963.44</v>
      </c>
      <c r="L195" s="21">
        <f t="shared" si="68"/>
        <v>1548963.44</v>
      </c>
      <c r="M195" s="21">
        <f t="shared" si="68"/>
        <v>1548963.44</v>
      </c>
      <c r="N195" s="21">
        <f t="shared" si="68"/>
        <v>1548963.44</v>
      </c>
      <c r="O195" s="79" t="s">
        <v>57</v>
      </c>
      <c r="P195" s="79" t="s">
        <v>57</v>
      </c>
      <c r="Q195" s="79" t="s">
        <v>57</v>
      </c>
      <c r="R195" s="79" t="s">
        <v>57</v>
      </c>
      <c r="S195" s="79" t="s">
        <v>57</v>
      </c>
      <c r="T195" s="79" t="s">
        <v>57</v>
      </c>
      <c r="U195" s="79" t="s">
        <v>57</v>
      </c>
      <c r="V195" s="79" t="s">
        <v>57</v>
      </c>
      <c r="W195" s="79" t="s">
        <v>57</v>
      </c>
      <c r="X195" s="85" t="s">
        <v>57</v>
      </c>
      <c r="Y195" s="3"/>
    </row>
    <row r="196" spans="1:25" ht="60" customHeight="1">
      <c r="A196" s="93"/>
      <c r="B196" s="93"/>
      <c r="C196" s="97"/>
      <c r="D196" s="97"/>
      <c r="E196" s="95"/>
      <c r="F196" s="26" t="s">
        <v>43</v>
      </c>
      <c r="G196" s="31">
        <f t="shared" si="67"/>
        <v>9601485.8999999985</v>
      </c>
      <c r="H196" s="21">
        <f>H202+H199</f>
        <v>1856668.7</v>
      </c>
      <c r="I196" s="21">
        <f t="shared" ref="I196:N196" si="69">I202+I199</f>
        <v>0</v>
      </c>
      <c r="J196" s="21">
        <f t="shared" si="69"/>
        <v>1548963.44</v>
      </c>
      <c r="K196" s="21">
        <f t="shared" si="69"/>
        <v>1548963.44</v>
      </c>
      <c r="L196" s="21">
        <f t="shared" si="69"/>
        <v>1548963.44</v>
      </c>
      <c r="M196" s="21">
        <f t="shared" si="69"/>
        <v>1548963.44</v>
      </c>
      <c r="N196" s="21">
        <f t="shared" si="69"/>
        <v>1548963.44</v>
      </c>
      <c r="O196" s="80"/>
      <c r="P196" s="80"/>
      <c r="Q196" s="80"/>
      <c r="R196" s="80"/>
      <c r="S196" s="80"/>
      <c r="T196" s="80"/>
      <c r="U196" s="80"/>
      <c r="V196" s="80"/>
      <c r="W196" s="80"/>
      <c r="X196" s="86"/>
      <c r="Y196" s="3"/>
    </row>
    <row r="197" spans="1:25" ht="50.25" customHeight="1">
      <c r="A197" s="94"/>
      <c r="B197" s="94"/>
      <c r="C197" s="97"/>
      <c r="D197" s="97"/>
      <c r="E197" s="96"/>
      <c r="F197" s="26" t="s">
        <v>44</v>
      </c>
      <c r="G197" s="31">
        <f t="shared" si="67"/>
        <v>0</v>
      </c>
      <c r="H197" s="21">
        <f>H203+H200</f>
        <v>0</v>
      </c>
      <c r="I197" s="21">
        <f t="shared" ref="I197:N197" si="70">I203+I200</f>
        <v>0</v>
      </c>
      <c r="J197" s="21">
        <f t="shared" si="70"/>
        <v>0</v>
      </c>
      <c r="K197" s="21">
        <f t="shared" si="70"/>
        <v>0</v>
      </c>
      <c r="L197" s="21">
        <f t="shared" si="70"/>
        <v>0</v>
      </c>
      <c r="M197" s="21">
        <f t="shared" si="70"/>
        <v>0</v>
      </c>
      <c r="N197" s="21">
        <f t="shared" si="70"/>
        <v>0</v>
      </c>
      <c r="O197" s="81"/>
      <c r="P197" s="81"/>
      <c r="Q197" s="81"/>
      <c r="R197" s="81"/>
      <c r="S197" s="81"/>
      <c r="T197" s="81"/>
      <c r="U197" s="81"/>
      <c r="V197" s="81"/>
      <c r="W197" s="81"/>
      <c r="X197" s="87"/>
      <c r="Y197" s="3"/>
    </row>
    <row r="198" spans="1:25" ht="50.25" customHeight="1">
      <c r="A198" s="62"/>
      <c r="B198" s="82" t="s">
        <v>126</v>
      </c>
      <c r="C198" s="97">
        <v>2020</v>
      </c>
      <c r="D198" s="97">
        <v>2026</v>
      </c>
      <c r="E198" s="101" t="s">
        <v>153</v>
      </c>
      <c r="F198" s="26" t="s">
        <v>38</v>
      </c>
      <c r="G198" s="31">
        <f>SUM(H198:N198)</f>
        <v>8719817.1999999993</v>
      </c>
      <c r="H198" s="33">
        <f t="shared" ref="H198:N198" si="71">H199+H200</f>
        <v>975000</v>
      </c>
      <c r="I198" s="21">
        <f t="shared" si="71"/>
        <v>0</v>
      </c>
      <c r="J198" s="21">
        <f t="shared" si="71"/>
        <v>1548963.44</v>
      </c>
      <c r="K198" s="21">
        <f t="shared" si="71"/>
        <v>1548963.44</v>
      </c>
      <c r="L198" s="21">
        <f t="shared" si="71"/>
        <v>1548963.44</v>
      </c>
      <c r="M198" s="21">
        <f t="shared" si="71"/>
        <v>1548963.44</v>
      </c>
      <c r="N198" s="21">
        <f t="shared" si="71"/>
        <v>1548963.44</v>
      </c>
      <c r="O198" s="79" t="s">
        <v>150</v>
      </c>
      <c r="P198" s="79" t="s">
        <v>104</v>
      </c>
      <c r="Q198" s="79">
        <f>SUM(R198:X200)</f>
        <v>7</v>
      </c>
      <c r="R198" s="79">
        <v>1</v>
      </c>
      <c r="S198" s="79">
        <v>1</v>
      </c>
      <c r="T198" s="79">
        <v>1</v>
      </c>
      <c r="U198" s="79">
        <v>1</v>
      </c>
      <c r="V198" s="79">
        <v>1</v>
      </c>
      <c r="W198" s="79">
        <v>1</v>
      </c>
      <c r="X198" s="85">
        <v>1</v>
      </c>
      <c r="Y198" s="3"/>
    </row>
    <row r="199" spans="1:25" ht="50.25" customHeight="1">
      <c r="A199" s="62"/>
      <c r="B199" s="180"/>
      <c r="C199" s="97"/>
      <c r="D199" s="97"/>
      <c r="E199" s="101"/>
      <c r="F199" s="26" t="s">
        <v>43</v>
      </c>
      <c r="G199" s="31">
        <f>SUM(H199:N199)</f>
        <v>8719817.1999999993</v>
      </c>
      <c r="H199" s="21">
        <v>975000</v>
      </c>
      <c r="I199" s="21">
        <v>0</v>
      </c>
      <c r="J199" s="21">
        <v>1548963.44</v>
      </c>
      <c r="K199" s="21">
        <v>1548963.44</v>
      </c>
      <c r="L199" s="21">
        <v>1548963.44</v>
      </c>
      <c r="M199" s="21">
        <v>1548963.44</v>
      </c>
      <c r="N199" s="21">
        <v>1548963.44</v>
      </c>
      <c r="O199" s="95"/>
      <c r="P199" s="95"/>
      <c r="Q199" s="95"/>
      <c r="R199" s="95"/>
      <c r="S199" s="95"/>
      <c r="T199" s="95"/>
      <c r="U199" s="95"/>
      <c r="V199" s="95"/>
      <c r="W199" s="95"/>
      <c r="X199" s="146"/>
      <c r="Y199" s="3"/>
    </row>
    <row r="200" spans="1:25" ht="50.25" customHeight="1">
      <c r="A200" s="62"/>
      <c r="B200" s="181"/>
      <c r="C200" s="97"/>
      <c r="D200" s="97"/>
      <c r="E200" s="101"/>
      <c r="F200" s="26" t="s">
        <v>44</v>
      </c>
      <c r="G200" s="31">
        <f>SUM(H200:N200)</f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96"/>
      <c r="P200" s="96"/>
      <c r="Q200" s="96"/>
      <c r="R200" s="96"/>
      <c r="S200" s="96"/>
      <c r="T200" s="96"/>
      <c r="U200" s="96"/>
      <c r="V200" s="96"/>
      <c r="W200" s="96"/>
      <c r="X200" s="147"/>
      <c r="Y200" s="3"/>
    </row>
    <row r="201" spans="1:25" ht="40.5" customHeight="1">
      <c r="A201" s="179"/>
      <c r="B201" s="82" t="s">
        <v>163</v>
      </c>
      <c r="C201" s="97">
        <v>2020</v>
      </c>
      <c r="D201" s="97">
        <v>2026</v>
      </c>
      <c r="E201" s="101" t="s">
        <v>153</v>
      </c>
      <c r="F201" s="26" t="s">
        <v>38</v>
      </c>
      <c r="G201" s="31">
        <f t="shared" si="67"/>
        <v>881668.7</v>
      </c>
      <c r="H201" s="33">
        <f t="shared" ref="H201:N201" si="72">H202+H203</f>
        <v>881668.7</v>
      </c>
      <c r="I201" s="21">
        <f t="shared" si="72"/>
        <v>0</v>
      </c>
      <c r="J201" s="21">
        <f t="shared" si="72"/>
        <v>0</v>
      </c>
      <c r="K201" s="21">
        <f t="shared" si="72"/>
        <v>0</v>
      </c>
      <c r="L201" s="21">
        <f t="shared" si="72"/>
        <v>0</v>
      </c>
      <c r="M201" s="21">
        <f t="shared" si="72"/>
        <v>0</v>
      </c>
      <c r="N201" s="21">
        <f t="shared" si="72"/>
        <v>0</v>
      </c>
      <c r="O201" s="79" t="s">
        <v>164</v>
      </c>
      <c r="P201" s="79" t="s">
        <v>165</v>
      </c>
      <c r="Q201" s="79" t="s">
        <v>57</v>
      </c>
      <c r="R201" s="79">
        <v>15</v>
      </c>
      <c r="S201" s="79">
        <v>15</v>
      </c>
      <c r="T201" s="79">
        <v>15</v>
      </c>
      <c r="U201" s="79">
        <v>15</v>
      </c>
      <c r="V201" s="79">
        <v>15</v>
      </c>
      <c r="W201" s="79">
        <v>15</v>
      </c>
      <c r="X201" s="85">
        <v>15</v>
      </c>
      <c r="Y201" s="3"/>
    </row>
    <row r="202" spans="1:25" ht="30.75" customHeight="1">
      <c r="A202" s="180"/>
      <c r="B202" s="180"/>
      <c r="C202" s="97"/>
      <c r="D202" s="97"/>
      <c r="E202" s="101"/>
      <c r="F202" s="26" t="s">
        <v>43</v>
      </c>
      <c r="G202" s="31">
        <f t="shared" si="67"/>
        <v>881668.7</v>
      </c>
      <c r="H202" s="21">
        <v>881668.7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95"/>
      <c r="P202" s="95"/>
      <c r="Q202" s="95"/>
      <c r="R202" s="95"/>
      <c r="S202" s="95"/>
      <c r="T202" s="95"/>
      <c r="U202" s="95"/>
      <c r="V202" s="95"/>
      <c r="W202" s="95"/>
      <c r="X202" s="146"/>
      <c r="Y202" s="3"/>
    </row>
    <row r="203" spans="1:25" ht="87" customHeight="1">
      <c r="A203" s="181"/>
      <c r="B203" s="181"/>
      <c r="C203" s="97"/>
      <c r="D203" s="97"/>
      <c r="E203" s="101"/>
      <c r="F203" s="26" t="s">
        <v>44</v>
      </c>
      <c r="G203" s="31">
        <f t="shared" si="67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96"/>
      <c r="P203" s="96"/>
      <c r="Q203" s="96"/>
      <c r="R203" s="96"/>
      <c r="S203" s="96"/>
      <c r="T203" s="96"/>
      <c r="U203" s="96"/>
      <c r="V203" s="96"/>
      <c r="W203" s="96"/>
      <c r="X203" s="147"/>
      <c r="Y203" s="3"/>
    </row>
    <row r="204" spans="1:25" ht="30.75" customHeight="1">
      <c r="A204" s="179"/>
      <c r="B204" s="179" t="s">
        <v>131</v>
      </c>
      <c r="C204" s="97">
        <v>2020</v>
      </c>
      <c r="D204" s="97">
        <v>2026</v>
      </c>
      <c r="E204" s="79" t="s">
        <v>57</v>
      </c>
      <c r="F204" s="79" t="s">
        <v>57</v>
      </c>
      <c r="G204" s="79" t="s">
        <v>57</v>
      </c>
      <c r="H204" s="79" t="s">
        <v>57</v>
      </c>
      <c r="I204" s="79" t="s">
        <v>57</v>
      </c>
      <c r="J204" s="79" t="s">
        <v>57</v>
      </c>
      <c r="K204" s="79" t="s">
        <v>57</v>
      </c>
      <c r="L204" s="79" t="s">
        <v>57</v>
      </c>
      <c r="M204" s="79" t="s">
        <v>57</v>
      </c>
      <c r="N204" s="79" t="s">
        <v>57</v>
      </c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3"/>
    </row>
    <row r="205" spans="1:25" ht="30.75" customHeight="1">
      <c r="A205" s="180"/>
      <c r="B205" s="180"/>
      <c r="C205" s="97"/>
      <c r="D205" s="97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3"/>
    </row>
    <row r="206" spans="1:25" ht="30.75" customHeight="1">
      <c r="A206" s="181"/>
      <c r="B206" s="181"/>
      <c r="C206" s="97"/>
      <c r="D206" s="97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3"/>
    </row>
    <row r="207" spans="1:25" ht="18.75" customHeight="1">
      <c r="A207" s="179"/>
      <c r="B207" s="82" t="s">
        <v>109</v>
      </c>
      <c r="C207" s="97">
        <v>2020</v>
      </c>
      <c r="D207" s="97">
        <v>2026</v>
      </c>
      <c r="E207" s="101" t="s">
        <v>153</v>
      </c>
      <c r="F207" s="26" t="s">
        <v>38</v>
      </c>
      <c r="G207" s="20">
        <f>G208+G209</f>
        <v>12082879</v>
      </c>
      <c r="H207" s="21">
        <f>H208+H209</f>
        <v>4000000</v>
      </c>
      <c r="I207" s="21">
        <f t="shared" ref="I207:N207" si="73">I208+I209</f>
        <v>3082879</v>
      </c>
      <c r="J207" s="21">
        <f t="shared" si="73"/>
        <v>1000000</v>
      </c>
      <c r="K207" s="21">
        <f t="shared" si="73"/>
        <v>1000000</v>
      </c>
      <c r="L207" s="21">
        <f t="shared" si="73"/>
        <v>1000000</v>
      </c>
      <c r="M207" s="21">
        <f t="shared" si="73"/>
        <v>1000000</v>
      </c>
      <c r="N207" s="21">
        <f t="shared" si="73"/>
        <v>1000000</v>
      </c>
      <c r="O207" s="79" t="s">
        <v>57</v>
      </c>
      <c r="P207" s="79" t="s">
        <v>57</v>
      </c>
      <c r="Q207" s="79" t="s">
        <v>57</v>
      </c>
      <c r="R207" s="79" t="s">
        <v>57</v>
      </c>
      <c r="S207" s="79" t="s">
        <v>57</v>
      </c>
      <c r="T207" s="79" t="s">
        <v>57</v>
      </c>
      <c r="U207" s="79" t="s">
        <v>57</v>
      </c>
      <c r="V207" s="79" t="s">
        <v>57</v>
      </c>
      <c r="W207" s="79" t="s">
        <v>57</v>
      </c>
      <c r="X207" s="79" t="s">
        <v>57</v>
      </c>
      <c r="Y207" s="3"/>
    </row>
    <row r="208" spans="1:25" ht="77.25" customHeight="1">
      <c r="A208" s="180"/>
      <c r="B208" s="83"/>
      <c r="C208" s="97"/>
      <c r="D208" s="97"/>
      <c r="E208" s="101"/>
      <c r="F208" s="26" t="s">
        <v>22</v>
      </c>
      <c r="G208" s="20">
        <f>SUM(H208:N208)</f>
        <v>12082879</v>
      </c>
      <c r="H208" s="21">
        <f>H211</f>
        <v>4000000</v>
      </c>
      <c r="I208" s="21">
        <f t="shared" ref="I208:N208" si="74">I211</f>
        <v>3082879</v>
      </c>
      <c r="J208" s="21">
        <f t="shared" si="74"/>
        <v>1000000</v>
      </c>
      <c r="K208" s="21">
        <f t="shared" si="74"/>
        <v>1000000</v>
      </c>
      <c r="L208" s="21">
        <f t="shared" si="74"/>
        <v>1000000</v>
      </c>
      <c r="M208" s="21">
        <f t="shared" si="74"/>
        <v>1000000</v>
      </c>
      <c r="N208" s="21">
        <f t="shared" si="74"/>
        <v>1000000</v>
      </c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3"/>
    </row>
    <row r="209" spans="1:25" ht="45" customHeight="1">
      <c r="A209" s="181"/>
      <c r="B209" s="84"/>
      <c r="C209" s="97"/>
      <c r="D209" s="97"/>
      <c r="E209" s="101"/>
      <c r="F209" s="26" t="s">
        <v>44</v>
      </c>
      <c r="G209" s="20">
        <f>SUM(H209:N209)</f>
        <v>0</v>
      </c>
      <c r="H209" s="21">
        <f>H212</f>
        <v>0</v>
      </c>
      <c r="I209" s="21">
        <f t="shared" ref="I209:N209" si="75">I212</f>
        <v>0</v>
      </c>
      <c r="J209" s="21">
        <f t="shared" si="75"/>
        <v>0</v>
      </c>
      <c r="K209" s="21">
        <f t="shared" si="75"/>
        <v>0</v>
      </c>
      <c r="L209" s="21">
        <f t="shared" si="75"/>
        <v>0</v>
      </c>
      <c r="M209" s="21">
        <f t="shared" si="75"/>
        <v>0</v>
      </c>
      <c r="N209" s="21">
        <f t="shared" si="75"/>
        <v>0</v>
      </c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3"/>
    </row>
    <row r="210" spans="1:25" ht="37.5" customHeight="1">
      <c r="A210" s="179"/>
      <c r="B210" s="82" t="s">
        <v>127</v>
      </c>
      <c r="C210" s="97">
        <v>2020</v>
      </c>
      <c r="D210" s="97">
        <v>2026</v>
      </c>
      <c r="E210" s="101" t="s">
        <v>153</v>
      </c>
      <c r="F210" s="26" t="s">
        <v>38</v>
      </c>
      <c r="G210" s="20">
        <f>G211+G212</f>
        <v>12082879</v>
      </c>
      <c r="H210" s="21">
        <f>H211+H212</f>
        <v>4000000</v>
      </c>
      <c r="I210" s="21">
        <f t="shared" ref="I210:N210" si="76">I211+I212</f>
        <v>3082879</v>
      </c>
      <c r="J210" s="21">
        <f t="shared" si="76"/>
        <v>1000000</v>
      </c>
      <c r="K210" s="21">
        <f t="shared" si="76"/>
        <v>1000000</v>
      </c>
      <c r="L210" s="21">
        <f t="shared" si="76"/>
        <v>1000000</v>
      </c>
      <c r="M210" s="21">
        <f t="shared" si="76"/>
        <v>1000000</v>
      </c>
      <c r="N210" s="21">
        <f t="shared" si="76"/>
        <v>1000000</v>
      </c>
      <c r="O210" s="79" t="s">
        <v>110</v>
      </c>
      <c r="P210" s="79" t="s">
        <v>98</v>
      </c>
      <c r="Q210" s="79">
        <v>100</v>
      </c>
      <c r="R210" s="79">
        <v>100</v>
      </c>
      <c r="S210" s="79">
        <v>100</v>
      </c>
      <c r="T210" s="79">
        <v>100</v>
      </c>
      <c r="U210" s="79">
        <v>100</v>
      </c>
      <c r="V210" s="79">
        <v>100</v>
      </c>
      <c r="W210" s="79">
        <v>100</v>
      </c>
      <c r="X210" s="85">
        <v>100</v>
      </c>
      <c r="Y210" s="3"/>
    </row>
    <row r="211" spans="1:25" ht="96" customHeight="1">
      <c r="A211" s="180"/>
      <c r="B211" s="83"/>
      <c r="C211" s="97"/>
      <c r="D211" s="97"/>
      <c r="E211" s="101"/>
      <c r="F211" s="26" t="s">
        <v>22</v>
      </c>
      <c r="G211" s="20">
        <f>SUM(H211:N211)</f>
        <v>12082879</v>
      </c>
      <c r="H211" s="78">
        <v>4000000</v>
      </c>
      <c r="I211" s="21">
        <v>3082879</v>
      </c>
      <c r="J211" s="21">
        <v>1000000</v>
      </c>
      <c r="K211" s="21">
        <v>1000000</v>
      </c>
      <c r="L211" s="21">
        <v>1000000</v>
      </c>
      <c r="M211" s="21">
        <v>1000000</v>
      </c>
      <c r="N211" s="21">
        <v>1000000</v>
      </c>
      <c r="O211" s="80"/>
      <c r="P211" s="80"/>
      <c r="Q211" s="80"/>
      <c r="R211" s="80"/>
      <c r="S211" s="80"/>
      <c r="T211" s="80"/>
      <c r="U211" s="80"/>
      <c r="V211" s="80"/>
      <c r="W211" s="80"/>
      <c r="X211" s="86"/>
      <c r="Y211" s="3"/>
    </row>
    <row r="212" spans="1:25" ht="53.25" customHeight="1">
      <c r="A212" s="181"/>
      <c r="B212" s="84"/>
      <c r="C212" s="97"/>
      <c r="D212" s="97"/>
      <c r="E212" s="101"/>
      <c r="F212" s="26" t="s">
        <v>44</v>
      </c>
      <c r="G212" s="20">
        <f>SUM(H212:N212)</f>
        <v>0</v>
      </c>
      <c r="H212" s="21">
        <v>0</v>
      </c>
      <c r="I212" s="21">
        <v>0</v>
      </c>
      <c r="J212" s="21">
        <v>0</v>
      </c>
      <c r="K212" s="21">
        <v>0</v>
      </c>
      <c r="L212" s="20">
        <v>0</v>
      </c>
      <c r="M212" s="20">
        <v>0</v>
      </c>
      <c r="N212" s="21">
        <v>0</v>
      </c>
      <c r="O212" s="81"/>
      <c r="P212" s="81"/>
      <c r="Q212" s="81"/>
      <c r="R212" s="81"/>
      <c r="S212" s="81"/>
      <c r="T212" s="81"/>
      <c r="U212" s="81"/>
      <c r="V212" s="81"/>
      <c r="W212" s="81"/>
      <c r="X212" s="87"/>
      <c r="Y212" s="3"/>
    </row>
    <row r="213" spans="1:25" ht="53.25" customHeight="1">
      <c r="A213" s="77"/>
      <c r="B213" s="76" t="s">
        <v>132</v>
      </c>
      <c r="C213" s="21">
        <v>2020</v>
      </c>
      <c r="D213" s="21">
        <v>2026</v>
      </c>
      <c r="E213" s="34" t="s">
        <v>57</v>
      </c>
      <c r="F213" s="34" t="s">
        <v>57</v>
      </c>
      <c r="G213" s="34" t="s">
        <v>57</v>
      </c>
      <c r="H213" s="34" t="s">
        <v>57</v>
      </c>
      <c r="I213" s="34" t="s">
        <v>57</v>
      </c>
      <c r="J213" s="34" t="s">
        <v>57</v>
      </c>
      <c r="K213" s="34" t="s">
        <v>57</v>
      </c>
      <c r="L213" s="34" t="s">
        <v>57</v>
      </c>
      <c r="M213" s="34" t="s">
        <v>57</v>
      </c>
      <c r="N213" s="34" t="s">
        <v>57</v>
      </c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"/>
    </row>
    <row r="214" spans="1:25" ht="22.15" customHeight="1">
      <c r="A214" s="77"/>
      <c r="B214" s="82" t="s">
        <v>0</v>
      </c>
      <c r="C214" s="79">
        <v>2020</v>
      </c>
      <c r="D214" s="79">
        <v>2026</v>
      </c>
      <c r="E214" s="79" t="s">
        <v>153</v>
      </c>
      <c r="F214" s="26" t="s">
        <v>38</v>
      </c>
      <c r="G214" s="21">
        <f>G215</f>
        <v>3385658</v>
      </c>
      <c r="H214" s="21">
        <f>H215+H216</f>
        <v>464000</v>
      </c>
      <c r="I214" s="21">
        <f t="shared" ref="I214:N214" si="77">I215+I216</f>
        <v>486943</v>
      </c>
      <c r="J214" s="21">
        <f t="shared" si="77"/>
        <v>486943</v>
      </c>
      <c r="K214" s="21">
        <f t="shared" si="77"/>
        <v>486943</v>
      </c>
      <c r="L214" s="21">
        <f t="shared" si="77"/>
        <v>486943</v>
      </c>
      <c r="M214" s="21">
        <f t="shared" si="77"/>
        <v>486943</v>
      </c>
      <c r="N214" s="21">
        <f t="shared" si="77"/>
        <v>486943</v>
      </c>
      <c r="O214" s="79" t="s">
        <v>57</v>
      </c>
      <c r="P214" s="79" t="s">
        <v>57</v>
      </c>
      <c r="Q214" s="79" t="s">
        <v>57</v>
      </c>
      <c r="R214" s="79" t="s">
        <v>57</v>
      </c>
      <c r="S214" s="79" t="s">
        <v>57</v>
      </c>
      <c r="T214" s="79" t="s">
        <v>57</v>
      </c>
      <c r="U214" s="79" t="s">
        <v>57</v>
      </c>
      <c r="V214" s="79" t="s">
        <v>57</v>
      </c>
      <c r="W214" s="79" t="s">
        <v>57</v>
      </c>
      <c r="X214" s="85" t="s">
        <v>57</v>
      </c>
      <c r="Y214" s="3"/>
    </row>
    <row r="215" spans="1:25" ht="53.25" customHeight="1">
      <c r="A215" s="77"/>
      <c r="B215" s="83"/>
      <c r="C215" s="80"/>
      <c r="D215" s="80"/>
      <c r="E215" s="80"/>
      <c r="F215" s="26" t="s">
        <v>43</v>
      </c>
      <c r="G215" s="21">
        <f>SUM(H215:N215)</f>
        <v>3385658</v>
      </c>
      <c r="H215" s="21">
        <f>H218+H221</f>
        <v>464000</v>
      </c>
      <c r="I215" s="21">
        <f t="shared" ref="I215:N215" si="78">I218+I221</f>
        <v>486943</v>
      </c>
      <c r="J215" s="21">
        <f t="shared" si="78"/>
        <v>486943</v>
      </c>
      <c r="K215" s="21">
        <f t="shared" si="78"/>
        <v>486943</v>
      </c>
      <c r="L215" s="21">
        <f t="shared" si="78"/>
        <v>486943</v>
      </c>
      <c r="M215" s="21">
        <f t="shared" si="78"/>
        <v>486943</v>
      </c>
      <c r="N215" s="21">
        <f t="shared" si="78"/>
        <v>486943</v>
      </c>
      <c r="O215" s="80"/>
      <c r="P215" s="80"/>
      <c r="Q215" s="80"/>
      <c r="R215" s="80"/>
      <c r="S215" s="80"/>
      <c r="T215" s="80"/>
      <c r="U215" s="80"/>
      <c r="V215" s="80"/>
      <c r="W215" s="80"/>
      <c r="X215" s="86"/>
      <c r="Y215" s="3"/>
    </row>
    <row r="216" spans="1:25" ht="39.6" customHeight="1">
      <c r="A216" s="77"/>
      <c r="B216" s="84"/>
      <c r="C216" s="81"/>
      <c r="D216" s="81"/>
      <c r="E216" s="81"/>
      <c r="F216" s="26" t="s">
        <v>44</v>
      </c>
      <c r="G216" s="21">
        <f>SUM(H216:N216)</f>
        <v>0</v>
      </c>
      <c r="H216" s="21">
        <f>H219+H222</f>
        <v>0</v>
      </c>
      <c r="I216" s="21">
        <f t="shared" ref="I216:N216" si="79">I219+I222</f>
        <v>0</v>
      </c>
      <c r="J216" s="21">
        <f t="shared" si="79"/>
        <v>0</v>
      </c>
      <c r="K216" s="21">
        <f t="shared" si="79"/>
        <v>0</v>
      </c>
      <c r="L216" s="21">
        <f t="shared" si="79"/>
        <v>0</v>
      </c>
      <c r="M216" s="21">
        <f t="shared" si="79"/>
        <v>0</v>
      </c>
      <c r="N216" s="21">
        <f t="shared" si="79"/>
        <v>0</v>
      </c>
      <c r="O216" s="81"/>
      <c r="P216" s="81"/>
      <c r="Q216" s="81"/>
      <c r="R216" s="81"/>
      <c r="S216" s="81"/>
      <c r="T216" s="81"/>
      <c r="U216" s="81"/>
      <c r="V216" s="81"/>
      <c r="W216" s="81"/>
      <c r="X216" s="87"/>
      <c r="Y216" s="3"/>
    </row>
    <row r="217" spans="1:25" ht="53.25" customHeight="1">
      <c r="A217" s="77"/>
      <c r="B217" s="179" t="s">
        <v>128</v>
      </c>
      <c r="C217" s="97">
        <v>2020</v>
      </c>
      <c r="D217" s="97">
        <v>2026</v>
      </c>
      <c r="E217" s="101" t="s">
        <v>153</v>
      </c>
      <c r="F217" s="26" t="s">
        <v>38</v>
      </c>
      <c r="G217" s="21">
        <f>G218+G219</f>
        <v>3321658</v>
      </c>
      <c r="H217" s="21">
        <f>H218+H219</f>
        <v>400000</v>
      </c>
      <c r="I217" s="21">
        <f t="shared" ref="I217:N217" si="80">I218+I219</f>
        <v>486943</v>
      </c>
      <c r="J217" s="21">
        <f t="shared" si="80"/>
        <v>486943</v>
      </c>
      <c r="K217" s="21">
        <f t="shared" si="80"/>
        <v>486943</v>
      </c>
      <c r="L217" s="21">
        <f t="shared" si="80"/>
        <v>486943</v>
      </c>
      <c r="M217" s="21">
        <f t="shared" si="80"/>
        <v>486943</v>
      </c>
      <c r="N217" s="21">
        <f t="shared" si="80"/>
        <v>486943</v>
      </c>
      <c r="O217" s="79" t="s">
        <v>151</v>
      </c>
      <c r="P217" s="79" t="s">
        <v>104</v>
      </c>
      <c r="Q217" s="79">
        <f>SUM(R217:X219)</f>
        <v>285</v>
      </c>
      <c r="R217" s="79">
        <v>40</v>
      </c>
      <c r="S217" s="79">
        <v>95</v>
      </c>
      <c r="T217" s="79">
        <v>30</v>
      </c>
      <c r="U217" s="79">
        <v>30</v>
      </c>
      <c r="V217" s="79">
        <v>30</v>
      </c>
      <c r="W217" s="79">
        <v>30</v>
      </c>
      <c r="X217" s="85">
        <v>30</v>
      </c>
      <c r="Y217" s="3"/>
    </row>
    <row r="218" spans="1:25" ht="53.25" customHeight="1">
      <c r="A218" s="77"/>
      <c r="B218" s="180"/>
      <c r="C218" s="97"/>
      <c r="D218" s="97"/>
      <c r="E218" s="101"/>
      <c r="F218" s="26" t="s">
        <v>43</v>
      </c>
      <c r="G218" s="21">
        <f>SUM(H218:N218)</f>
        <v>3321658</v>
      </c>
      <c r="H218" s="21">
        <v>400000</v>
      </c>
      <c r="I218" s="21">
        <v>486943</v>
      </c>
      <c r="J218" s="21">
        <v>486943</v>
      </c>
      <c r="K218" s="21">
        <v>486943</v>
      </c>
      <c r="L218" s="21">
        <v>486943</v>
      </c>
      <c r="M218" s="21">
        <v>486943</v>
      </c>
      <c r="N218" s="21">
        <v>486943</v>
      </c>
      <c r="O218" s="80"/>
      <c r="P218" s="80"/>
      <c r="Q218" s="80"/>
      <c r="R218" s="80"/>
      <c r="S218" s="80"/>
      <c r="T218" s="80"/>
      <c r="U218" s="80"/>
      <c r="V218" s="80"/>
      <c r="W218" s="80"/>
      <c r="X218" s="86"/>
      <c r="Y218" s="3"/>
    </row>
    <row r="219" spans="1:25" ht="53.25" customHeight="1">
      <c r="A219" s="77"/>
      <c r="B219" s="181"/>
      <c r="C219" s="97"/>
      <c r="D219" s="97"/>
      <c r="E219" s="101"/>
      <c r="F219" s="26" t="s">
        <v>44</v>
      </c>
      <c r="G219" s="21">
        <f>SUM(H219:N219)</f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81"/>
      <c r="P219" s="81"/>
      <c r="Q219" s="81"/>
      <c r="R219" s="81"/>
      <c r="S219" s="81"/>
      <c r="T219" s="81"/>
      <c r="U219" s="81"/>
      <c r="V219" s="81"/>
      <c r="W219" s="81"/>
      <c r="X219" s="87"/>
      <c r="Y219" s="3"/>
    </row>
    <row r="220" spans="1:25" ht="53.25" customHeight="1">
      <c r="A220" s="77"/>
      <c r="B220" s="179" t="s">
        <v>166</v>
      </c>
      <c r="C220" s="97">
        <v>2020</v>
      </c>
      <c r="D220" s="97">
        <v>2026</v>
      </c>
      <c r="E220" s="101" t="s">
        <v>153</v>
      </c>
      <c r="F220" s="26" t="s">
        <v>38</v>
      </c>
      <c r="G220" s="21">
        <f>G221+G222</f>
        <v>64000</v>
      </c>
      <c r="H220" s="21">
        <f>H221+H222</f>
        <v>64000</v>
      </c>
      <c r="I220" s="21">
        <f t="shared" ref="I220:N220" si="81">I221+I222</f>
        <v>0</v>
      </c>
      <c r="J220" s="21">
        <f t="shared" si="81"/>
        <v>0</v>
      </c>
      <c r="K220" s="21">
        <f t="shared" si="81"/>
        <v>0</v>
      </c>
      <c r="L220" s="21">
        <f t="shared" si="81"/>
        <v>0</v>
      </c>
      <c r="M220" s="21">
        <f t="shared" si="81"/>
        <v>0</v>
      </c>
      <c r="N220" s="21">
        <f t="shared" si="81"/>
        <v>0</v>
      </c>
      <c r="O220" s="79" t="s">
        <v>155</v>
      </c>
      <c r="P220" s="79" t="s">
        <v>156</v>
      </c>
      <c r="Q220" s="79"/>
      <c r="R220" s="79">
        <v>3.5</v>
      </c>
      <c r="S220" s="79"/>
      <c r="T220" s="79"/>
      <c r="U220" s="79"/>
      <c r="V220" s="79"/>
      <c r="W220" s="79"/>
      <c r="X220" s="85"/>
      <c r="Y220" s="3"/>
    </row>
    <row r="221" spans="1:25" ht="53.25" customHeight="1">
      <c r="A221" s="77"/>
      <c r="B221" s="180"/>
      <c r="C221" s="97"/>
      <c r="D221" s="97"/>
      <c r="E221" s="101"/>
      <c r="F221" s="26" t="s">
        <v>43</v>
      </c>
      <c r="G221" s="21">
        <f>SUM(H221:N221)</f>
        <v>64000</v>
      </c>
      <c r="H221" s="21">
        <v>64000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80"/>
      <c r="P221" s="80"/>
      <c r="Q221" s="80"/>
      <c r="R221" s="80"/>
      <c r="S221" s="80"/>
      <c r="T221" s="80"/>
      <c r="U221" s="80"/>
      <c r="V221" s="80"/>
      <c r="W221" s="80"/>
      <c r="X221" s="86"/>
      <c r="Y221" s="3"/>
    </row>
    <row r="222" spans="1:25" ht="53.25" customHeight="1">
      <c r="A222" s="77"/>
      <c r="B222" s="181"/>
      <c r="C222" s="97"/>
      <c r="D222" s="97"/>
      <c r="E222" s="101"/>
      <c r="F222" s="26" t="s">
        <v>44</v>
      </c>
      <c r="G222" s="21">
        <f>SUM(H222:N222)</f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81"/>
      <c r="P222" s="81"/>
      <c r="Q222" s="81"/>
      <c r="R222" s="81"/>
      <c r="S222" s="81"/>
      <c r="T222" s="81"/>
      <c r="U222" s="81"/>
      <c r="V222" s="81"/>
      <c r="W222" s="81"/>
      <c r="X222" s="87"/>
      <c r="Y222" s="3"/>
    </row>
    <row r="223" spans="1:25" ht="42.6" customHeight="1">
      <c r="A223" s="77"/>
      <c r="B223" s="76" t="s">
        <v>173</v>
      </c>
      <c r="C223" s="34">
        <v>2020</v>
      </c>
      <c r="D223" s="34">
        <v>2026</v>
      </c>
      <c r="E223" s="34" t="s">
        <v>57</v>
      </c>
      <c r="F223" s="34" t="s">
        <v>57</v>
      </c>
      <c r="G223" s="34" t="s">
        <v>57</v>
      </c>
      <c r="H223" s="34" t="s">
        <v>57</v>
      </c>
      <c r="I223" s="34" t="s">
        <v>57</v>
      </c>
      <c r="J223" s="34" t="s">
        <v>57</v>
      </c>
      <c r="K223" s="34" t="s">
        <v>57</v>
      </c>
      <c r="L223" s="34" t="s">
        <v>57</v>
      </c>
      <c r="M223" s="34" t="s">
        <v>57</v>
      </c>
      <c r="N223" s="34" t="s">
        <v>57</v>
      </c>
      <c r="O223" s="34" t="s">
        <v>57</v>
      </c>
      <c r="P223" s="34" t="s">
        <v>57</v>
      </c>
      <c r="Q223" s="34" t="s">
        <v>57</v>
      </c>
      <c r="R223" s="34" t="s">
        <v>57</v>
      </c>
      <c r="S223" s="34" t="s">
        <v>57</v>
      </c>
      <c r="T223" s="34" t="s">
        <v>57</v>
      </c>
      <c r="U223" s="34" t="s">
        <v>57</v>
      </c>
      <c r="V223" s="34" t="s">
        <v>57</v>
      </c>
      <c r="W223" s="34" t="s">
        <v>57</v>
      </c>
      <c r="X223" s="34" t="s">
        <v>57</v>
      </c>
      <c r="Y223" s="3"/>
    </row>
    <row r="224" spans="1:25" ht="22.15" customHeight="1">
      <c r="A224" s="77"/>
      <c r="B224" s="82" t="s">
        <v>170</v>
      </c>
      <c r="C224" s="79">
        <v>2020</v>
      </c>
      <c r="D224" s="79">
        <v>2026</v>
      </c>
      <c r="E224" s="79" t="s">
        <v>153</v>
      </c>
      <c r="F224" s="26" t="s">
        <v>38</v>
      </c>
      <c r="G224" s="21">
        <f>G225</f>
        <v>530000</v>
      </c>
      <c r="H224" s="21">
        <f>H225+H226</f>
        <v>530000</v>
      </c>
      <c r="I224" s="21">
        <f t="shared" ref="I224:N224" si="82">I225+I226</f>
        <v>0</v>
      </c>
      <c r="J224" s="21">
        <f t="shared" si="82"/>
        <v>0</v>
      </c>
      <c r="K224" s="21">
        <f t="shared" si="82"/>
        <v>0</v>
      </c>
      <c r="L224" s="21">
        <f t="shared" si="82"/>
        <v>0</v>
      </c>
      <c r="M224" s="21">
        <f t="shared" si="82"/>
        <v>0</v>
      </c>
      <c r="N224" s="21">
        <f t="shared" si="82"/>
        <v>0</v>
      </c>
      <c r="O224" s="79" t="s">
        <v>57</v>
      </c>
      <c r="P224" s="79" t="s">
        <v>57</v>
      </c>
      <c r="Q224" s="79" t="s">
        <v>57</v>
      </c>
      <c r="R224" s="79" t="s">
        <v>57</v>
      </c>
      <c r="S224" s="79" t="s">
        <v>57</v>
      </c>
      <c r="T224" s="79" t="s">
        <v>57</v>
      </c>
      <c r="U224" s="79" t="s">
        <v>57</v>
      </c>
      <c r="V224" s="79" t="s">
        <v>57</v>
      </c>
      <c r="W224" s="79" t="s">
        <v>57</v>
      </c>
      <c r="X224" s="85" t="s">
        <v>57</v>
      </c>
      <c r="Y224" s="3"/>
    </row>
    <row r="225" spans="1:25" ht="67.900000000000006" customHeight="1">
      <c r="A225" s="77"/>
      <c r="B225" s="83"/>
      <c r="C225" s="80"/>
      <c r="D225" s="80"/>
      <c r="E225" s="80"/>
      <c r="F225" s="26" t="s">
        <v>43</v>
      </c>
      <c r="G225" s="21">
        <f>SUM(H225:N225)</f>
        <v>530000</v>
      </c>
      <c r="H225" s="21">
        <f>H228+H231</f>
        <v>530000</v>
      </c>
      <c r="I225" s="21">
        <f t="shared" ref="I225:N225" si="83">I228+I231</f>
        <v>0</v>
      </c>
      <c r="J225" s="21">
        <f t="shared" si="83"/>
        <v>0</v>
      </c>
      <c r="K225" s="21">
        <f t="shared" si="83"/>
        <v>0</v>
      </c>
      <c r="L225" s="21">
        <f t="shared" si="83"/>
        <v>0</v>
      </c>
      <c r="M225" s="21">
        <f t="shared" si="83"/>
        <v>0</v>
      </c>
      <c r="N225" s="21">
        <f t="shared" si="83"/>
        <v>0</v>
      </c>
      <c r="O225" s="80"/>
      <c r="P225" s="80"/>
      <c r="Q225" s="80"/>
      <c r="R225" s="80"/>
      <c r="S225" s="80"/>
      <c r="T225" s="80"/>
      <c r="U225" s="80"/>
      <c r="V225" s="80"/>
      <c r="W225" s="80"/>
      <c r="X225" s="86"/>
      <c r="Y225" s="3"/>
    </row>
    <row r="226" spans="1:25" ht="53.25" customHeight="1">
      <c r="A226" s="77"/>
      <c r="B226" s="84"/>
      <c r="C226" s="81"/>
      <c r="D226" s="81"/>
      <c r="E226" s="81"/>
      <c r="F226" s="26" t="s">
        <v>44</v>
      </c>
      <c r="G226" s="21">
        <f>SUM(H226:N226)</f>
        <v>0</v>
      </c>
      <c r="H226" s="21">
        <f>H229+H232</f>
        <v>0</v>
      </c>
      <c r="I226" s="21">
        <f t="shared" ref="I226:N226" si="84">I229+I232</f>
        <v>0</v>
      </c>
      <c r="J226" s="21">
        <f t="shared" si="84"/>
        <v>0</v>
      </c>
      <c r="K226" s="21">
        <f t="shared" si="84"/>
        <v>0</v>
      </c>
      <c r="L226" s="21">
        <f t="shared" si="84"/>
        <v>0</v>
      </c>
      <c r="M226" s="21">
        <f t="shared" si="84"/>
        <v>0</v>
      </c>
      <c r="N226" s="21">
        <f t="shared" si="84"/>
        <v>0</v>
      </c>
      <c r="O226" s="81"/>
      <c r="P226" s="81"/>
      <c r="Q226" s="81"/>
      <c r="R226" s="81"/>
      <c r="S226" s="81"/>
      <c r="T226" s="81"/>
      <c r="U226" s="81"/>
      <c r="V226" s="81"/>
      <c r="W226" s="81"/>
      <c r="X226" s="87"/>
      <c r="Y226" s="3"/>
    </row>
    <row r="227" spans="1:25" ht="53.25" customHeight="1">
      <c r="A227" s="77"/>
      <c r="B227" s="179" t="s">
        <v>178</v>
      </c>
      <c r="C227" s="97">
        <v>2020</v>
      </c>
      <c r="D227" s="97">
        <v>2026</v>
      </c>
      <c r="E227" s="101" t="s">
        <v>153</v>
      </c>
      <c r="F227" s="26" t="s">
        <v>38</v>
      </c>
      <c r="G227" s="21">
        <f>G228+G229</f>
        <v>300000</v>
      </c>
      <c r="H227" s="21">
        <f>H228+H229</f>
        <v>300000</v>
      </c>
      <c r="I227" s="21">
        <f t="shared" ref="I227:N227" si="85">I228+I229</f>
        <v>0</v>
      </c>
      <c r="J227" s="21">
        <f t="shared" si="85"/>
        <v>0</v>
      </c>
      <c r="K227" s="21">
        <f t="shared" si="85"/>
        <v>0</v>
      </c>
      <c r="L227" s="21">
        <f t="shared" si="85"/>
        <v>0</v>
      </c>
      <c r="M227" s="21">
        <f t="shared" si="85"/>
        <v>0</v>
      </c>
      <c r="N227" s="21">
        <f t="shared" si="85"/>
        <v>0</v>
      </c>
      <c r="O227" s="79" t="s">
        <v>171</v>
      </c>
      <c r="P227" s="79" t="s">
        <v>104</v>
      </c>
      <c r="Q227" s="79">
        <f>SUM(R227:X229)</f>
        <v>3</v>
      </c>
      <c r="R227" s="79">
        <v>3</v>
      </c>
      <c r="S227" s="79"/>
      <c r="T227" s="79"/>
      <c r="U227" s="79"/>
      <c r="V227" s="79"/>
      <c r="W227" s="79"/>
      <c r="X227" s="85"/>
      <c r="Y227" s="3"/>
    </row>
    <row r="228" spans="1:25" ht="53.25" customHeight="1">
      <c r="A228" s="77"/>
      <c r="B228" s="180"/>
      <c r="C228" s="97"/>
      <c r="D228" s="97"/>
      <c r="E228" s="101"/>
      <c r="F228" s="26" t="s">
        <v>43</v>
      </c>
      <c r="G228" s="21">
        <f>SUM(H228:N228)</f>
        <v>300000</v>
      </c>
      <c r="H228" s="21">
        <v>300000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80"/>
      <c r="P228" s="80"/>
      <c r="Q228" s="80"/>
      <c r="R228" s="80"/>
      <c r="S228" s="80"/>
      <c r="T228" s="80"/>
      <c r="U228" s="80"/>
      <c r="V228" s="80"/>
      <c r="W228" s="80"/>
      <c r="X228" s="86"/>
      <c r="Y228" s="3"/>
    </row>
    <row r="229" spans="1:25" ht="53.25" customHeight="1">
      <c r="A229" s="77"/>
      <c r="B229" s="181"/>
      <c r="C229" s="97"/>
      <c r="D229" s="97"/>
      <c r="E229" s="101"/>
      <c r="F229" s="26" t="s">
        <v>44</v>
      </c>
      <c r="G229" s="21">
        <f>SUM(H229:N229)</f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81"/>
      <c r="P229" s="81"/>
      <c r="Q229" s="81"/>
      <c r="R229" s="81"/>
      <c r="S229" s="81"/>
      <c r="T229" s="81"/>
      <c r="U229" s="81"/>
      <c r="V229" s="81"/>
      <c r="W229" s="81"/>
      <c r="X229" s="87"/>
      <c r="Y229" s="3"/>
    </row>
    <row r="230" spans="1:25" ht="53.25" customHeight="1">
      <c r="A230" s="77"/>
      <c r="B230" s="179" t="s">
        <v>172</v>
      </c>
      <c r="C230" s="97">
        <v>2020</v>
      </c>
      <c r="D230" s="97">
        <v>2026</v>
      </c>
      <c r="E230" s="101" t="s">
        <v>153</v>
      </c>
      <c r="F230" s="26" t="s">
        <v>38</v>
      </c>
      <c r="G230" s="21">
        <f>G231+G232</f>
        <v>230000</v>
      </c>
      <c r="H230" s="21">
        <f>H231+H232</f>
        <v>230000</v>
      </c>
      <c r="I230" s="21">
        <f t="shared" ref="I230:N230" si="86">I231+I232</f>
        <v>0</v>
      </c>
      <c r="J230" s="21">
        <f t="shared" si="86"/>
        <v>0</v>
      </c>
      <c r="K230" s="21">
        <f t="shared" si="86"/>
        <v>0</v>
      </c>
      <c r="L230" s="21">
        <f t="shared" si="86"/>
        <v>0</v>
      </c>
      <c r="M230" s="21">
        <f t="shared" si="86"/>
        <v>0</v>
      </c>
      <c r="N230" s="21">
        <f t="shared" si="86"/>
        <v>0</v>
      </c>
      <c r="O230" s="79" t="s">
        <v>148</v>
      </c>
      <c r="P230" s="79" t="s">
        <v>98</v>
      </c>
      <c r="Q230" s="79" t="s">
        <v>57</v>
      </c>
      <c r="R230" s="79">
        <v>100</v>
      </c>
      <c r="S230" s="79"/>
      <c r="T230" s="79"/>
      <c r="U230" s="79"/>
      <c r="V230" s="79"/>
      <c r="W230" s="79"/>
      <c r="X230" s="85"/>
      <c r="Y230" s="3"/>
    </row>
    <row r="231" spans="1:25" ht="53.25" customHeight="1">
      <c r="A231" s="77"/>
      <c r="B231" s="180"/>
      <c r="C231" s="97"/>
      <c r="D231" s="97"/>
      <c r="E231" s="101"/>
      <c r="F231" s="26" t="s">
        <v>43</v>
      </c>
      <c r="G231" s="21">
        <f>SUM(H231:N231)</f>
        <v>230000</v>
      </c>
      <c r="H231" s="21">
        <v>230000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80"/>
      <c r="P231" s="80"/>
      <c r="Q231" s="80"/>
      <c r="R231" s="80"/>
      <c r="S231" s="80"/>
      <c r="T231" s="80"/>
      <c r="U231" s="80"/>
      <c r="V231" s="80"/>
      <c r="W231" s="80"/>
      <c r="X231" s="86"/>
      <c r="Y231" s="3"/>
    </row>
    <row r="232" spans="1:25" ht="53.25" customHeight="1">
      <c r="A232" s="77"/>
      <c r="B232" s="181"/>
      <c r="C232" s="97"/>
      <c r="D232" s="97"/>
      <c r="E232" s="101"/>
      <c r="F232" s="26" t="s">
        <v>44</v>
      </c>
      <c r="G232" s="21">
        <f>SUM(H232:N232)</f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81"/>
      <c r="P232" s="81"/>
      <c r="Q232" s="81"/>
      <c r="R232" s="81"/>
      <c r="S232" s="81"/>
      <c r="T232" s="81"/>
      <c r="U232" s="81"/>
      <c r="V232" s="81"/>
      <c r="W232" s="81"/>
      <c r="X232" s="87"/>
      <c r="Y232" s="3"/>
    </row>
    <row r="233" spans="1:25" ht="43.9" customHeight="1">
      <c r="A233" s="179"/>
      <c r="B233" s="179" t="s">
        <v>174</v>
      </c>
      <c r="C233" s="97">
        <v>2020</v>
      </c>
      <c r="D233" s="97">
        <v>2026</v>
      </c>
      <c r="E233" s="79" t="s">
        <v>57</v>
      </c>
      <c r="F233" s="79" t="s">
        <v>57</v>
      </c>
      <c r="G233" s="79" t="s">
        <v>57</v>
      </c>
      <c r="H233" s="79" t="s">
        <v>57</v>
      </c>
      <c r="I233" s="79" t="s">
        <v>57</v>
      </c>
      <c r="J233" s="79" t="s">
        <v>57</v>
      </c>
      <c r="K233" s="79" t="s">
        <v>57</v>
      </c>
      <c r="L233" s="34" t="s">
        <v>57</v>
      </c>
      <c r="M233" s="79" t="s">
        <v>57</v>
      </c>
      <c r="N233" s="79" t="s">
        <v>57</v>
      </c>
      <c r="O233" s="34" t="s">
        <v>57</v>
      </c>
      <c r="P233" s="34" t="s">
        <v>57</v>
      </c>
      <c r="Q233" s="34" t="s">
        <v>57</v>
      </c>
      <c r="R233" s="34" t="s">
        <v>57</v>
      </c>
      <c r="S233" s="34" t="s">
        <v>57</v>
      </c>
      <c r="T233" s="34" t="s">
        <v>57</v>
      </c>
      <c r="U233" s="34" t="s">
        <v>57</v>
      </c>
      <c r="V233" s="34" t="s">
        <v>57</v>
      </c>
      <c r="W233" s="34" t="s">
        <v>57</v>
      </c>
      <c r="X233" s="34" t="s">
        <v>57</v>
      </c>
      <c r="Y233" s="3"/>
    </row>
    <row r="234" spans="1:25" ht="1.5" hidden="1" customHeight="1">
      <c r="A234" s="181"/>
      <c r="B234" s="181"/>
      <c r="C234" s="97"/>
      <c r="D234" s="97"/>
      <c r="E234" s="81"/>
      <c r="F234" s="81"/>
      <c r="G234" s="81"/>
      <c r="H234" s="81"/>
      <c r="I234" s="81"/>
      <c r="J234" s="81"/>
      <c r="K234" s="81"/>
      <c r="L234" s="23"/>
      <c r="M234" s="81"/>
      <c r="N234" s="81"/>
      <c r="O234" s="23"/>
      <c r="P234" s="23"/>
      <c r="Q234" s="23"/>
      <c r="R234" s="23"/>
      <c r="S234" s="23"/>
      <c r="T234" s="23"/>
      <c r="U234" s="23"/>
      <c r="V234" s="23"/>
      <c r="W234" s="23"/>
      <c r="X234" s="14"/>
      <c r="Y234" s="3"/>
    </row>
    <row r="235" spans="1:25" ht="29.25" customHeight="1">
      <c r="A235" s="28"/>
      <c r="B235" s="82" t="s">
        <v>175</v>
      </c>
      <c r="C235" s="79">
        <v>2020</v>
      </c>
      <c r="D235" s="79">
        <v>2026</v>
      </c>
      <c r="E235" s="79" t="s">
        <v>153</v>
      </c>
      <c r="F235" s="26" t="s">
        <v>38</v>
      </c>
      <c r="G235" s="21">
        <f>G236</f>
        <v>15000</v>
      </c>
      <c r="H235" s="21">
        <f>H236+H237</f>
        <v>15000</v>
      </c>
      <c r="I235" s="21">
        <f t="shared" ref="I235:N235" si="87">I236+I237</f>
        <v>0</v>
      </c>
      <c r="J235" s="21">
        <f t="shared" si="87"/>
        <v>0</v>
      </c>
      <c r="K235" s="21">
        <f t="shared" si="87"/>
        <v>0</v>
      </c>
      <c r="L235" s="21">
        <f t="shared" si="87"/>
        <v>0</v>
      </c>
      <c r="M235" s="21">
        <f t="shared" si="87"/>
        <v>0</v>
      </c>
      <c r="N235" s="21">
        <f t="shared" si="87"/>
        <v>0</v>
      </c>
      <c r="O235" s="79" t="s">
        <v>57</v>
      </c>
      <c r="P235" s="79" t="s">
        <v>57</v>
      </c>
      <c r="Q235" s="79" t="s">
        <v>57</v>
      </c>
      <c r="R235" s="79" t="s">
        <v>57</v>
      </c>
      <c r="S235" s="79" t="s">
        <v>57</v>
      </c>
      <c r="T235" s="79" t="s">
        <v>57</v>
      </c>
      <c r="U235" s="79" t="s">
        <v>57</v>
      </c>
      <c r="V235" s="79" t="s">
        <v>57</v>
      </c>
      <c r="W235" s="79" t="s">
        <v>57</v>
      </c>
      <c r="X235" s="85" t="s">
        <v>57</v>
      </c>
      <c r="Y235" s="3"/>
    </row>
    <row r="236" spans="1:25" ht="37.5" customHeight="1">
      <c r="A236" s="179"/>
      <c r="B236" s="83"/>
      <c r="C236" s="80"/>
      <c r="D236" s="80"/>
      <c r="E236" s="80"/>
      <c r="F236" s="26" t="s">
        <v>43</v>
      </c>
      <c r="G236" s="21">
        <f>SUM(H236:N236)</f>
        <v>15000</v>
      </c>
      <c r="H236" s="21">
        <f>H239</f>
        <v>15000</v>
      </c>
      <c r="I236" s="21">
        <f t="shared" ref="I236:N236" si="88">I239</f>
        <v>0</v>
      </c>
      <c r="J236" s="21">
        <f t="shared" si="88"/>
        <v>0</v>
      </c>
      <c r="K236" s="21">
        <f t="shared" si="88"/>
        <v>0</v>
      </c>
      <c r="L236" s="21">
        <f t="shared" si="88"/>
        <v>0</v>
      </c>
      <c r="M236" s="21">
        <f t="shared" si="88"/>
        <v>0</v>
      </c>
      <c r="N236" s="21">
        <f t="shared" si="88"/>
        <v>0</v>
      </c>
      <c r="O236" s="80"/>
      <c r="P236" s="80"/>
      <c r="Q236" s="80"/>
      <c r="R236" s="80"/>
      <c r="S236" s="80"/>
      <c r="T236" s="80"/>
      <c r="U236" s="80"/>
      <c r="V236" s="80"/>
      <c r="W236" s="80"/>
      <c r="X236" s="86"/>
      <c r="Y236" s="3"/>
    </row>
    <row r="237" spans="1:25" ht="36" customHeight="1">
      <c r="A237" s="181"/>
      <c r="B237" s="84"/>
      <c r="C237" s="81"/>
      <c r="D237" s="81"/>
      <c r="E237" s="81"/>
      <c r="F237" s="26" t="s">
        <v>44</v>
      </c>
      <c r="G237" s="21">
        <f>SUM(H237:N237)</f>
        <v>0</v>
      </c>
      <c r="H237" s="21">
        <f>H240</f>
        <v>0</v>
      </c>
      <c r="I237" s="21">
        <f t="shared" ref="I237:N237" si="89">I240</f>
        <v>0</v>
      </c>
      <c r="J237" s="21">
        <f t="shared" si="89"/>
        <v>0</v>
      </c>
      <c r="K237" s="21">
        <f t="shared" si="89"/>
        <v>0</v>
      </c>
      <c r="L237" s="21">
        <f t="shared" si="89"/>
        <v>0</v>
      </c>
      <c r="M237" s="21">
        <f t="shared" si="89"/>
        <v>0</v>
      </c>
      <c r="N237" s="21">
        <f t="shared" si="89"/>
        <v>0</v>
      </c>
      <c r="O237" s="81"/>
      <c r="P237" s="81"/>
      <c r="Q237" s="81"/>
      <c r="R237" s="81"/>
      <c r="S237" s="81"/>
      <c r="T237" s="81"/>
      <c r="U237" s="81"/>
      <c r="V237" s="81"/>
      <c r="W237" s="81"/>
      <c r="X237" s="87"/>
      <c r="Y237" s="3"/>
    </row>
    <row r="238" spans="1:25" ht="37.5" customHeight="1">
      <c r="A238" s="179"/>
      <c r="B238" s="179" t="s">
        <v>176</v>
      </c>
      <c r="C238" s="97">
        <v>2020</v>
      </c>
      <c r="D238" s="97">
        <v>2026</v>
      </c>
      <c r="E238" s="101" t="s">
        <v>153</v>
      </c>
      <c r="F238" s="26" t="s">
        <v>38</v>
      </c>
      <c r="G238" s="21">
        <f>G239+G240</f>
        <v>15000</v>
      </c>
      <c r="H238" s="21">
        <f>H239+H240</f>
        <v>15000</v>
      </c>
      <c r="I238" s="21">
        <f t="shared" ref="I238:N238" si="90">I239+I240</f>
        <v>0</v>
      </c>
      <c r="J238" s="21">
        <f t="shared" si="90"/>
        <v>0</v>
      </c>
      <c r="K238" s="21">
        <f t="shared" si="90"/>
        <v>0</v>
      </c>
      <c r="L238" s="21">
        <f t="shared" si="90"/>
        <v>0</v>
      </c>
      <c r="M238" s="21">
        <f t="shared" si="90"/>
        <v>0</v>
      </c>
      <c r="N238" s="21">
        <f t="shared" si="90"/>
        <v>0</v>
      </c>
      <c r="O238" s="79" t="s">
        <v>177</v>
      </c>
      <c r="P238" s="79" t="s">
        <v>104</v>
      </c>
      <c r="Q238" s="79" t="s">
        <v>57</v>
      </c>
      <c r="R238" s="79">
        <v>15</v>
      </c>
      <c r="S238" s="79"/>
      <c r="T238" s="79"/>
      <c r="U238" s="79"/>
      <c r="V238" s="79"/>
      <c r="W238" s="79"/>
      <c r="X238" s="85"/>
      <c r="Y238" s="3"/>
    </row>
    <row r="239" spans="1:25" ht="37.5" customHeight="1">
      <c r="A239" s="180"/>
      <c r="B239" s="180"/>
      <c r="C239" s="97"/>
      <c r="D239" s="97"/>
      <c r="E239" s="101"/>
      <c r="F239" s="26" t="s">
        <v>43</v>
      </c>
      <c r="G239" s="21">
        <f>SUM(H239:N239)</f>
        <v>15000</v>
      </c>
      <c r="H239" s="21">
        <v>15000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80"/>
      <c r="P239" s="80"/>
      <c r="Q239" s="80"/>
      <c r="R239" s="80"/>
      <c r="S239" s="80"/>
      <c r="T239" s="80"/>
      <c r="U239" s="80"/>
      <c r="V239" s="80"/>
      <c r="W239" s="80"/>
      <c r="X239" s="86"/>
      <c r="Y239" s="3"/>
    </row>
    <row r="240" spans="1:25" ht="76.150000000000006" customHeight="1">
      <c r="A240" s="181"/>
      <c r="B240" s="181"/>
      <c r="C240" s="97"/>
      <c r="D240" s="97"/>
      <c r="E240" s="101"/>
      <c r="F240" s="26" t="s">
        <v>44</v>
      </c>
      <c r="G240" s="21">
        <f>SUM(H240:N240)</f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81"/>
      <c r="P240" s="81"/>
      <c r="Q240" s="81"/>
      <c r="R240" s="81"/>
      <c r="S240" s="81"/>
      <c r="T240" s="81"/>
      <c r="U240" s="81"/>
      <c r="V240" s="81"/>
      <c r="W240" s="81"/>
      <c r="X240" s="87"/>
      <c r="Y240" s="3"/>
    </row>
    <row r="241" spans="1:25" ht="31.5">
      <c r="A241" s="102" t="s">
        <v>71</v>
      </c>
      <c r="B241" s="102"/>
      <c r="C241" s="102"/>
      <c r="D241" s="102"/>
      <c r="E241" s="102"/>
      <c r="F241" s="58" t="s">
        <v>38</v>
      </c>
      <c r="G241" s="60">
        <f>G242+G243</f>
        <v>53859066.849999994</v>
      </c>
      <c r="H241" s="59">
        <f>H242+H243</f>
        <v>13722376.609999999</v>
      </c>
      <c r="I241" s="59">
        <f t="shared" ref="I241:N241" si="91">I242+I243</f>
        <v>7280693.8499999996</v>
      </c>
      <c r="J241" s="59">
        <f t="shared" si="91"/>
        <v>6886989.9499999993</v>
      </c>
      <c r="K241" s="59">
        <f t="shared" si="91"/>
        <v>6492251.6099999994</v>
      </c>
      <c r="L241" s="59">
        <f t="shared" si="91"/>
        <v>6492251.6099999994</v>
      </c>
      <c r="M241" s="59">
        <f t="shared" si="91"/>
        <v>6492251.6099999994</v>
      </c>
      <c r="N241" s="59">
        <f t="shared" si="91"/>
        <v>6492251.6099999994</v>
      </c>
      <c r="O241" s="97" t="s">
        <v>37</v>
      </c>
      <c r="P241" s="97" t="s">
        <v>37</v>
      </c>
      <c r="Q241" s="97" t="s">
        <v>37</v>
      </c>
      <c r="R241" s="97" t="s">
        <v>37</v>
      </c>
      <c r="S241" s="97" t="s">
        <v>37</v>
      </c>
      <c r="T241" s="97" t="s">
        <v>37</v>
      </c>
      <c r="U241" s="97" t="s">
        <v>37</v>
      </c>
      <c r="V241" s="97" t="s">
        <v>37</v>
      </c>
      <c r="W241" s="97" t="s">
        <v>37</v>
      </c>
      <c r="X241" s="170" t="s">
        <v>37</v>
      </c>
      <c r="Y241" s="3"/>
    </row>
    <row r="242" spans="1:25" ht="63" customHeight="1">
      <c r="A242" s="102"/>
      <c r="B242" s="102"/>
      <c r="C242" s="102"/>
      <c r="D242" s="102"/>
      <c r="E242" s="102"/>
      <c r="F242" s="58" t="s">
        <v>43</v>
      </c>
      <c r="G242" s="60">
        <f>SUM(H242:N242)</f>
        <v>53859066.849999994</v>
      </c>
      <c r="H242" s="59">
        <f>H189+H196+H208+H236+H183+H225+H215</f>
        <v>13722376.609999999</v>
      </c>
      <c r="I242" s="59">
        <f t="shared" ref="I242:N242" si="92">I189+I196+I208+I236+I183+I225+I215</f>
        <v>7280693.8499999996</v>
      </c>
      <c r="J242" s="59">
        <f t="shared" si="92"/>
        <v>6886989.9499999993</v>
      </c>
      <c r="K242" s="59">
        <f t="shared" si="92"/>
        <v>6492251.6099999994</v>
      </c>
      <c r="L242" s="59">
        <f t="shared" si="92"/>
        <v>6492251.6099999994</v>
      </c>
      <c r="M242" s="59">
        <f t="shared" si="92"/>
        <v>6492251.6099999994</v>
      </c>
      <c r="N242" s="59">
        <f t="shared" si="92"/>
        <v>6492251.6099999994</v>
      </c>
      <c r="O242" s="97"/>
      <c r="P242" s="97"/>
      <c r="Q242" s="97"/>
      <c r="R242" s="97"/>
      <c r="S242" s="97"/>
      <c r="T242" s="97"/>
      <c r="U242" s="97"/>
      <c r="V242" s="97"/>
      <c r="W242" s="97"/>
      <c r="X242" s="170"/>
      <c r="Y242" s="3"/>
    </row>
    <row r="243" spans="1:25" ht="47.25">
      <c r="A243" s="102"/>
      <c r="B243" s="102"/>
      <c r="C243" s="102"/>
      <c r="D243" s="102"/>
      <c r="E243" s="102"/>
      <c r="F243" s="58" t="s">
        <v>44</v>
      </c>
      <c r="G243" s="60">
        <f>SUM(H243:N243)</f>
        <v>0</v>
      </c>
      <c r="H243" s="55">
        <f>H190+H197+H209+H212+H237+H184+H226+H216</f>
        <v>0</v>
      </c>
      <c r="I243" s="55">
        <f t="shared" ref="I243:N243" si="93">I190+I197+I209+I212+I237+I184+I226+I216</f>
        <v>0</v>
      </c>
      <c r="J243" s="55">
        <f t="shared" si="93"/>
        <v>0</v>
      </c>
      <c r="K243" s="55">
        <f t="shared" si="93"/>
        <v>0</v>
      </c>
      <c r="L243" s="55">
        <f t="shared" si="93"/>
        <v>0</v>
      </c>
      <c r="M243" s="55">
        <f t="shared" si="93"/>
        <v>0</v>
      </c>
      <c r="N243" s="55">
        <f t="shared" si="93"/>
        <v>0</v>
      </c>
      <c r="O243" s="97"/>
      <c r="P243" s="97"/>
      <c r="Q243" s="97"/>
      <c r="R243" s="97"/>
      <c r="S243" s="97"/>
      <c r="T243" s="97"/>
      <c r="U243" s="97"/>
      <c r="V243" s="97"/>
      <c r="W243" s="97"/>
      <c r="X243" s="170"/>
      <c r="Y243" s="3"/>
    </row>
    <row r="244" spans="1:25" ht="31.5">
      <c r="A244" s="182" t="s">
        <v>47</v>
      </c>
      <c r="B244" s="183"/>
      <c r="C244" s="178"/>
      <c r="D244" s="178"/>
      <c r="E244" s="177"/>
      <c r="F244" s="64" t="s">
        <v>38</v>
      </c>
      <c r="G244" s="67">
        <f>G245+G246</f>
        <v>570833666.33999991</v>
      </c>
      <c r="H244" s="68">
        <f>H245+H246</f>
        <v>122315237.01999998</v>
      </c>
      <c r="I244" s="68">
        <f t="shared" ref="I244:N244" si="94">I245+I246</f>
        <v>75514775.400000006</v>
      </c>
      <c r="J244" s="68">
        <f t="shared" si="94"/>
        <v>74638144.319999993</v>
      </c>
      <c r="K244" s="68">
        <f t="shared" si="94"/>
        <v>74591377.399999991</v>
      </c>
      <c r="L244" s="68">
        <f t="shared" si="94"/>
        <v>74591377.399999991</v>
      </c>
      <c r="M244" s="68">
        <f t="shared" si="94"/>
        <v>74591377.399999991</v>
      </c>
      <c r="N244" s="68">
        <f t="shared" si="94"/>
        <v>74591377.399999991</v>
      </c>
      <c r="O244" s="170"/>
      <c r="P244" s="170"/>
      <c r="Q244" s="170"/>
      <c r="R244" s="170"/>
      <c r="S244" s="170"/>
      <c r="T244" s="170"/>
      <c r="U244" s="170"/>
      <c r="V244" s="170"/>
      <c r="W244" s="170"/>
      <c r="X244" s="170"/>
      <c r="Y244" s="3"/>
    </row>
    <row r="245" spans="1:25" ht="63" customHeight="1">
      <c r="A245" s="184"/>
      <c r="B245" s="185"/>
      <c r="C245" s="178"/>
      <c r="D245" s="178"/>
      <c r="E245" s="177"/>
      <c r="F245" s="64" t="s">
        <v>43</v>
      </c>
      <c r="G245" s="67">
        <f>SUM(H245:N245)</f>
        <v>387588147.09999996</v>
      </c>
      <c r="H245" s="68">
        <f t="shared" ref="H245:N245" si="95">H242+H175+H143+H85</f>
        <v>90572394.50999999</v>
      </c>
      <c r="I245" s="68">
        <f t="shared" si="95"/>
        <v>50290582.57</v>
      </c>
      <c r="J245" s="68">
        <f t="shared" si="95"/>
        <v>49382447.539999999</v>
      </c>
      <c r="K245" s="68">
        <f t="shared" si="95"/>
        <v>49335680.619999997</v>
      </c>
      <c r="L245" s="68">
        <f t="shared" si="95"/>
        <v>49335680.619999997</v>
      </c>
      <c r="M245" s="68">
        <f t="shared" si="95"/>
        <v>49335680.619999997</v>
      </c>
      <c r="N245" s="68">
        <f t="shared" si="95"/>
        <v>49335680.619999997</v>
      </c>
      <c r="O245" s="170"/>
      <c r="P245" s="170"/>
      <c r="Q245" s="170"/>
      <c r="R245" s="170"/>
      <c r="S245" s="170"/>
      <c r="T245" s="170"/>
      <c r="U245" s="170"/>
      <c r="V245" s="170"/>
      <c r="W245" s="170"/>
      <c r="X245" s="170"/>
      <c r="Y245" s="3"/>
    </row>
    <row r="246" spans="1:25" ht="47.25">
      <c r="A246" s="186"/>
      <c r="B246" s="187"/>
      <c r="C246" s="178"/>
      <c r="D246" s="178"/>
      <c r="E246" s="177"/>
      <c r="F246" s="64" t="s">
        <v>44</v>
      </c>
      <c r="G246" s="67">
        <f>SUM(H246:N246)</f>
        <v>183245519.23999998</v>
      </c>
      <c r="H246" s="67">
        <f t="shared" ref="H246:N246" si="96">H86+H144+H243</f>
        <v>31742842.509999998</v>
      </c>
      <c r="I246" s="67">
        <f t="shared" si="96"/>
        <v>25224192.829999998</v>
      </c>
      <c r="J246" s="67">
        <f t="shared" si="96"/>
        <v>25255696.779999997</v>
      </c>
      <c r="K246" s="67">
        <f t="shared" si="96"/>
        <v>25255696.779999997</v>
      </c>
      <c r="L246" s="67">
        <f t="shared" si="96"/>
        <v>25255696.779999997</v>
      </c>
      <c r="M246" s="67">
        <f t="shared" si="96"/>
        <v>25255696.779999997</v>
      </c>
      <c r="N246" s="67">
        <f t="shared" si="96"/>
        <v>25255696.779999997</v>
      </c>
      <c r="O246" s="170"/>
      <c r="P246" s="170"/>
      <c r="Q246" s="170"/>
      <c r="R246" s="170"/>
      <c r="S246" s="170"/>
      <c r="T246" s="170"/>
      <c r="U246" s="170"/>
      <c r="V246" s="170"/>
      <c r="W246" s="170"/>
      <c r="X246" s="170"/>
      <c r="Y246" s="3"/>
    </row>
  </sheetData>
  <mergeCells count="1161">
    <mergeCell ref="X230:X232"/>
    <mergeCell ref="B220:B222"/>
    <mergeCell ref="C220:C222"/>
    <mergeCell ref="D220:D222"/>
    <mergeCell ref="E220:E222"/>
    <mergeCell ref="O220:O222"/>
    <mergeCell ref="P220:P222"/>
    <mergeCell ref="Q220:Q222"/>
    <mergeCell ref="R220:R222"/>
    <mergeCell ref="S220:S222"/>
    <mergeCell ref="E235:E237"/>
    <mergeCell ref="E227:E229"/>
    <mergeCell ref="O227:O229"/>
    <mergeCell ref="P227:P229"/>
    <mergeCell ref="Q227:Q229"/>
    <mergeCell ref="R227:R229"/>
    <mergeCell ref="E230:E232"/>
    <mergeCell ref="S227:S229"/>
    <mergeCell ref="T227:T229"/>
    <mergeCell ref="U227:U229"/>
    <mergeCell ref="V227:V229"/>
    <mergeCell ref="T220:T222"/>
    <mergeCell ref="U220:U222"/>
    <mergeCell ref="V220:V222"/>
    <mergeCell ref="R224:R226"/>
    <mergeCell ref="S224:S226"/>
    <mergeCell ref="O230:O232"/>
    <mergeCell ref="P230:P232"/>
    <mergeCell ref="Q230:Q232"/>
    <mergeCell ref="R230:R232"/>
    <mergeCell ref="E214:E216"/>
    <mergeCell ref="E198:E200"/>
    <mergeCell ref="O198:O200"/>
    <mergeCell ref="P198:P200"/>
    <mergeCell ref="Q198:Q200"/>
    <mergeCell ref="R198:R200"/>
    <mergeCell ref="V195:V197"/>
    <mergeCell ref="T198:T200"/>
    <mergeCell ref="U198:U200"/>
    <mergeCell ref="V198:V200"/>
    <mergeCell ref="W198:W200"/>
    <mergeCell ref="S230:S232"/>
    <mergeCell ref="S198:S200"/>
    <mergeCell ref="E188:E190"/>
    <mergeCell ref="P191:P193"/>
    <mergeCell ref="Q191:Q193"/>
    <mergeCell ref="Q188:Q190"/>
    <mergeCell ref="S188:S190"/>
    <mergeCell ref="V188:V190"/>
    <mergeCell ref="V191:V193"/>
    <mergeCell ref="X224:X226"/>
    <mergeCell ref="C224:C226"/>
    <mergeCell ref="D224:D226"/>
    <mergeCell ref="E224:E226"/>
    <mergeCell ref="T224:T226"/>
    <mergeCell ref="U224:U226"/>
    <mergeCell ref="V224:V226"/>
    <mergeCell ref="W224:W226"/>
    <mergeCell ref="O224:O226"/>
    <mergeCell ref="P224:P226"/>
    <mergeCell ref="B182:B184"/>
    <mergeCell ref="C182:C184"/>
    <mergeCell ref="D182:D184"/>
    <mergeCell ref="E182:E184"/>
    <mergeCell ref="O182:O184"/>
    <mergeCell ref="P182:P184"/>
    <mergeCell ref="Q185:Q187"/>
    <mergeCell ref="R182:R184"/>
    <mergeCell ref="S182:S184"/>
    <mergeCell ref="T182:T184"/>
    <mergeCell ref="U182:U184"/>
    <mergeCell ref="S217:S219"/>
    <mergeCell ref="T217:T219"/>
    <mergeCell ref="U217:U219"/>
    <mergeCell ref="Q182:Q184"/>
    <mergeCell ref="S195:S197"/>
    <mergeCell ref="Q127:Q129"/>
    <mergeCell ref="V182:V184"/>
    <mergeCell ref="W182:W184"/>
    <mergeCell ref="X182:X184"/>
    <mergeCell ref="B185:B187"/>
    <mergeCell ref="C185:C187"/>
    <mergeCell ref="D185:D187"/>
    <mergeCell ref="E185:E187"/>
    <mergeCell ref="O185:O187"/>
    <mergeCell ref="P185:P187"/>
    <mergeCell ref="Q130:Q132"/>
    <mergeCell ref="R130:R132"/>
    <mergeCell ref="R185:R187"/>
    <mergeCell ref="W185:W187"/>
    <mergeCell ref="X185:X187"/>
    <mergeCell ref="P117:P119"/>
    <mergeCell ref="Q117:Q119"/>
    <mergeCell ref="R117:R119"/>
    <mergeCell ref="S117:S119"/>
    <mergeCell ref="T117:T119"/>
    <mergeCell ref="S130:S132"/>
    <mergeCell ref="T130:T132"/>
    <mergeCell ref="E130:E132"/>
    <mergeCell ref="B127:B129"/>
    <mergeCell ref="C127:C129"/>
    <mergeCell ref="D127:D129"/>
    <mergeCell ref="R127:R129"/>
    <mergeCell ref="B130:B132"/>
    <mergeCell ref="O130:O132"/>
    <mergeCell ref="P130:P132"/>
    <mergeCell ref="O124:O126"/>
    <mergeCell ref="P124:P126"/>
    <mergeCell ref="Q124:Q126"/>
    <mergeCell ref="R124:R126"/>
    <mergeCell ref="B124:B126"/>
    <mergeCell ref="C124:C126"/>
    <mergeCell ref="D124:D126"/>
    <mergeCell ref="E124:E126"/>
    <mergeCell ref="O87:O89"/>
    <mergeCell ref="O81:O83"/>
    <mergeCell ref="S124:S126"/>
    <mergeCell ref="T78:T80"/>
    <mergeCell ref="T81:T83"/>
    <mergeCell ref="S87:S89"/>
    <mergeCell ref="T87:T89"/>
    <mergeCell ref="S81:S83"/>
    <mergeCell ref="T84:T86"/>
    <mergeCell ref="S114:S116"/>
    <mergeCell ref="R84:R86"/>
    <mergeCell ref="S84:S86"/>
    <mergeCell ref="R78:R80"/>
    <mergeCell ref="Q93:Q94"/>
    <mergeCell ref="R114:R116"/>
    <mergeCell ref="C117:C119"/>
    <mergeCell ref="D117:D119"/>
    <mergeCell ref="E117:E119"/>
    <mergeCell ref="Q90:Q92"/>
    <mergeCell ref="P87:P89"/>
    <mergeCell ref="Q96:Q98"/>
    <mergeCell ref="P81:P83"/>
    <mergeCell ref="P90:P92"/>
    <mergeCell ref="Q87:Q89"/>
    <mergeCell ref="P84:P86"/>
    <mergeCell ref="Q84:Q86"/>
    <mergeCell ref="O111:O113"/>
    <mergeCell ref="T105:T107"/>
    <mergeCell ref="T111:T113"/>
    <mergeCell ref="Q108:Q110"/>
    <mergeCell ref="Q111:Q113"/>
    <mergeCell ref="P99:P101"/>
    <mergeCell ref="P114:P116"/>
    <mergeCell ref="N90:N92"/>
    <mergeCell ref="M90:M92"/>
    <mergeCell ref="P147:P149"/>
    <mergeCell ref="O90:O92"/>
    <mergeCell ref="O99:O101"/>
    <mergeCell ref="P96:P98"/>
    <mergeCell ref="N93:N94"/>
    <mergeCell ref="M93:M94"/>
    <mergeCell ref="P108:P110"/>
    <mergeCell ref="F179:F181"/>
    <mergeCell ref="P162:P164"/>
    <mergeCell ref="Q142:Q144"/>
    <mergeCell ref="Q147:Q149"/>
    <mergeCell ref="P139:P141"/>
    <mergeCell ref="Q174:Q176"/>
    <mergeCell ref="Q139:Q141"/>
    <mergeCell ref="Q156:Q158"/>
    <mergeCell ref="P171:P173"/>
    <mergeCell ref="Q171:Q173"/>
    <mergeCell ref="M147:M149"/>
    <mergeCell ref="Q179:Q181"/>
    <mergeCell ref="P179:P181"/>
    <mergeCell ref="O179:O181"/>
    <mergeCell ref="M179:M181"/>
    <mergeCell ref="N179:N181"/>
    <mergeCell ref="P160:P161"/>
    <mergeCell ref="Q160:Q161"/>
    <mergeCell ref="K179:K181"/>
    <mergeCell ref="G179:G181"/>
    <mergeCell ref="O162:O164"/>
    <mergeCell ref="P174:P176"/>
    <mergeCell ref="O171:O173"/>
    <mergeCell ref="P165:P167"/>
    <mergeCell ref="E179:E181"/>
    <mergeCell ref="I179:I181"/>
    <mergeCell ref="H179:H181"/>
    <mergeCell ref="W81:W83"/>
    <mergeCell ref="S99:S101"/>
    <mergeCell ref="T127:T129"/>
    <mergeCell ref="U127:U129"/>
    <mergeCell ref="V127:V129"/>
    <mergeCell ref="W127:W129"/>
    <mergeCell ref="Q120:Q122"/>
    <mergeCell ref="T174:T176"/>
    <mergeCell ref="T124:T126"/>
    <mergeCell ref="U124:U126"/>
    <mergeCell ref="V124:V126"/>
    <mergeCell ref="V114:V116"/>
    <mergeCell ref="V96:V98"/>
    <mergeCell ref="V130:V132"/>
    <mergeCell ref="V111:V113"/>
    <mergeCell ref="U102:U104"/>
    <mergeCell ref="U117:U119"/>
    <mergeCell ref="V171:V173"/>
    <mergeCell ref="S136:S138"/>
    <mergeCell ref="S139:S141"/>
    <mergeCell ref="S142:S144"/>
    <mergeCell ref="S150:S152"/>
    <mergeCell ref="S147:S149"/>
    <mergeCell ref="U150:U152"/>
    <mergeCell ref="T147:T149"/>
    <mergeCell ref="R111:R113"/>
    <mergeCell ref="R105:R107"/>
    <mergeCell ref="W102:W104"/>
    <mergeCell ref="W96:W98"/>
    <mergeCell ref="W99:W101"/>
    <mergeCell ref="R87:R89"/>
    <mergeCell ref="R90:R92"/>
    <mergeCell ref="V93:V94"/>
    <mergeCell ref="S90:S92"/>
    <mergeCell ref="S93:S94"/>
    <mergeCell ref="C15:C16"/>
    <mergeCell ref="C21:C23"/>
    <mergeCell ref="X78:X80"/>
    <mergeCell ref="X81:X83"/>
    <mergeCell ref="X30:X32"/>
    <mergeCell ref="R4:X4"/>
    <mergeCell ref="V33:V35"/>
    <mergeCell ref="U42:U44"/>
    <mergeCell ref="U39:U41"/>
    <mergeCell ref="V30:V32"/>
    <mergeCell ref="G15:G16"/>
    <mergeCell ref="S27:S29"/>
    <mergeCell ref="H21:H23"/>
    <mergeCell ref="H15:N15"/>
    <mergeCell ref="N21:N23"/>
    <mergeCell ref="R30:R32"/>
    <mergeCell ref="Q15:Q16"/>
    <mergeCell ref="Q21:Q23"/>
    <mergeCell ref="V21:V23"/>
    <mergeCell ref="U33:U35"/>
    <mergeCell ref="N39:N41"/>
    <mergeCell ref="M39:M41"/>
    <mergeCell ref="O39:O41"/>
    <mergeCell ref="U30:U32"/>
    <mergeCell ref="X60:X62"/>
    <mergeCell ref="X63:X65"/>
    <mergeCell ref="W60:W62"/>
    <mergeCell ref="W75:W77"/>
    <mergeCell ref="W63:W65"/>
    <mergeCell ref="X75:X77"/>
    <mergeCell ref="W69:W71"/>
    <mergeCell ref="X69:X71"/>
    <mergeCell ref="W72:W74"/>
    <mergeCell ref="X72:X74"/>
    <mergeCell ref="P24:P26"/>
    <mergeCell ref="R15:X15"/>
    <mergeCell ref="U21:U23"/>
    <mergeCell ref="X27:X29"/>
    <mergeCell ref="U57:U59"/>
    <mergeCell ref="W51:W53"/>
    <mergeCell ref="W54:W56"/>
    <mergeCell ref="W42:W44"/>
    <mergeCell ref="P14:P16"/>
    <mergeCell ref="W24:W26"/>
    <mergeCell ref="X57:X59"/>
    <mergeCell ref="X54:X56"/>
    <mergeCell ref="W57:W59"/>
    <mergeCell ref="V54:V56"/>
    <mergeCell ref="R2:X2"/>
    <mergeCell ref="R5:X5"/>
    <mergeCell ref="R6:Y6"/>
    <mergeCell ref="R7:X7"/>
    <mergeCell ref="R3:X3"/>
    <mergeCell ref="A9:X9"/>
    <mergeCell ref="E36:E38"/>
    <mergeCell ref="Q51:Q53"/>
    <mergeCell ref="P54:P56"/>
    <mergeCell ref="J39:J41"/>
    <mergeCell ref="W33:W35"/>
    <mergeCell ref="V51:V53"/>
    <mergeCell ref="V48:V50"/>
    <mergeCell ref="Q57:Q59"/>
    <mergeCell ref="P48:P50"/>
    <mergeCell ref="T45:T47"/>
    <mergeCell ref="P36:P38"/>
    <mergeCell ref="P42:P44"/>
    <mergeCell ref="A10:X10"/>
    <mergeCell ref="X45:X47"/>
    <mergeCell ref="X51:X53"/>
    <mergeCell ref="O54:O56"/>
    <mergeCell ref="X48:X50"/>
    <mergeCell ref="W117:W119"/>
    <mergeCell ref="W111:W113"/>
    <mergeCell ref="X114:X116"/>
    <mergeCell ref="X105:X107"/>
    <mergeCell ref="X120:X122"/>
    <mergeCell ref="X99:X101"/>
    <mergeCell ref="X102:X104"/>
    <mergeCell ref="X108:X110"/>
    <mergeCell ref="W114:W116"/>
    <mergeCell ref="W120:W122"/>
    <mergeCell ref="X96:X98"/>
    <mergeCell ref="X111:X113"/>
    <mergeCell ref="X124:X126"/>
    <mergeCell ref="X127:X129"/>
    <mergeCell ref="W130:W132"/>
    <mergeCell ref="X117:X119"/>
    <mergeCell ref="W124:W126"/>
    <mergeCell ref="W105:W107"/>
    <mergeCell ref="W108:W110"/>
    <mergeCell ref="X130:X132"/>
    <mergeCell ref="X42:X44"/>
    <mergeCell ref="V45:V47"/>
    <mergeCell ref="O102:O104"/>
    <mergeCell ref="P105:P107"/>
    <mergeCell ref="O105:O107"/>
    <mergeCell ref="W84:W86"/>
    <mergeCell ref="X84:X86"/>
    <mergeCell ref="S78:S80"/>
    <mergeCell ref="S63:S65"/>
    <mergeCell ref="S60:S62"/>
    <mergeCell ref="Q78:Q80"/>
    <mergeCell ref="R75:R77"/>
    <mergeCell ref="R48:R50"/>
    <mergeCell ref="P51:P53"/>
    <mergeCell ref="R51:R53"/>
    <mergeCell ref="Q60:Q62"/>
    <mergeCell ref="P63:P65"/>
    <mergeCell ref="R57:R59"/>
    <mergeCell ref="Q75:Q77"/>
    <mergeCell ref="P69:P71"/>
    <mergeCell ref="W93:W94"/>
    <mergeCell ref="V90:V92"/>
    <mergeCell ref="U90:U92"/>
    <mergeCell ref="U78:U80"/>
    <mergeCell ref="U81:U83"/>
    <mergeCell ref="U87:U89"/>
    <mergeCell ref="V84:V86"/>
    <mergeCell ref="W78:W80"/>
    <mergeCell ref="V78:V80"/>
    <mergeCell ref="W87:W89"/>
    <mergeCell ref="W90:W92"/>
    <mergeCell ref="V105:V107"/>
    <mergeCell ref="V102:V104"/>
    <mergeCell ref="V108:V110"/>
    <mergeCell ref="X87:X89"/>
    <mergeCell ref="S105:S107"/>
    <mergeCell ref="S102:S104"/>
    <mergeCell ref="X90:X92"/>
    <mergeCell ref="S108:S110"/>
    <mergeCell ref="T108:T110"/>
    <mergeCell ref="U111:U113"/>
    <mergeCell ref="X93:X94"/>
    <mergeCell ref="S133:S135"/>
    <mergeCell ref="C120:C122"/>
    <mergeCell ref="C114:C116"/>
    <mergeCell ref="C111:C113"/>
    <mergeCell ref="O93:O94"/>
    <mergeCell ref="S120:S122"/>
    <mergeCell ref="T114:T116"/>
    <mergeCell ref="U114:U116"/>
    <mergeCell ref="R120:R122"/>
    <mergeCell ref="S111:S113"/>
    <mergeCell ref="O96:O98"/>
    <mergeCell ref="U96:U98"/>
    <mergeCell ref="R96:R98"/>
    <mergeCell ref="U99:U101"/>
    <mergeCell ref="Q102:Q104"/>
    <mergeCell ref="R102:R104"/>
    <mergeCell ref="O108:O110"/>
    <mergeCell ref="O114:O116"/>
    <mergeCell ref="S96:S98"/>
    <mergeCell ref="P93:P94"/>
    <mergeCell ref="R93:R94"/>
    <mergeCell ref="T102:T104"/>
    <mergeCell ref="Q114:Q116"/>
    <mergeCell ref="D111:D113"/>
    <mergeCell ref="E111:E113"/>
    <mergeCell ref="P102:P104"/>
    <mergeCell ref="R108:R110"/>
    <mergeCell ref="Q105:Q107"/>
    <mergeCell ref="R99:R101"/>
    <mergeCell ref="Q99:Q101"/>
    <mergeCell ref="P111:P113"/>
    <mergeCell ref="C133:C135"/>
    <mergeCell ref="O133:O135"/>
    <mergeCell ref="O127:O129"/>
    <mergeCell ref="O117:O119"/>
    <mergeCell ref="C99:C101"/>
    <mergeCell ref="C108:C110"/>
    <mergeCell ref="E108:E110"/>
    <mergeCell ref="K90:K92"/>
    <mergeCell ref="J90:J92"/>
    <mergeCell ref="K93:K94"/>
    <mergeCell ref="J93:J94"/>
    <mergeCell ref="D93:D95"/>
    <mergeCell ref="G90:G92"/>
    <mergeCell ref="H93:H95"/>
    <mergeCell ref="E93:E95"/>
    <mergeCell ref="F90:F92"/>
    <mergeCell ref="E133:E135"/>
    <mergeCell ref="D114:D116"/>
    <mergeCell ref="D120:D122"/>
    <mergeCell ref="E127:E129"/>
    <mergeCell ref="F93:F95"/>
    <mergeCell ref="D133:D135"/>
    <mergeCell ref="E96:E98"/>
    <mergeCell ref="E99:E101"/>
    <mergeCell ref="D96:D98"/>
    <mergeCell ref="O156:O158"/>
    <mergeCell ref="A153:A155"/>
    <mergeCell ref="B156:B158"/>
    <mergeCell ref="B168:B170"/>
    <mergeCell ref="C168:C170"/>
    <mergeCell ref="O165:O167"/>
    <mergeCell ref="D168:D170"/>
    <mergeCell ref="E168:E170"/>
    <mergeCell ref="D171:D173"/>
    <mergeCell ref="D162:D164"/>
    <mergeCell ref="E162:E164"/>
    <mergeCell ref="C142:C144"/>
    <mergeCell ref="D142:D144"/>
    <mergeCell ref="D147:D149"/>
    <mergeCell ref="D150:D152"/>
    <mergeCell ref="C156:C158"/>
    <mergeCell ref="C153:C155"/>
    <mergeCell ref="C147:C149"/>
    <mergeCell ref="O150:O152"/>
    <mergeCell ref="E136:E138"/>
    <mergeCell ref="O142:O144"/>
    <mergeCell ref="H147:H149"/>
    <mergeCell ref="G147:G149"/>
    <mergeCell ref="I147:I149"/>
    <mergeCell ref="K147:K149"/>
    <mergeCell ref="J147:J149"/>
    <mergeCell ref="F147:F149"/>
    <mergeCell ref="O147:O149"/>
    <mergeCell ref="C195:C197"/>
    <mergeCell ref="A195:A197"/>
    <mergeCell ref="C136:C138"/>
    <mergeCell ref="O139:O141"/>
    <mergeCell ref="D159:D161"/>
    <mergeCell ref="E159:E161"/>
    <mergeCell ref="E150:E152"/>
    <mergeCell ref="E156:E158"/>
    <mergeCell ref="D139:D141"/>
    <mergeCell ref="N147:N149"/>
    <mergeCell ref="C204:C206"/>
    <mergeCell ref="C210:C212"/>
    <mergeCell ref="A207:A209"/>
    <mergeCell ref="B204:B206"/>
    <mergeCell ref="C207:C209"/>
    <mergeCell ref="D136:D138"/>
    <mergeCell ref="A201:A203"/>
    <mergeCell ref="D201:D203"/>
    <mergeCell ref="C201:C203"/>
    <mergeCell ref="D195:D197"/>
    <mergeCell ref="B195:B197"/>
    <mergeCell ref="A236:A237"/>
    <mergeCell ref="A233:A234"/>
    <mergeCell ref="A210:A212"/>
    <mergeCell ref="A204:A206"/>
    <mergeCell ref="B210:B212"/>
    <mergeCell ref="B207:B209"/>
    <mergeCell ref="B201:B203"/>
    <mergeCell ref="B224:B226"/>
    <mergeCell ref="B230:B232"/>
    <mergeCell ref="D238:D240"/>
    <mergeCell ref="B235:B237"/>
    <mergeCell ref="B233:B234"/>
    <mergeCell ref="B198:B200"/>
    <mergeCell ref="C198:C200"/>
    <mergeCell ref="D198:D200"/>
    <mergeCell ref="B217:B219"/>
    <mergeCell ref="C217:C219"/>
    <mergeCell ref="D217:D219"/>
    <mergeCell ref="B227:B229"/>
    <mergeCell ref="C227:C229"/>
    <mergeCell ref="D227:D229"/>
    <mergeCell ref="C235:C237"/>
    <mergeCell ref="B214:B216"/>
    <mergeCell ref="C214:C216"/>
    <mergeCell ref="D214:D216"/>
    <mergeCell ref="C233:C234"/>
    <mergeCell ref="C230:C232"/>
    <mergeCell ref="D230:D232"/>
    <mergeCell ref="D235:D237"/>
    <mergeCell ref="C244:C246"/>
    <mergeCell ref="B238:B240"/>
    <mergeCell ref="C238:C240"/>
    <mergeCell ref="A244:B246"/>
    <mergeCell ref="A238:A240"/>
    <mergeCell ref="A241:B243"/>
    <mergeCell ref="C241:C243"/>
    <mergeCell ref="P217:P219"/>
    <mergeCell ref="P241:P243"/>
    <mergeCell ref="O210:O212"/>
    <mergeCell ref="L204:L206"/>
    <mergeCell ref="M204:M206"/>
    <mergeCell ref="I204:I206"/>
    <mergeCell ref="N204:N206"/>
    <mergeCell ref="O207:O209"/>
    <mergeCell ref="O204:O206"/>
    <mergeCell ref="D207:D209"/>
    <mergeCell ref="E207:E209"/>
    <mergeCell ref="E210:E212"/>
    <mergeCell ref="D204:D206"/>
    <mergeCell ref="P210:P212"/>
    <mergeCell ref="O241:O243"/>
    <mergeCell ref="E233:E234"/>
    <mergeCell ref="D210:D212"/>
    <mergeCell ref="D233:D234"/>
    <mergeCell ref="J233:J234"/>
    <mergeCell ref="P207:P209"/>
    <mergeCell ref="O214:O216"/>
    <mergeCell ref="E244:E246"/>
    <mergeCell ref="D241:D243"/>
    <mergeCell ref="D244:D246"/>
    <mergeCell ref="E241:E243"/>
    <mergeCell ref="E238:E240"/>
    <mergeCell ref="F233:F234"/>
    <mergeCell ref="E217:E219"/>
    <mergeCell ref="O217:O219"/>
    <mergeCell ref="R244:R246"/>
    <mergeCell ref="P244:P246"/>
    <mergeCell ref="Q217:Q219"/>
    <mergeCell ref="R217:R219"/>
    <mergeCell ref="T244:T246"/>
    <mergeCell ref="S244:S246"/>
    <mergeCell ref="T241:T243"/>
    <mergeCell ref="S241:S243"/>
    <mergeCell ref="S238:S240"/>
    <mergeCell ref="Q241:Q243"/>
    <mergeCell ref="H233:H234"/>
    <mergeCell ref="G233:G234"/>
    <mergeCell ref="I233:I234"/>
    <mergeCell ref="K233:K234"/>
    <mergeCell ref="O244:O246"/>
    <mergeCell ref="Q244:Q246"/>
    <mergeCell ref="O235:O237"/>
    <mergeCell ref="P235:P237"/>
    <mergeCell ref="N233:N234"/>
    <mergeCell ref="M233:M234"/>
    <mergeCell ref="T230:T232"/>
    <mergeCell ref="R241:R243"/>
    <mergeCell ref="O238:O240"/>
    <mergeCell ref="Q238:Q240"/>
    <mergeCell ref="P238:P240"/>
    <mergeCell ref="T238:T240"/>
    <mergeCell ref="R238:R240"/>
    <mergeCell ref="U244:U246"/>
    <mergeCell ref="U241:U243"/>
    <mergeCell ref="U238:U240"/>
    <mergeCell ref="V244:V246"/>
    <mergeCell ref="V241:V243"/>
    <mergeCell ref="V238:V240"/>
    <mergeCell ref="V217:V219"/>
    <mergeCell ref="W217:W219"/>
    <mergeCell ref="X241:X243"/>
    <mergeCell ref="W241:W243"/>
    <mergeCell ref="W210:W212"/>
    <mergeCell ref="W244:W246"/>
    <mergeCell ref="X244:X246"/>
    <mergeCell ref="X238:X240"/>
    <mergeCell ref="W238:W240"/>
    <mergeCell ref="W230:W232"/>
    <mergeCell ref="P214:P216"/>
    <mergeCell ref="Q214:Q216"/>
    <mergeCell ref="R214:R216"/>
    <mergeCell ref="S214:S216"/>
    <mergeCell ref="V210:V212"/>
    <mergeCell ref="X210:X212"/>
    <mergeCell ref="X214:X216"/>
    <mergeCell ref="W201:W203"/>
    <mergeCell ref="W188:W190"/>
    <mergeCell ref="W191:W193"/>
    <mergeCell ref="X188:X190"/>
    <mergeCell ref="X195:X197"/>
    <mergeCell ref="T214:T216"/>
    <mergeCell ref="U214:U216"/>
    <mergeCell ref="V214:V216"/>
    <mergeCell ref="W214:W216"/>
    <mergeCell ref="X198:X200"/>
    <mergeCell ref="X142:X144"/>
    <mergeCell ref="X150:X152"/>
    <mergeCell ref="X147:X149"/>
    <mergeCell ref="X139:X141"/>
    <mergeCell ref="X136:X138"/>
    <mergeCell ref="X201:X203"/>
    <mergeCell ref="W174:W176"/>
    <mergeCell ref="W156:W158"/>
    <mergeCell ref="X156:X158"/>
    <mergeCell ref="X174:X176"/>
    <mergeCell ref="X191:X193"/>
    <mergeCell ref="X179:X181"/>
    <mergeCell ref="X171:X173"/>
    <mergeCell ref="W179:W181"/>
    <mergeCell ref="W133:W135"/>
    <mergeCell ref="W142:W144"/>
    <mergeCell ref="W195:W197"/>
    <mergeCell ref="W136:W138"/>
    <mergeCell ref="W162:W164"/>
    <mergeCell ref="W171:W173"/>
    <mergeCell ref="W147:W149"/>
    <mergeCell ref="W150:W152"/>
    <mergeCell ref="W139:W141"/>
    <mergeCell ref="T48:T50"/>
    <mergeCell ref="X154:X155"/>
    <mergeCell ref="X160:X161"/>
    <mergeCell ref="W168:W170"/>
    <mergeCell ref="V133:V135"/>
    <mergeCell ref="V142:V144"/>
    <mergeCell ref="V147:V149"/>
    <mergeCell ref="W154:W155"/>
    <mergeCell ref="X168:X170"/>
    <mergeCell ref="X133:X135"/>
    <mergeCell ref="V63:V65"/>
    <mergeCell ref="U63:U65"/>
    <mergeCell ref="U54:U56"/>
    <mergeCell ref="V60:V62"/>
    <mergeCell ref="U51:U53"/>
    <mergeCell ref="U60:U62"/>
    <mergeCell ref="U93:U94"/>
    <mergeCell ref="T75:T77"/>
    <mergeCell ref="T90:T92"/>
    <mergeCell ref="U108:U110"/>
    <mergeCell ref="U105:U107"/>
    <mergeCell ref="U75:U77"/>
    <mergeCell ref="T93:T94"/>
    <mergeCell ref="U120:U122"/>
    <mergeCell ref="V75:V77"/>
    <mergeCell ref="T60:T62"/>
    <mergeCell ref="T63:T65"/>
    <mergeCell ref="T96:T98"/>
    <mergeCell ref="U69:U71"/>
    <mergeCell ref="V69:V71"/>
    <mergeCell ref="T72:T74"/>
    <mergeCell ref="U72:U74"/>
    <mergeCell ref="V72:V74"/>
    <mergeCell ref="U133:U135"/>
    <mergeCell ref="T133:T135"/>
    <mergeCell ref="T51:T53"/>
    <mergeCell ref="V81:V83"/>
    <mergeCell ref="V87:V89"/>
    <mergeCell ref="V120:V122"/>
    <mergeCell ref="V117:V119"/>
    <mergeCell ref="T120:T122"/>
    <mergeCell ref="V99:V101"/>
    <mergeCell ref="T99:T101"/>
    <mergeCell ref="R81:R83"/>
    <mergeCell ref="R54:R56"/>
    <mergeCell ref="P66:P68"/>
    <mergeCell ref="Q63:Q65"/>
    <mergeCell ref="Q81:Q83"/>
    <mergeCell ref="P75:P77"/>
    <mergeCell ref="P78:P80"/>
    <mergeCell ref="R60:R62"/>
    <mergeCell ref="P60:P62"/>
    <mergeCell ref="P57:P59"/>
    <mergeCell ref="A33:A35"/>
    <mergeCell ref="D39:D41"/>
    <mergeCell ref="D42:D44"/>
    <mergeCell ref="D48:D50"/>
    <mergeCell ref="A36:A38"/>
    <mergeCell ref="A39:A41"/>
    <mergeCell ref="B39:B41"/>
    <mergeCell ref="B33:B35"/>
    <mergeCell ref="B36:B38"/>
    <mergeCell ref="F39:F41"/>
    <mergeCell ref="C51:C53"/>
    <mergeCell ref="C45:C47"/>
    <mergeCell ref="H39:H41"/>
    <mergeCell ref="C42:C44"/>
    <mergeCell ref="E51:E53"/>
    <mergeCell ref="A13:A16"/>
    <mergeCell ref="B13:B16"/>
    <mergeCell ref="C13:D14"/>
    <mergeCell ref="D27:D29"/>
    <mergeCell ref="D15:D16"/>
    <mergeCell ref="A18:B18"/>
    <mergeCell ref="A20:B20"/>
    <mergeCell ref="A19:B19"/>
    <mergeCell ref="B21:B23"/>
    <mergeCell ref="A21:A23"/>
    <mergeCell ref="W45:W47"/>
    <mergeCell ref="V57:V59"/>
    <mergeCell ref="W48:W50"/>
    <mergeCell ref="W30:W32"/>
    <mergeCell ref="E42:E44"/>
    <mergeCell ref="G39:G41"/>
    <mergeCell ref="Q48:Q50"/>
    <mergeCell ref="Q45:Q47"/>
    <mergeCell ref="R42:R44"/>
    <mergeCell ref="R45:R47"/>
    <mergeCell ref="A30:A32"/>
    <mergeCell ref="C30:C32"/>
    <mergeCell ref="A51:A53"/>
    <mergeCell ref="A42:A50"/>
    <mergeCell ref="B45:B47"/>
    <mergeCell ref="B48:B50"/>
    <mergeCell ref="C48:C50"/>
    <mergeCell ref="B42:B44"/>
    <mergeCell ref="B51:B53"/>
    <mergeCell ref="C36:C38"/>
    <mergeCell ref="R33:R35"/>
    <mergeCell ref="Q36:Q38"/>
    <mergeCell ref="R36:R38"/>
    <mergeCell ref="S42:S44"/>
    <mergeCell ref="O36:O38"/>
    <mergeCell ref="B30:B32"/>
    <mergeCell ref="D30:D32"/>
    <mergeCell ref="D36:D38"/>
    <mergeCell ref="D33:D35"/>
    <mergeCell ref="Q42:Q44"/>
    <mergeCell ref="S75:S77"/>
    <mergeCell ref="S54:S56"/>
    <mergeCell ref="S48:S50"/>
    <mergeCell ref="S51:S53"/>
    <mergeCell ref="U45:U47"/>
    <mergeCell ref="O42:O44"/>
    <mergeCell ref="O45:O47"/>
    <mergeCell ref="T42:T44"/>
    <mergeCell ref="S57:S59"/>
    <mergeCell ref="R63:R65"/>
    <mergeCell ref="Q54:Q56"/>
    <mergeCell ref="T57:T59"/>
    <mergeCell ref="V42:V44"/>
    <mergeCell ref="T39:T41"/>
    <mergeCell ref="S39:S41"/>
    <mergeCell ref="R39:R41"/>
    <mergeCell ref="S45:S47"/>
    <mergeCell ref="V39:V41"/>
    <mergeCell ref="U48:U50"/>
    <mergeCell ref="T54:T56"/>
    <mergeCell ref="X33:X35"/>
    <mergeCell ref="X36:X38"/>
    <mergeCell ref="S36:S38"/>
    <mergeCell ref="T36:T38"/>
    <mergeCell ref="U36:U38"/>
    <mergeCell ref="X39:X41"/>
    <mergeCell ref="W39:W41"/>
    <mergeCell ref="T33:T35"/>
    <mergeCell ref="V36:V38"/>
    <mergeCell ref="Q30:Q32"/>
    <mergeCell ref="W36:W38"/>
    <mergeCell ref="Q39:Q41"/>
    <mergeCell ref="W27:W29"/>
    <mergeCell ref="T30:T32"/>
    <mergeCell ref="S30:S32"/>
    <mergeCell ref="U27:U29"/>
    <mergeCell ref="Q33:Q35"/>
    <mergeCell ref="T27:T29"/>
    <mergeCell ref="S33:S35"/>
    <mergeCell ref="E13:E16"/>
    <mergeCell ref="O30:O32"/>
    <mergeCell ref="O21:O23"/>
    <mergeCell ref="F13:N13"/>
    <mergeCell ref="G21:G23"/>
    <mergeCell ref="O24:O26"/>
    <mergeCell ref="O27:O29"/>
    <mergeCell ref="O13:X13"/>
    <mergeCell ref="G14:N14"/>
    <mergeCell ref="E30:E32"/>
    <mergeCell ref="U24:U26"/>
    <mergeCell ref="X21:X23"/>
    <mergeCell ref="O14:O16"/>
    <mergeCell ref="Q14:X14"/>
    <mergeCell ref="P21:P23"/>
    <mergeCell ref="Q24:Q26"/>
    <mergeCell ref="X24:X26"/>
    <mergeCell ref="W21:W23"/>
    <mergeCell ref="S21:S23"/>
    <mergeCell ref="T24:T26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L21:L23"/>
    <mergeCell ref="K39:K41"/>
    <mergeCell ref="E48:E50"/>
    <mergeCell ref="M21:M23"/>
    <mergeCell ref="K21:K23"/>
    <mergeCell ref="A27:A29"/>
    <mergeCell ref="B27:B29"/>
    <mergeCell ref="C27:C29"/>
    <mergeCell ref="E27:E29"/>
    <mergeCell ref="B24:B26"/>
    <mergeCell ref="O63:O65"/>
    <mergeCell ref="B54:B56"/>
    <mergeCell ref="C54:C56"/>
    <mergeCell ref="B57:B59"/>
    <mergeCell ref="C57:C59"/>
    <mergeCell ref="D54:D56"/>
    <mergeCell ref="D57:D59"/>
    <mergeCell ref="E57:E59"/>
    <mergeCell ref="E54:E56"/>
    <mergeCell ref="C33:C35"/>
    <mergeCell ref="P45:P47"/>
    <mergeCell ref="E39:E41"/>
    <mergeCell ref="E45:E47"/>
    <mergeCell ref="D45:D47"/>
    <mergeCell ref="O60:O62"/>
    <mergeCell ref="E33:E35"/>
    <mergeCell ref="D51:D53"/>
    <mergeCell ref="C39:C41"/>
    <mergeCell ref="I39:I41"/>
    <mergeCell ref="O48:O50"/>
    <mergeCell ref="O51:O53"/>
    <mergeCell ref="O57:O59"/>
    <mergeCell ref="O33:O35"/>
    <mergeCell ref="P30:P32"/>
    <mergeCell ref="P33:P35"/>
    <mergeCell ref="B60:B62"/>
    <mergeCell ref="P39:P41"/>
    <mergeCell ref="N87:N89"/>
    <mergeCell ref="E66:E68"/>
    <mergeCell ref="N75:N77"/>
    <mergeCell ref="H75:H77"/>
    <mergeCell ref="E75:E77"/>
    <mergeCell ref="O75:O77"/>
    <mergeCell ref="O66:O68"/>
    <mergeCell ref="O78:O80"/>
    <mergeCell ref="F75:F77"/>
    <mergeCell ref="E78:E80"/>
    <mergeCell ref="M75:M77"/>
    <mergeCell ref="L75:L77"/>
    <mergeCell ref="M87:M89"/>
    <mergeCell ref="K87:K89"/>
    <mergeCell ref="J87:J89"/>
    <mergeCell ref="K75:K77"/>
    <mergeCell ref="D90:D92"/>
    <mergeCell ref="O84:O86"/>
    <mergeCell ref="J75:J77"/>
    <mergeCell ref="D81:D83"/>
    <mergeCell ref="O69:O71"/>
    <mergeCell ref="E81:E83"/>
    <mergeCell ref="O72:O74"/>
    <mergeCell ref="D75:D77"/>
    <mergeCell ref="F87:F89"/>
    <mergeCell ref="I75:I77"/>
    <mergeCell ref="C93:C95"/>
    <mergeCell ref="A93:A95"/>
    <mergeCell ref="A78:A80"/>
    <mergeCell ref="A87:B89"/>
    <mergeCell ref="B93:B95"/>
    <mergeCell ref="A90:B92"/>
    <mergeCell ref="B81:B83"/>
    <mergeCell ref="H90:H92"/>
    <mergeCell ref="I90:I92"/>
    <mergeCell ref="I93:I95"/>
    <mergeCell ref="G87:G89"/>
    <mergeCell ref="I87:I89"/>
    <mergeCell ref="G93:G95"/>
    <mergeCell ref="D66:D68"/>
    <mergeCell ref="H87:H89"/>
    <mergeCell ref="D87:D89"/>
    <mergeCell ref="C66:C68"/>
    <mergeCell ref="D84:D86"/>
    <mergeCell ref="E84:E86"/>
    <mergeCell ref="D72:D74"/>
    <mergeCell ref="E72:E74"/>
    <mergeCell ref="D78:D80"/>
    <mergeCell ref="G75:G77"/>
    <mergeCell ref="D63:D65"/>
    <mergeCell ref="E90:E92"/>
    <mergeCell ref="B75:B77"/>
    <mergeCell ref="C84:C86"/>
    <mergeCell ref="C87:C89"/>
    <mergeCell ref="C90:C92"/>
    <mergeCell ref="E87:E89"/>
    <mergeCell ref="C75:C77"/>
    <mergeCell ref="B63:B65"/>
    <mergeCell ref="C63:C65"/>
    <mergeCell ref="C60:C62"/>
    <mergeCell ref="C78:C80"/>
    <mergeCell ref="C81:C83"/>
    <mergeCell ref="E60:E62"/>
    <mergeCell ref="D60:D62"/>
    <mergeCell ref="E63:E65"/>
    <mergeCell ref="C69:C71"/>
    <mergeCell ref="D69:D71"/>
    <mergeCell ref="E69:E71"/>
    <mergeCell ref="C72:C74"/>
    <mergeCell ref="B66:B68"/>
    <mergeCell ref="A75:A77"/>
    <mergeCell ref="B78:B80"/>
    <mergeCell ref="A84:B86"/>
    <mergeCell ref="A81:A83"/>
    <mergeCell ref="B69:B71"/>
    <mergeCell ref="B72:B74"/>
    <mergeCell ref="D99:D101"/>
    <mergeCell ref="E102:E104"/>
    <mergeCell ref="D108:D110"/>
    <mergeCell ref="B111:B113"/>
    <mergeCell ref="C102:C104"/>
    <mergeCell ref="C105:C107"/>
    <mergeCell ref="D102:D104"/>
    <mergeCell ref="E105:E107"/>
    <mergeCell ref="D105:D107"/>
    <mergeCell ref="O174:O176"/>
    <mergeCell ref="B188:B190"/>
    <mergeCell ref="C188:C190"/>
    <mergeCell ref="B179:B181"/>
    <mergeCell ref="A133:A135"/>
    <mergeCell ref="B133:B135"/>
    <mergeCell ref="B136:B138"/>
    <mergeCell ref="E139:E141"/>
    <mergeCell ref="O136:O138"/>
    <mergeCell ref="E142:E144"/>
    <mergeCell ref="A108:A110"/>
    <mergeCell ref="A105:A107"/>
    <mergeCell ref="B105:B107"/>
    <mergeCell ref="B108:B110"/>
    <mergeCell ref="B117:B119"/>
    <mergeCell ref="B191:B193"/>
    <mergeCell ref="A191:A193"/>
    <mergeCell ref="A111:A113"/>
    <mergeCell ref="A120:A122"/>
    <mergeCell ref="A117:A119"/>
    <mergeCell ref="C96:C98"/>
    <mergeCell ref="B99:B101"/>
    <mergeCell ref="A99:A101"/>
    <mergeCell ref="B102:B104"/>
    <mergeCell ref="B96:B98"/>
    <mergeCell ref="A102:A104"/>
    <mergeCell ref="A96:A98"/>
    <mergeCell ref="A136:A138"/>
    <mergeCell ref="C174:C176"/>
    <mergeCell ref="C162:C164"/>
    <mergeCell ref="A174:B176"/>
    <mergeCell ref="A139:A141"/>
    <mergeCell ref="A142:B144"/>
    <mergeCell ref="B139:B141"/>
    <mergeCell ref="A145:B145"/>
    <mergeCell ref="A150:A152"/>
    <mergeCell ref="C139:C141"/>
    <mergeCell ref="D188:D190"/>
    <mergeCell ref="E153:E155"/>
    <mergeCell ref="D179:D181"/>
    <mergeCell ref="B120:B122"/>
    <mergeCell ref="A178:B178"/>
    <mergeCell ref="A159:A161"/>
    <mergeCell ref="B162:B164"/>
    <mergeCell ref="A162:A164"/>
    <mergeCell ref="B150:B152"/>
    <mergeCell ref="C159:C161"/>
    <mergeCell ref="A179:A181"/>
    <mergeCell ref="B114:B116"/>
    <mergeCell ref="E171:E173"/>
    <mergeCell ref="E147:E149"/>
    <mergeCell ref="D174:D176"/>
    <mergeCell ref="D153:D155"/>
    <mergeCell ref="C171:C173"/>
    <mergeCell ref="D156:D158"/>
    <mergeCell ref="E114:E116"/>
    <mergeCell ref="E120:E122"/>
    <mergeCell ref="C191:C193"/>
    <mergeCell ref="A168:A170"/>
    <mergeCell ref="C179:C181"/>
    <mergeCell ref="C150:C152"/>
    <mergeCell ref="A156:A158"/>
    <mergeCell ref="B159:B161"/>
    <mergeCell ref="A177:B177"/>
    <mergeCell ref="A171:A173"/>
    <mergeCell ref="B171:B173"/>
    <mergeCell ref="A188:A190"/>
    <mergeCell ref="E201:E203"/>
    <mergeCell ref="E195:E197"/>
    <mergeCell ref="P150:P152"/>
    <mergeCell ref="O188:O190"/>
    <mergeCell ref="P201:P203"/>
    <mergeCell ref="P156:P158"/>
    <mergeCell ref="O154:O155"/>
    <mergeCell ref="P154:P155"/>
    <mergeCell ref="P195:P197"/>
    <mergeCell ref="O160:O161"/>
    <mergeCell ref="F204:F206"/>
    <mergeCell ref="E204:E206"/>
    <mergeCell ref="O120:O122"/>
    <mergeCell ref="P204:P206"/>
    <mergeCell ref="O201:O203"/>
    <mergeCell ref="O195:O197"/>
    <mergeCell ref="P188:P190"/>
    <mergeCell ref="H204:H206"/>
    <mergeCell ref="J204:J206"/>
    <mergeCell ref="K204:K206"/>
    <mergeCell ref="G204:G206"/>
    <mergeCell ref="P133:P135"/>
    <mergeCell ref="P120:P122"/>
    <mergeCell ref="E191:E193"/>
    <mergeCell ref="O191:O193"/>
    <mergeCell ref="J179:J181"/>
    <mergeCell ref="P127:P129"/>
    <mergeCell ref="E174:E176"/>
    <mergeCell ref="P136:P138"/>
    <mergeCell ref="P142:P144"/>
    <mergeCell ref="D191:D193"/>
    <mergeCell ref="Q162:Q164"/>
    <mergeCell ref="V139:V141"/>
    <mergeCell ref="V136:V138"/>
    <mergeCell ref="T136:T138"/>
    <mergeCell ref="T139:T141"/>
    <mergeCell ref="U139:U141"/>
    <mergeCell ref="U136:U138"/>
    <mergeCell ref="U171:U173"/>
    <mergeCell ref="V150:V152"/>
    <mergeCell ref="U154:U155"/>
    <mergeCell ref="V154:V155"/>
    <mergeCell ref="R142:R144"/>
    <mergeCell ref="T150:T152"/>
    <mergeCell ref="U147:U149"/>
    <mergeCell ref="U142:U144"/>
    <mergeCell ref="T142:T144"/>
    <mergeCell ref="V160:V161"/>
    <mergeCell ref="W160:W161"/>
    <mergeCell ref="U162:U164"/>
    <mergeCell ref="R171:R173"/>
    <mergeCell ref="S156:S158"/>
    <mergeCell ref="T156:T158"/>
    <mergeCell ref="R160:R161"/>
    <mergeCell ref="S160:S161"/>
    <mergeCell ref="T160:T161"/>
    <mergeCell ref="R162:R164"/>
    <mergeCell ref="R195:R197"/>
    <mergeCell ref="R201:R203"/>
    <mergeCell ref="R188:R190"/>
    <mergeCell ref="R191:R193"/>
    <mergeCell ref="S179:S181"/>
    <mergeCell ref="U160:U161"/>
    <mergeCell ref="S162:S164"/>
    <mergeCell ref="T162:T164"/>
    <mergeCell ref="S171:S173"/>
    <mergeCell ref="T171:T173"/>
    <mergeCell ref="U84:U86"/>
    <mergeCell ref="R179:R181"/>
    <mergeCell ref="R150:R152"/>
    <mergeCell ref="R147:R149"/>
    <mergeCell ref="R139:R141"/>
    <mergeCell ref="R174:R176"/>
    <mergeCell ref="U179:U181"/>
    <mergeCell ref="S174:S176"/>
    <mergeCell ref="R156:R158"/>
    <mergeCell ref="R136:R138"/>
    <mergeCell ref="S127:S129"/>
    <mergeCell ref="Q195:Q197"/>
    <mergeCell ref="Q201:Q203"/>
    <mergeCell ref="Q154:Q155"/>
    <mergeCell ref="U188:U190"/>
    <mergeCell ref="U191:U193"/>
    <mergeCell ref="T179:T181"/>
    <mergeCell ref="T191:T193"/>
    <mergeCell ref="T188:T190"/>
    <mergeCell ref="R133:R135"/>
    <mergeCell ref="X204:X206"/>
    <mergeCell ref="Q204:Q206"/>
    <mergeCell ref="R204:R206"/>
    <mergeCell ref="S204:S206"/>
    <mergeCell ref="V204:V206"/>
    <mergeCell ref="U130:U132"/>
    <mergeCell ref="Q133:Q135"/>
    <mergeCell ref="W204:W206"/>
    <mergeCell ref="Q136:Q138"/>
    <mergeCell ref="Q150:Q152"/>
    <mergeCell ref="X235:X237"/>
    <mergeCell ref="V207:V209"/>
    <mergeCell ref="W207:W209"/>
    <mergeCell ref="X207:X209"/>
    <mergeCell ref="X217:X219"/>
    <mergeCell ref="W227:W229"/>
    <mergeCell ref="X227:X229"/>
    <mergeCell ref="V230:V232"/>
    <mergeCell ref="W220:W222"/>
    <mergeCell ref="X220:X222"/>
    <mergeCell ref="Q235:Q237"/>
    <mergeCell ref="R235:R237"/>
    <mergeCell ref="S235:S237"/>
    <mergeCell ref="T235:T237"/>
    <mergeCell ref="V235:V237"/>
    <mergeCell ref="W235:W237"/>
    <mergeCell ref="Q210:Q212"/>
    <mergeCell ref="S210:S212"/>
    <mergeCell ref="R210:R212"/>
    <mergeCell ref="Q207:Q209"/>
    <mergeCell ref="R207:R209"/>
    <mergeCell ref="U230:U232"/>
    <mergeCell ref="T210:T212"/>
    <mergeCell ref="S207:S209"/>
    <mergeCell ref="T207:T209"/>
    <mergeCell ref="Q224:Q226"/>
    <mergeCell ref="U174:U176"/>
    <mergeCell ref="U201:U203"/>
    <mergeCell ref="V201:V203"/>
    <mergeCell ref="T201:T203"/>
    <mergeCell ref="S201:S203"/>
    <mergeCell ref="U235:U237"/>
    <mergeCell ref="U207:U209"/>
    <mergeCell ref="U210:U212"/>
    <mergeCell ref="T204:T206"/>
    <mergeCell ref="U204:U206"/>
    <mergeCell ref="T69:T71"/>
    <mergeCell ref="U195:U197"/>
    <mergeCell ref="T195:T197"/>
    <mergeCell ref="S191:S193"/>
    <mergeCell ref="V174:V176"/>
    <mergeCell ref="S185:S187"/>
    <mergeCell ref="T185:T187"/>
    <mergeCell ref="U185:U187"/>
    <mergeCell ref="V185:V187"/>
    <mergeCell ref="V179:V181"/>
    <mergeCell ref="P72:P74"/>
    <mergeCell ref="Q72:Q74"/>
    <mergeCell ref="R72:R74"/>
    <mergeCell ref="S72:S74"/>
    <mergeCell ref="Q69:Q71"/>
    <mergeCell ref="R69:R71"/>
    <mergeCell ref="S69:S71"/>
    <mergeCell ref="L90:L92"/>
    <mergeCell ref="A165:A167"/>
    <mergeCell ref="B165:B167"/>
    <mergeCell ref="C165:C167"/>
    <mergeCell ref="D165:D167"/>
    <mergeCell ref="E165:E167"/>
    <mergeCell ref="A147:A149"/>
    <mergeCell ref="B153:B155"/>
    <mergeCell ref="B147:B149"/>
    <mergeCell ref="A146:B146"/>
    <mergeCell ref="W165:W167"/>
    <mergeCell ref="X165:X167"/>
    <mergeCell ref="Q165:Q167"/>
    <mergeCell ref="R165:R167"/>
    <mergeCell ref="S165:S167"/>
    <mergeCell ref="T165:T167"/>
    <mergeCell ref="O168:O170"/>
    <mergeCell ref="P168:P170"/>
    <mergeCell ref="R168:R170"/>
    <mergeCell ref="S168:S170"/>
    <mergeCell ref="T168:T170"/>
    <mergeCell ref="U168:U170"/>
    <mergeCell ref="Q168:Q170"/>
    <mergeCell ref="R154:R155"/>
    <mergeCell ref="S154:S155"/>
    <mergeCell ref="T154:T155"/>
    <mergeCell ref="U156:U158"/>
    <mergeCell ref="V156:V158"/>
    <mergeCell ref="V162:V164"/>
    <mergeCell ref="V168:V170"/>
    <mergeCell ref="U165:U167"/>
    <mergeCell ref="V165:V167"/>
  </mergeCells>
  <phoneticPr fontId="0" type="noConversion"/>
  <pageMargins left="0" right="0" top="0" bottom="0" header="0.31496062992125984" footer="0.31496062992125984"/>
  <pageSetup paperSize="9" scale="40" fitToHeight="100" orientation="landscape" horizontalDpi="180" verticalDpi="180" r:id="rId1"/>
  <headerFooter>
    <oddFooter>Страница &amp;P</oddFooter>
  </headerFooter>
  <rowBreaks count="6" manualBreakCount="6">
    <brk id="45" max="24" man="1"/>
    <brk id="72" max="24" man="1"/>
    <brk id="105" max="24" man="1"/>
    <brk id="136" max="24" man="1"/>
    <brk id="167" max="24" man="1"/>
    <brk id="203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:B6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2020-02-10T06:22:39Z</cp:lastPrinted>
  <dcterms:created xsi:type="dcterms:W3CDTF">2006-09-28T05:33:49Z</dcterms:created>
  <dcterms:modified xsi:type="dcterms:W3CDTF">2020-02-10T06:22:42Z</dcterms:modified>
</cp:coreProperties>
</file>