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Лист1!$A$1:$Y$276</definedName>
  </definedNames>
  <calcPr calcId="114210" refMode="R1C1"/>
</workbook>
</file>

<file path=xl/calcChain.xml><?xml version="1.0" encoding="utf-8"?>
<calcChain xmlns="http://schemas.openxmlformats.org/spreadsheetml/2006/main">
  <c r="I250" i="1"/>
  <c r="J250"/>
  <c r="K250"/>
  <c r="L250"/>
  <c r="M250"/>
  <c r="N250"/>
  <c r="I249"/>
  <c r="J249"/>
  <c r="K249"/>
  <c r="L249"/>
  <c r="M249"/>
  <c r="N249"/>
  <c r="H250"/>
  <c r="H249"/>
  <c r="G259"/>
  <c r="G258"/>
  <c r="G257"/>
  <c r="Q257"/>
  <c r="N257"/>
  <c r="M257"/>
  <c r="L257"/>
  <c r="K257"/>
  <c r="J257"/>
  <c r="I257"/>
  <c r="H257"/>
  <c r="Q260"/>
  <c r="Q216"/>
  <c r="Q213"/>
  <c r="I273"/>
  <c r="M273"/>
  <c r="N273"/>
  <c r="I272"/>
  <c r="J272"/>
  <c r="I209"/>
  <c r="J209"/>
  <c r="J273"/>
  <c r="K209"/>
  <c r="K273"/>
  <c r="L209"/>
  <c r="L273"/>
  <c r="M209"/>
  <c r="N209"/>
  <c r="H209"/>
  <c r="H273"/>
  <c r="I208"/>
  <c r="J208"/>
  <c r="K208"/>
  <c r="K272"/>
  <c r="L208"/>
  <c r="L272"/>
  <c r="M208"/>
  <c r="M272"/>
  <c r="N208"/>
  <c r="N272"/>
  <c r="H208"/>
  <c r="G215"/>
  <c r="G214"/>
  <c r="N213"/>
  <c r="M213"/>
  <c r="L213"/>
  <c r="K213"/>
  <c r="J213"/>
  <c r="I213"/>
  <c r="H213"/>
  <c r="G206"/>
  <c r="G205"/>
  <c r="N204"/>
  <c r="M204"/>
  <c r="L204"/>
  <c r="K204"/>
  <c r="J204"/>
  <c r="I204"/>
  <c r="H204"/>
  <c r="G203"/>
  <c r="G202"/>
  <c r="Q201"/>
  <c r="N201"/>
  <c r="M201"/>
  <c r="L201"/>
  <c r="K201"/>
  <c r="J201"/>
  <c r="I201"/>
  <c r="H201"/>
  <c r="G201"/>
  <c r="N200"/>
  <c r="M200"/>
  <c r="L200"/>
  <c r="L198"/>
  <c r="K200"/>
  <c r="J200"/>
  <c r="I200"/>
  <c r="H200"/>
  <c r="G200"/>
  <c r="N199"/>
  <c r="M199"/>
  <c r="L199"/>
  <c r="K199"/>
  <c r="J199"/>
  <c r="I199"/>
  <c r="H199"/>
  <c r="G199"/>
  <c r="N198"/>
  <c r="M198"/>
  <c r="K198"/>
  <c r="J198"/>
  <c r="I198"/>
  <c r="H198"/>
  <c r="G256"/>
  <c r="G255"/>
  <c r="N254"/>
  <c r="M254"/>
  <c r="L254"/>
  <c r="K254"/>
  <c r="J254"/>
  <c r="I254"/>
  <c r="H254"/>
  <c r="G254"/>
  <c r="H230"/>
  <c r="I231"/>
  <c r="J231"/>
  <c r="K231"/>
  <c r="L231"/>
  <c r="M231"/>
  <c r="N231"/>
  <c r="H231"/>
  <c r="I230"/>
  <c r="J230"/>
  <c r="K230"/>
  <c r="L230"/>
  <c r="M230"/>
  <c r="N230"/>
  <c r="N232"/>
  <c r="M232"/>
  <c r="L232"/>
  <c r="K232"/>
  <c r="J232"/>
  <c r="I232"/>
  <c r="H232"/>
  <c r="G234"/>
  <c r="G233"/>
  <c r="H235"/>
  <c r="I235"/>
  <c r="J235"/>
  <c r="K235"/>
  <c r="L235"/>
  <c r="M235"/>
  <c r="N235"/>
  <c r="Q235"/>
  <c r="G236"/>
  <c r="G235"/>
  <c r="G237"/>
  <c r="I26"/>
  <c r="J26"/>
  <c r="K26"/>
  <c r="L26"/>
  <c r="M26"/>
  <c r="N26"/>
  <c r="I25"/>
  <c r="J25"/>
  <c r="K25"/>
  <c r="L25"/>
  <c r="M25"/>
  <c r="N25"/>
  <c r="H26"/>
  <c r="H25"/>
  <c r="G204"/>
  <c r="G213"/>
  <c r="G198"/>
  <c r="G232"/>
  <c r="G38"/>
  <c r="G37"/>
  <c r="N36"/>
  <c r="M36"/>
  <c r="L36"/>
  <c r="K36"/>
  <c r="J36"/>
  <c r="I36"/>
  <c r="H36"/>
  <c r="G36"/>
  <c r="G243"/>
  <c r="G242"/>
  <c r="G240"/>
  <c r="G239"/>
  <c r="N241"/>
  <c r="M241"/>
  <c r="L241"/>
  <c r="K241"/>
  <c r="J241"/>
  <c r="I241"/>
  <c r="H241"/>
  <c r="N238"/>
  <c r="M238"/>
  <c r="L238"/>
  <c r="K238"/>
  <c r="J238"/>
  <c r="I238"/>
  <c r="H238"/>
  <c r="L229"/>
  <c r="I47"/>
  <c r="J47"/>
  <c r="K47"/>
  <c r="L47"/>
  <c r="M47"/>
  <c r="N47"/>
  <c r="I46"/>
  <c r="J46"/>
  <c r="K46"/>
  <c r="L46"/>
  <c r="M46"/>
  <c r="N46"/>
  <c r="H47"/>
  <c r="H46"/>
  <c r="I267"/>
  <c r="J267"/>
  <c r="K267"/>
  <c r="L267"/>
  <c r="M267"/>
  <c r="N267"/>
  <c r="I266"/>
  <c r="J266"/>
  <c r="K266"/>
  <c r="L266"/>
  <c r="M266"/>
  <c r="N266"/>
  <c r="H267"/>
  <c r="H266"/>
  <c r="G262"/>
  <c r="G261"/>
  <c r="N260"/>
  <c r="M260"/>
  <c r="L260"/>
  <c r="K260"/>
  <c r="J260"/>
  <c r="I260"/>
  <c r="H260"/>
  <c r="G253"/>
  <c r="G252"/>
  <c r="N251"/>
  <c r="M251"/>
  <c r="L251"/>
  <c r="K251"/>
  <c r="J251"/>
  <c r="I251"/>
  <c r="H251"/>
  <c r="N248"/>
  <c r="J248"/>
  <c r="G246"/>
  <c r="G245"/>
  <c r="N244"/>
  <c r="M244"/>
  <c r="L244"/>
  <c r="K244"/>
  <c r="J244"/>
  <c r="I244"/>
  <c r="H244"/>
  <c r="G190"/>
  <c r="G189"/>
  <c r="N188"/>
  <c r="M188"/>
  <c r="L188"/>
  <c r="K188"/>
  <c r="J188"/>
  <c r="I188"/>
  <c r="H188"/>
  <c r="N187"/>
  <c r="M187"/>
  <c r="L187"/>
  <c r="K187"/>
  <c r="J187"/>
  <c r="I187"/>
  <c r="H187"/>
  <c r="N186"/>
  <c r="M186"/>
  <c r="L186"/>
  <c r="K186"/>
  <c r="J186"/>
  <c r="I186"/>
  <c r="H186"/>
  <c r="H229"/>
  <c r="G244"/>
  <c r="G241"/>
  <c r="G238"/>
  <c r="J229"/>
  <c r="N229"/>
  <c r="G251"/>
  <c r="G231"/>
  <c r="H248"/>
  <c r="K229"/>
  <c r="K248"/>
  <c r="G250"/>
  <c r="L248"/>
  <c r="G260"/>
  <c r="M229"/>
  <c r="N185"/>
  <c r="K185"/>
  <c r="G230"/>
  <c r="G229"/>
  <c r="J185"/>
  <c r="I229"/>
  <c r="I248"/>
  <c r="M248"/>
  <c r="G249"/>
  <c r="G248"/>
  <c r="G186"/>
  <c r="L185"/>
  <c r="I185"/>
  <c r="M185"/>
  <c r="G187"/>
  <c r="H185"/>
  <c r="G188"/>
  <c r="G185"/>
  <c r="G212"/>
  <c r="G211"/>
  <c r="Q210"/>
  <c r="N210"/>
  <c r="M210"/>
  <c r="L210"/>
  <c r="K210"/>
  <c r="J210"/>
  <c r="I210"/>
  <c r="H210"/>
  <c r="H207"/>
  <c r="G210"/>
  <c r="I155"/>
  <c r="J155"/>
  <c r="K155"/>
  <c r="L155"/>
  <c r="M155"/>
  <c r="N155"/>
  <c r="H155"/>
  <c r="I154"/>
  <c r="J154"/>
  <c r="K154"/>
  <c r="L154"/>
  <c r="M154"/>
  <c r="N154"/>
  <c r="H154"/>
  <c r="Q174"/>
  <c r="G176"/>
  <c r="G175"/>
  <c r="N174"/>
  <c r="M174"/>
  <c r="L174"/>
  <c r="K174"/>
  <c r="J174"/>
  <c r="I174"/>
  <c r="H174"/>
  <c r="N171"/>
  <c r="M171"/>
  <c r="L171"/>
  <c r="K171"/>
  <c r="J171"/>
  <c r="I171"/>
  <c r="H171"/>
  <c r="G173"/>
  <c r="G172"/>
  <c r="G170"/>
  <c r="G169"/>
  <c r="N168"/>
  <c r="M168"/>
  <c r="L168"/>
  <c r="K168"/>
  <c r="J168"/>
  <c r="I168"/>
  <c r="H168"/>
  <c r="G77"/>
  <c r="G76"/>
  <c r="N75"/>
  <c r="M75"/>
  <c r="L75"/>
  <c r="K75"/>
  <c r="J75"/>
  <c r="I75"/>
  <c r="H75"/>
  <c r="N72"/>
  <c r="M72"/>
  <c r="L72"/>
  <c r="K72"/>
  <c r="J72"/>
  <c r="I72"/>
  <c r="H72"/>
  <c r="G74"/>
  <c r="G73"/>
  <c r="G75"/>
  <c r="G168"/>
  <c r="G174"/>
  <c r="G171"/>
  <c r="G72"/>
  <c r="Q123"/>
  <c r="L105"/>
  <c r="I101"/>
  <c r="J101"/>
  <c r="K101"/>
  <c r="L101"/>
  <c r="M101"/>
  <c r="N101"/>
  <c r="H101"/>
  <c r="I100"/>
  <c r="J100"/>
  <c r="K100"/>
  <c r="L100"/>
  <c r="M100"/>
  <c r="N100"/>
  <c r="H100"/>
  <c r="G122"/>
  <c r="G121"/>
  <c r="L120"/>
  <c r="L123"/>
  <c r="N120"/>
  <c r="M120"/>
  <c r="K120"/>
  <c r="J120"/>
  <c r="I120"/>
  <c r="H120"/>
  <c r="Q165"/>
  <c r="Q157"/>
  <c r="Q114"/>
  <c r="Q133"/>
  <c r="Q130"/>
  <c r="G135"/>
  <c r="G134"/>
  <c r="I133"/>
  <c r="J133"/>
  <c r="K133"/>
  <c r="L133"/>
  <c r="M133"/>
  <c r="N133"/>
  <c r="H133"/>
  <c r="H130"/>
  <c r="G132"/>
  <c r="G131"/>
  <c r="N130"/>
  <c r="M130"/>
  <c r="L130"/>
  <c r="K130"/>
  <c r="J130"/>
  <c r="I130"/>
  <c r="N129"/>
  <c r="M129"/>
  <c r="L129"/>
  <c r="K129"/>
  <c r="J129"/>
  <c r="I129"/>
  <c r="H129"/>
  <c r="N128"/>
  <c r="M128"/>
  <c r="L128"/>
  <c r="K128"/>
  <c r="J128"/>
  <c r="I128"/>
  <c r="H128"/>
  <c r="Q84"/>
  <c r="Q163"/>
  <c r="L66"/>
  <c r="H223"/>
  <c r="H272"/>
  <c r="H271"/>
  <c r="I223"/>
  <c r="I224"/>
  <c r="J223"/>
  <c r="J224"/>
  <c r="K223"/>
  <c r="K224"/>
  <c r="L223"/>
  <c r="L224"/>
  <c r="M223"/>
  <c r="M224"/>
  <c r="N223"/>
  <c r="N224"/>
  <c r="H224"/>
  <c r="J207"/>
  <c r="K207"/>
  <c r="L207"/>
  <c r="M207"/>
  <c r="N207"/>
  <c r="I192"/>
  <c r="I193"/>
  <c r="J192"/>
  <c r="J193"/>
  <c r="K192"/>
  <c r="K193"/>
  <c r="L192"/>
  <c r="L193"/>
  <c r="M192"/>
  <c r="M193"/>
  <c r="N192"/>
  <c r="N193"/>
  <c r="H193"/>
  <c r="H192"/>
  <c r="I268"/>
  <c r="J268"/>
  <c r="K268"/>
  <c r="L268"/>
  <c r="M268"/>
  <c r="N268"/>
  <c r="H268"/>
  <c r="I225"/>
  <c r="J225"/>
  <c r="K225"/>
  <c r="L225"/>
  <c r="M225"/>
  <c r="N225"/>
  <c r="H225"/>
  <c r="G227"/>
  <c r="L216"/>
  <c r="I194"/>
  <c r="J194"/>
  <c r="K194"/>
  <c r="L194"/>
  <c r="M194"/>
  <c r="N194"/>
  <c r="M178"/>
  <c r="M179"/>
  <c r="N178"/>
  <c r="N179"/>
  <c r="I178"/>
  <c r="I179"/>
  <c r="J178"/>
  <c r="J179"/>
  <c r="K178"/>
  <c r="L178"/>
  <c r="L179"/>
  <c r="H179"/>
  <c r="H178"/>
  <c r="L165"/>
  <c r="M165"/>
  <c r="L156"/>
  <c r="M156"/>
  <c r="N156"/>
  <c r="J159"/>
  <c r="K159"/>
  <c r="L159"/>
  <c r="M159"/>
  <c r="N159"/>
  <c r="I137"/>
  <c r="I138"/>
  <c r="J137"/>
  <c r="J138"/>
  <c r="K137"/>
  <c r="K138"/>
  <c r="L137"/>
  <c r="L138"/>
  <c r="M137"/>
  <c r="M138"/>
  <c r="N137"/>
  <c r="N138"/>
  <c r="H137"/>
  <c r="H138"/>
  <c r="L139"/>
  <c r="K117"/>
  <c r="L117"/>
  <c r="L114"/>
  <c r="K111"/>
  <c r="L111"/>
  <c r="M111"/>
  <c r="N111"/>
  <c r="N108"/>
  <c r="L108"/>
  <c r="L102"/>
  <c r="M102"/>
  <c r="N102"/>
  <c r="K82"/>
  <c r="K81"/>
  <c r="K89"/>
  <c r="L82"/>
  <c r="L81"/>
  <c r="L84"/>
  <c r="L45"/>
  <c r="M45"/>
  <c r="M82"/>
  <c r="M81"/>
  <c r="M89"/>
  <c r="N82"/>
  <c r="N81"/>
  <c r="J45"/>
  <c r="J82"/>
  <c r="J81"/>
  <c r="H82"/>
  <c r="H81"/>
  <c r="I82"/>
  <c r="I81"/>
  <c r="J89"/>
  <c r="I89"/>
  <c r="K45"/>
  <c r="L60"/>
  <c r="M60"/>
  <c r="N60"/>
  <c r="N48"/>
  <c r="L48"/>
  <c r="M48"/>
  <c r="L51"/>
  <c r="M51"/>
  <c r="N51"/>
  <c r="I69"/>
  <c r="J69"/>
  <c r="K69"/>
  <c r="L69"/>
  <c r="M69"/>
  <c r="N69"/>
  <c r="H69"/>
  <c r="L57"/>
  <c r="J63"/>
  <c r="G41"/>
  <c r="G40"/>
  <c r="H39"/>
  <c r="I39"/>
  <c r="J39"/>
  <c r="K39"/>
  <c r="L39"/>
  <c r="M39"/>
  <c r="N39"/>
  <c r="G35"/>
  <c r="L33"/>
  <c r="N30"/>
  <c r="M108"/>
  <c r="M114"/>
  <c r="G71"/>
  <c r="G70"/>
  <c r="H33"/>
  <c r="I33"/>
  <c r="J33"/>
  <c r="K33"/>
  <c r="M33"/>
  <c r="N33"/>
  <c r="G34"/>
  <c r="N63"/>
  <c r="G270"/>
  <c r="G269"/>
  <c r="G226"/>
  <c r="G197"/>
  <c r="G208"/>
  <c r="G209"/>
  <c r="H216"/>
  <c r="I216"/>
  <c r="J216"/>
  <c r="K216"/>
  <c r="M216"/>
  <c r="N216"/>
  <c r="G217"/>
  <c r="G218"/>
  <c r="H194"/>
  <c r="G195"/>
  <c r="G196"/>
  <c r="G166"/>
  <c r="G167"/>
  <c r="G163"/>
  <c r="G164"/>
  <c r="G160"/>
  <c r="G161"/>
  <c r="G157"/>
  <c r="G158"/>
  <c r="G140"/>
  <c r="G141"/>
  <c r="G125"/>
  <c r="G124"/>
  <c r="G119"/>
  <c r="G118"/>
  <c r="G116"/>
  <c r="G115"/>
  <c r="G113"/>
  <c r="G112"/>
  <c r="G110"/>
  <c r="G109"/>
  <c r="G107"/>
  <c r="G106"/>
  <c r="G104"/>
  <c r="G103"/>
  <c r="G86"/>
  <c r="G85"/>
  <c r="G83"/>
  <c r="G68"/>
  <c r="G67"/>
  <c r="G62"/>
  <c r="G61"/>
  <c r="G59"/>
  <c r="G56"/>
  <c r="G54"/>
  <c r="G55"/>
  <c r="G53"/>
  <c r="G52"/>
  <c r="G50"/>
  <c r="G49"/>
  <c r="G46"/>
  <c r="G32"/>
  <c r="G31"/>
  <c r="G29"/>
  <c r="G28"/>
  <c r="M63"/>
  <c r="M30"/>
  <c r="N139"/>
  <c r="N123"/>
  <c r="N117"/>
  <c r="N114"/>
  <c r="N105"/>
  <c r="N84"/>
  <c r="N66"/>
  <c r="N57"/>
  <c r="N54"/>
  <c r="N27"/>
  <c r="M57"/>
  <c r="M66"/>
  <c r="K66"/>
  <c r="J66"/>
  <c r="I66"/>
  <c r="H66"/>
  <c r="G65"/>
  <c r="G64"/>
  <c r="K63"/>
  <c r="I63"/>
  <c r="H63"/>
  <c r="K30"/>
  <c r="J30"/>
  <c r="I30"/>
  <c r="H30"/>
  <c r="M123"/>
  <c r="K123"/>
  <c r="J123"/>
  <c r="I123"/>
  <c r="H123"/>
  <c r="J60"/>
  <c r="H117"/>
  <c r="M117"/>
  <c r="J117"/>
  <c r="I117"/>
  <c r="I139"/>
  <c r="G58"/>
  <c r="K60"/>
  <c r="I60"/>
  <c r="H60"/>
  <c r="K57"/>
  <c r="J57"/>
  <c r="I57"/>
  <c r="H57"/>
  <c r="M139"/>
  <c r="K139"/>
  <c r="J139"/>
  <c r="H139"/>
  <c r="K114"/>
  <c r="J114"/>
  <c r="I114"/>
  <c r="H114"/>
  <c r="J111"/>
  <c r="I111"/>
  <c r="H111"/>
  <c r="K108"/>
  <c r="J108"/>
  <c r="I108"/>
  <c r="H108"/>
  <c r="M105"/>
  <c r="K105"/>
  <c r="J105"/>
  <c r="I105"/>
  <c r="H105"/>
  <c r="K102"/>
  <c r="J102"/>
  <c r="I102"/>
  <c r="H102"/>
  <c r="H156"/>
  <c r="I156"/>
  <c r="J156"/>
  <c r="K156"/>
  <c r="H159"/>
  <c r="I159"/>
  <c r="H162"/>
  <c r="I162"/>
  <c r="J162"/>
  <c r="K162"/>
  <c r="H165"/>
  <c r="I165"/>
  <c r="J165"/>
  <c r="K165"/>
  <c r="M54"/>
  <c r="K54"/>
  <c r="J54"/>
  <c r="I54"/>
  <c r="H54"/>
  <c r="K51"/>
  <c r="J51"/>
  <c r="I51"/>
  <c r="H51"/>
  <c r="M84"/>
  <c r="K84"/>
  <c r="J84"/>
  <c r="I84"/>
  <c r="H84"/>
  <c r="K48"/>
  <c r="J48"/>
  <c r="I48"/>
  <c r="H48"/>
  <c r="M27"/>
  <c r="J27"/>
  <c r="K27"/>
  <c r="H27"/>
  <c r="I27"/>
  <c r="G57"/>
  <c r="M146"/>
  <c r="I146"/>
  <c r="L99"/>
  <c r="G225"/>
  <c r="J222"/>
  <c r="G130"/>
  <c r="N24"/>
  <c r="G63"/>
  <c r="G27"/>
  <c r="H222"/>
  <c r="J24"/>
  <c r="G26"/>
  <c r="L24"/>
  <c r="G133"/>
  <c r="K147"/>
  <c r="G138"/>
  <c r="M265"/>
  <c r="I265"/>
  <c r="I147"/>
  <c r="H24"/>
  <c r="G114"/>
  <c r="M24"/>
  <c r="H147"/>
  <c r="G48"/>
  <c r="G60"/>
  <c r="G84"/>
  <c r="G105"/>
  <c r="G117"/>
  <c r="G156"/>
  <c r="I136"/>
  <c r="N222"/>
  <c r="L222"/>
  <c r="I127"/>
  <c r="M127"/>
  <c r="J127"/>
  <c r="G100"/>
  <c r="G267"/>
  <c r="G66"/>
  <c r="G102"/>
  <c r="G108"/>
  <c r="G123"/>
  <c r="G139"/>
  <c r="G159"/>
  <c r="G268"/>
  <c r="L146"/>
  <c r="K222"/>
  <c r="K127"/>
  <c r="G223"/>
  <c r="G33"/>
  <c r="G82"/>
  <c r="G81"/>
  <c r="L191"/>
  <c r="G30"/>
  <c r="G51"/>
  <c r="G111"/>
  <c r="G162"/>
  <c r="I88"/>
  <c r="I87"/>
  <c r="K136"/>
  <c r="M222"/>
  <c r="N127"/>
  <c r="G120"/>
  <c r="H191"/>
  <c r="N191"/>
  <c r="G165"/>
  <c r="G69"/>
  <c r="G39"/>
  <c r="G137"/>
  <c r="J136"/>
  <c r="H127"/>
  <c r="L127"/>
  <c r="G129"/>
  <c r="G101"/>
  <c r="J191"/>
  <c r="G224"/>
  <c r="K191"/>
  <c r="G216"/>
  <c r="G194"/>
  <c r="G192"/>
  <c r="H177"/>
  <c r="M177"/>
  <c r="I177"/>
  <c r="M153"/>
  <c r="K153"/>
  <c r="G155"/>
  <c r="N153"/>
  <c r="L153"/>
  <c r="J177"/>
  <c r="H153"/>
  <c r="J153"/>
  <c r="G154"/>
  <c r="G47"/>
  <c r="G45"/>
  <c r="H45"/>
  <c r="N88"/>
  <c r="I45"/>
  <c r="J88"/>
  <c r="J87"/>
  <c r="K88"/>
  <c r="K87"/>
  <c r="H89"/>
  <c r="H88"/>
  <c r="N89"/>
  <c r="N45"/>
  <c r="M88"/>
  <c r="M87"/>
  <c r="L88"/>
  <c r="I24"/>
  <c r="N265"/>
  <c r="L265"/>
  <c r="J265"/>
  <c r="G266"/>
  <c r="G265"/>
  <c r="H265"/>
  <c r="K265"/>
  <c r="J147"/>
  <c r="N99"/>
  <c r="J99"/>
  <c r="H99"/>
  <c r="H146"/>
  <c r="I99"/>
  <c r="L147"/>
  <c r="L145"/>
  <c r="K99"/>
  <c r="N146"/>
  <c r="N147"/>
  <c r="M147"/>
  <c r="M145"/>
  <c r="N136"/>
  <c r="M136"/>
  <c r="J146"/>
  <c r="H136"/>
  <c r="L136"/>
  <c r="G128"/>
  <c r="G178"/>
  <c r="L177"/>
  <c r="N177"/>
  <c r="M99"/>
  <c r="I153"/>
  <c r="M191"/>
  <c r="I191"/>
  <c r="L89"/>
  <c r="K24"/>
  <c r="K146"/>
  <c r="K179"/>
  <c r="G179"/>
  <c r="I207"/>
  <c r="G207"/>
  <c r="I222"/>
  <c r="G25"/>
  <c r="G193"/>
  <c r="I145"/>
  <c r="G24"/>
  <c r="G136"/>
  <c r="K145"/>
  <c r="K276"/>
  <c r="G99"/>
  <c r="I276"/>
  <c r="H276"/>
  <c r="H145"/>
  <c r="J145"/>
  <c r="I271"/>
  <c r="G147"/>
  <c r="G127"/>
  <c r="N87"/>
  <c r="G222"/>
  <c r="J276"/>
  <c r="L276"/>
  <c r="G191"/>
  <c r="I275"/>
  <c r="I274"/>
  <c r="K177"/>
  <c r="G153"/>
  <c r="H87"/>
  <c r="G88"/>
  <c r="M275"/>
  <c r="M271"/>
  <c r="K271"/>
  <c r="N276"/>
  <c r="N145"/>
  <c r="K275"/>
  <c r="G177"/>
  <c r="L87"/>
  <c r="G272"/>
  <c r="H275"/>
  <c r="H274"/>
  <c r="L275"/>
  <c r="L271"/>
  <c r="N271"/>
  <c r="N275"/>
  <c r="G146"/>
  <c r="J271"/>
  <c r="J275"/>
  <c r="M276"/>
  <c r="G273"/>
  <c r="G89"/>
  <c r="K274"/>
  <c r="J274"/>
  <c r="G145"/>
  <c r="L274"/>
  <c r="N274"/>
  <c r="M274"/>
  <c r="G87"/>
  <c r="G275"/>
  <c r="G271"/>
  <c r="G276"/>
  <c r="G274"/>
</calcChain>
</file>

<file path=xl/comments1.xml><?xml version="1.0" encoding="utf-8"?>
<comments xmlns="http://schemas.openxmlformats.org/spreadsheetml/2006/main">
  <authors>
    <author>Автор</author>
  </authors>
  <commentList>
    <comment ref="H2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0210196</t>
        </r>
      </text>
    </comment>
    <comment ref="I2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0210196</t>
        </r>
      </text>
    </comment>
    <comment ref="J2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210196</t>
        </r>
      </text>
    </comment>
    <comment ref="K28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02 1 01 10960</t>
        </r>
      </text>
    </comment>
    <comment ref="L2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  <comment ref="H29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0210197</t>
        </r>
      </text>
    </comment>
    <comment ref="I2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0210197</t>
        </r>
      </text>
    </comment>
    <comment ref="H4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0210201</t>
        </r>
      </text>
    </comment>
    <comment ref="I4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0210201</t>
        </r>
      </text>
    </comment>
    <comment ref="J4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2 1 02 101</t>
        </r>
      </text>
    </comment>
    <comment ref="K4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02 1 02 101</t>
        </r>
      </text>
    </comment>
    <comment ref="H5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0210298-10000руб в мероприятие 3</t>
        </r>
      </text>
    </comment>
    <comment ref="I5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0210298 - в мер.3 (50000 руб)</t>
        </r>
      </text>
    </comment>
    <comment ref="J5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10980 (в мероприятии 3 50 000 руб)</t>
        </r>
      </text>
    </comment>
    <comment ref="K5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02 1 02 10980</t>
        </r>
      </text>
    </comment>
    <comment ref="H5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0217145</t>
        </r>
      </text>
    </comment>
    <comment ref="I53" authorId="0">
      <text>
        <r>
          <rPr>
            <b/>
            <sz val="12"/>
            <color indexed="81"/>
            <rFont val="Tahoma"/>
            <family val="2"/>
            <charset val="204"/>
          </rPr>
          <t>Автор:
0217145</t>
        </r>
      </text>
    </comment>
    <comment ref="J5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217145</t>
        </r>
      </text>
    </comment>
    <comment ref="H5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0217307</t>
        </r>
      </text>
    </comment>
    <comment ref="I5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0217307</t>
        </r>
      </text>
    </comment>
    <comment ref="J56" authorId="0">
      <text>
        <r>
          <rPr>
            <b/>
            <sz val="14"/>
            <color indexed="81"/>
            <rFont val="Tahoma"/>
            <family val="2"/>
            <charset val="204"/>
          </rPr>
          <t>02 1 02 70820</t>
        </r>
      </text>
    </comment>
    <comment ref="K5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02 1 02 70820</t>
        </r>
      </text>
    </comment>
    <comment ref="I5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0210102</t>
        </r>
      </text>
    </comment>
    <comment ref="I6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0215120</t>
        </r>
      </text>
    </comment>
    <comment ref="J62" authorId="0">
      <text>
        <r>
          <rPr>
            <b/>
            <sz val="12"/>
            <color indexed="81"/>
            <rFont val="Tahoma"/>
            <family val="2"/>
            <charset val="204"/>
          </rPr>
          <t>Авто
02 1 02 51202</t>
        </r>
      </text>
    </comment>
    <comment ref="J64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02 1 02 10300</t>
        </r>
      </text>
    </comment>
    <comment ref="K6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02 1 02 10300</t>
        </r>
      </text>
    </comment>
    <comment ref="J67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02 1 02 10300</t>
        </r>
      </text>
    </comment>
    <comment ref="K6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02 1 02 10300</t>
        </r>
      </text>
    </comment>
    <comment ref="H8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0210398 и код 0212398</t>
        </r>
      </text>
    </comment>
    <comment ref="I85" authorId="0">
      <text>
        <r>
          <rPr>
            <sz val="12"/>
            <color indexed="81"/>
            <rFont val="Tahoma"/>
            <family val="2"/>
            <charset val="204"/>
          </rPr>
          <t>Автор:
код 0210398 и код 0212398</t>
        </r>
      </text>
    </comment>
    <comment ref="J8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K8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10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0225055 и 0227119</t>
        </r>
      </text>
    </comment>
    <comment ref="I10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0225055 и 0227119</t>
        </r>
      </text>
    </comment>
    <comment ref="J10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02201 50552+
02201 R0552</t>
        </r>
      </text>
    </comment>
    <comment ref="K10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R543Б</t>
        </r>
      </text>
    </comment>
    <comment ref="H10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0227133</t>
        </r>
      </text>
    </comment>
    <comment ref="I10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0227133</t>
        </r>
      </text>
    </comment>
    <comment ref="J10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S0550</t>
        </r>
      </text>
    </comment>
    <comment ref="K10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10400 или 02 2 01 S0550</t>
        </r>
      </text>
    </comment>
    <comment ref="H10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0227133</t>
        </r>
      </text>
    </comment>
    <comment ref="I107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227133</t>
        </r>
      </text>
    </comment>
    <comment ref="J10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02 2 01 70550</t>
        </r>
      </text>
    </comment>
    <comment ref="H10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0227120</t>
        </r>
      </text>
    </comment>
    <comment ref="I10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0227120
</t>
        </r>
      </text>
    </comment>
    <comment ref="H11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0227120</t>
        </r>
      </text>
    </comment>
    <comment ref="I110" authorId="0">
      <text>
        <r>
          <rPr>
            <b/>
            <sz val="12"/>
            <color indexed="81"/>
            <rFont val="Tahoma"/>
            <family val="2"/>
            <charset val="204"/>
          </rPr>
          <t>Автор:
0227120</t>
        </r>
      </text>
    </comment>
    <comment ref="H11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0227232</t>
        </r>
      </text>
    </comment>
    <comment ref="I112" authorId="0">
      <text>
        <r>
          <rPr>
            <b/>
            <sz val="12"/>
            <color indexed="81"/>
            <rFont val="Tahoma"/>
            <family val="2"/>
            <charset val="204"/>
          </rPr>
          <t>Автор:
код 0227232</t>
        </r>
      </text>
    </comment>
    <comment ref="J11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S0320</t>
        </r>
      </text>
    </comment>
    <comment ref="K11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10300 или 02 2 01 S0320</t>
        </r>
      </text>
    </comment>
    <comment ref="H11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0227232</t>
        </r>
      </text>
    </comment>
    <comment ref="I113" authorId="0">
      <text>
        <r>
          <rPr>
            <b/>
            <sz val="12"/>
            <color indexed="81"/>
            <rFont val="Tahoma"/>
            <family val="2"/>
            <charset val="204"/>
          </rPr>
          <t>Автор:
код 0227232</t>
        </r>
      </text>
    </comment>
    <comment ref="J11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02 2 01 70320</t>
        </r>
      </text>
    </comment>
    <comment ref="K11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02 2 01 70320</t>
        </r>
      </text>
    </comment>
    <comment ref="H11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0220199 - мероприятие 6</t>
        </r>
      </text>
    </comment>
    <comment ref="I115" authorId="0">
      <text>
        <r>
          <rPr>
            <b/>
            <sz val="11"/>
            <color indexed="81"/>
            <rFont val="Tahoma"/>
            <family val="2"/>
            <charset val="204"/>
          </rPr>
          <t>Автор:
код 0220199 - мероприятие 6</t>
        </r>
      </text>
    </comment>
    <comment ref="J11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02 2 01 19990</t>
        </r>
      </text>
    </comment>
    <comment ref="K11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02 2 01 19990</t>
        </r>
      </text>
    </comment>
    <comment ref="H11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0220199 - мероприятие 5</t>
        </r>
      </text>
    </comment>
    <comment ref="I118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0220199 - мероприятие 5</t>
        </r>
      </text>
    </comment>
    <comment ref="J11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из мероприятия 5</t>
        </r>
      </text>
    </comment>
    <comment ref="I122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0227503</t>
        </r>
      </text>
    </comment>
    <comment ref="J12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02 2 01 70900</t>
        </r>
      </text>
    </comment>
    <comment ref="I125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0227503</t>
        </r>
      </text>
    </comment>
    <comment ref="J12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02 2 01 70900</t>
        </r>
      </text>
    </comment>
    <comment ref="H131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 и 0227149</t>
        </r>
      </text>
    </comment>
    <comment ref="I131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
0227149</t>
        </r>
      </text>
    </comment>
    <comment ref="J131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02 2 02 10100</t>
        </r>
      </text>
    </comment>
    <comment ref="H132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код 0225064 и код 0227149</t>
        </r>
      </text>
    </comment>
    <comment ref="I132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225064
227149</t>
        </r>
      </text>
    </comment>
    <comment ref="J132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02202 50646+
02202 R0646</t>
        </r>
      </text>
    </comment>
    <comment ref="B13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исполнение 3550</t>
        </r>
      </text>
    </comment>
    <comment ref="H14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 и 0227149</t>
        </r>
      </text>
    </comment>
    <comment ref="I14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
0227149</t>
        </r>
      </text>
    </comment>
    <comment ref="J14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02 2 02 10100</t>
        </r>
      </text>
    </comment>
    <comment ref="H141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код 0225064 и код 0227149</t>
        </r>
      </text>
    </comment>
    <comment ref="I141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225064
227149</t>
        </r>
      </text>
    </comment>
    <comment ref="J141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02202 50646+
02202 R0646</t>
        </r>
      </text>
    </comment>
    <comment ref="H14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0220202 - мероприятие 3</t>
        </r>
      </text>
    </comment>
    <comment ref="I143" authorId="0">
      <text>
        <r>
          <rPr>
            <sz val="11"/>
            <color indexed="81"/>
            <rFont val="Tahoma"/>
            <family val="2"/>
            <charset val="204"/>
          </rPr>
          <t xml:space="preserve">
код 0220202 - мероприятие 3</t>
        </r>
      </text>
    </comment>
    <comment ref="J143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0220210200</t>
        </r>
      </text>
    </comment>
    <comment ref="H16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0230102</t>
        </r>
      </text>
    </comment>
    <comment ref="I160" authorId="0">
      <text>
        <r>
          <rPr>
            <sz val="11"/>
            <color indexed="81"/>
            <rFont val="Tahoma"/>
            <family val="2"/>
            <charset val="204"/>
          </rPr>
          <t>Автор:
код 0230102</t>
        </r>
      </text>
    </comment>
    <comment ref="Q163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изменилось значение</t>
        </r>
      </text>
    </comment>
    <comment ref="H18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0248101</t>
        </r>
      </text>
    </comment>
    <comment ref="I189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248101</t>
        </r>
      </text>
    </comment>
    <comment ref="J189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02 4 02 18070</t>
        </r>
      </text>
    </comment>
    <comment ref="K18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02 4 02 18070</t>
        </r>
      </text>
    </comment>
    <comment ref="H19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0248101</t>
        </r>
      </text>
    </comment>
    <comment ref="I195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248101</t>
        </r>
      </text>
    </comment>
    <comment ref="J195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02 4 02 18070</t>
        </r>
      </text>
    </comment>
    <comment ref="K19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02 4 02 18070</t>
        </r>
      </text>
    </comment>
    <comment ref="I202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I205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I211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I217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J22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2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3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31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3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3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3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4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4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4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5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5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5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5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5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5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5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61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6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6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6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6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7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</commentList>
</comments>
</file>

<file path=xl/sharedStrings.xml><?xml version="1.0" encoding="utf-8"?>
<sst xmlns="http://schemas.openxmlformats.org/spreadsheetml/2006/main" count="1082" uniqueCount="195">
  <si>
    <t>Основное мероприятие -строительство распределительных газовых сетей</t>
  </si>
  <si>
    <t>Мероприятие 1. Резервный фонд Администрации муниципального района</t>
  </si>
  <si>
    <t>Мероприятие 2. Руководство и управление в сфере установленных функций</t>
  </si>
  <si>
    <t>Мероприятие 3. Поддержка мер по обеспечению сбалансированности бюджетов поселений (в форме дотаций)</t>
  </si>
  <si>
    <t>Мероприятие  4.  Исполнение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</si>
  <si>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Мероприятие 1: Обеспечение выполнения функций муниципальных  учреждений</t>
  </si>
  <si>
    <t>Мероприятие 2: Руководство и управление в сфере установленных функций</t>
  </si>
  <si>
    <t>Мероприятие 3: Осуществление государственного полномочия по созданию административной комиссии, в том числе обеспечению ее деятельности</t>
  </si>
  <si>
    <t>Мероприятие 4: Проведение выборов в органы местного самоуправления</t>
  </si>
  <si>
    <t>Мероприятие 5: Осуществление полномочий по составлению (изменению) списков кандидатов в присяжные заседатели федеральных судов общей юрисдикции в РФ</t>
  </si>
  <si>
    <t>Мероприятие 6: Подготовка документов территориального планирования муниципального района</t>
  </si>
  <si>
    <t>Мероприятие 7: Разработка документов территориального планирования и градостроительного зонирования( в том числе внесение изменений ) ,включая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</si>
  <si>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 xml:space="preserve">Мероприятие 8: Проведение конкурса к дню местного самоуправления </t>
  </si>
  <si>
    <t>Мероприятие 1: Обеспечение функционирования муниципального сегмента информационно-телекоммуникационной сети органов управления АПК</t>
  </si>
  <si>
    <t>Мероприятие 2: Предоставление субсидий гражданам, ведущим личное подсобное хозяйство, на возмещение части затрат на увеличение поголовья коров</t>
  </si>
  <si>
    <t>Мероприятие 4: Обеспечение доступности  кредитных ресурсов для граждан, ведущих личное подсобное хозяйство</t>
  </si>
  <si>
    <t>Мероприятие 5: Предоставление субсидий гражданам, ведущим личное подсобное хозяйство, на возмещение части затрат на развитие под отраслей животноводства , альтернативных свиноводству.</t>
  </si>
  <si>
    <t>Мероприятие 6: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</si>
  <si>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 xml:space="preserve"> X </t>
  </si>
  <si>
    <t xml:space="preserve"> -      </t>
  </si>
  <si>
    <t xml:space="preserve"> Х </t>
  </si>
  <si>
    <t xml:space="preserve"> х </t>
  </si>
  <si>
    <t xml:space="preserve">1. Налоговых и неналоговых доходов, поступлений нецелевого характера из областного бюджета в бюджет района </t>
  </si>
  <si>
    <t>Освоение денежных средств</t>
  </si>
  <si>
    <t>Наименование показателя</t>
  </si>
  <si>
    <t>Срок реализации</t>
  </si>
  <si>
    <t>Финансовое обеспечение</t>
  </si>
  <si>
    <t>Источник</t>
  </si>
  <si>
    <t>Объем (рублей)</t>
  </si>
  <si>
    <t>Наименование</t>
  </si>
  <si>
    <t>Единица измерения</t>
  </si>
  <si>
    <t>Значение</t>
  </si>
  <si>
    <t>с (год)</t>
  </si>
  <si>
    <t>по (год)</t>
  </si>
  <si>
    <t>Всего</t>
  </si>
  <si>
    <t>в том числе по годам реализации государственной программы</t>
  </si>
  <si>
    <t>Всего****</t>
  </si>
  <si>
    <t>X</t>
  </si>
  <si>
    <t>Всего, из них расходы за счет:</t>
  </si>
  <si>
    <t>№ п/п</t>
  </si>
  <si>
    <t>Соисполнитель, исполнитель основного мероприятия,  исполнитель мероприятия*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</si>
  <si>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</si>
  <si>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</si>
  <si>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</si>
  <si>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</si>
  <si>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Х</t>
  </si>
  <si>
    <t>КУ "Хозяйственно-диспетчерская и архивная служба администрации Называевского муниципального района"</t>
  </si>
  <si>
    <t>Всего по муниципальной программе</t>
  </si>
  <si>
    <t>Основное мероприятие: Повышение качества управления муниципальными финансами</t>
  </si>
  <si>
    <t>Комитет финансов и контроля муниципального района</t>
  </si>
  <si>
    <t>Основное мероприятие: Обеспечение эффективности осуществления своих полномочий Администрацией муниципального района</t>
  </si>
  <si>
    <t>Управление делами Администрации  муниципального района</t>
  </si>
  <si>
    <t>Задача 3 ПП - повышение эффективности деятельности Совета Называевского муниципального района</t>
  </si>
  <si>
    <t>Совет Называевского муниципального района</t>
  </si>
  <si>
    <t>Основное мероприятие: Обеспечение деятельности Совета Называевского муниципального района</t>
  </si>
  <si>
    <t>Мероприятие 1: Руководство в сфере установленных функций</t>
  </si>
  <si>
    <t xml:space="preserve">Итого по подрограмме "Повышение эффективности муниципального управления, развитие межбюджетных отношений в Называевском муниципальном районе"  </t>
  </si>
  <si>
    <t>х</t>
  </si>
  <si>
    <t>Основное мероприятие: Развитие сельского хозяйства и регулирование рынков сельскохозяйственной продукции, сырья и продовольствия муниципального района</t>
  </si>
  <si>
    <t>Экономический отдел Администрации муниципального района</t>
  </si>
  <si>
    <t>Итого по подпрограмме "Содействие в развитии сельскохозяйственного производства, создание условий для развития малого и среднего предпринимательства" МП</t>
  </si>
  <si>
    <t>Основное мероприятие - Осуществление учета, формирование и развитие собственности Называевского муниципального района</t>
  </si>
  <si>
    <t>Цель подпрограммы "Управление имуществом в Называевском муниципальном районе" - эффективное управление и распоряжение объектами собственности Называевского муниципального района</t>
  </si>
  <si>
    <t>Задача 1 ПП - формирование и учет имущественного комплекса муниципального района, вовлечение объектов собственности в хозяйственный оборот</t>
  </si>
  <si>
    <t>Мероприятие 2: Приобретение, содержание и обслуживание муниципального имущества</t>
  </si>
  <si>
    <t>Мероприятие 3: Осуществление учета объектов недвижимости, находящихся в собственности района</t>
  </si>
  <si>
    <t>Мероприятие 5: Руководство и управление в сфере установленных функций</t>
  </si>
  <si>
    <t>Цель МП - создание условий для экономического развития Называевского муниципального района</t>
  </si>
  <si>
    <t>Основное мероприятие:  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</si>
  <si>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Степень соответствия использования средств резервного фонда Администрации муниципального района требованиям законодательства</t>
  </si>
  <si>
    <t>процент</t>
  </si>
  <si>
    <t>Итого по подпрограмме "Развитие инфраструктуры Называевского муниципального района" муниципальной программы</t>
  </si>
  <si>
    <t>Задача 4 муниципальной программы: Развитие жилищно-коммунального комплекса, обеспечение энергосбережения и повышения энергетической эффективности Называевского муниципального района</t>
  </si>
  <si>
    <t>Основное мероприятие: Реализация мер по обеспечению энергетической эффективности объектов бюджетной сферы</t>
  </si>
  <si>
    <t>Задача 1 МП - Осуществление  эффективного муниципального управления в целях улучшения качества жизни населения Называевского муниципального района.</t>
  </si>
  <si>
    <t>Задача 1 ПП - Повышение качества бюджетного планирования и исполнения бюджета муниципального района.</t>
  </si>
  <si>
    <t>Цель подпрограммы "Повышение эффективности муниципального управления, развитие межбюджетных отношений в Называевском муниципальном районе"  - Повышение эффективности системы муниципального управления в целях улучшения качества жизни населения Называевского муниципального района</t>
  </si>
  <si>
    <t>Задача 2 ПП - Совершенствование механизмов  муниципального управления в Называевском муниципальном районе</t>
  </si>
  <si>
    <t>Задача 3 муниципальной программы -Обеспечение сохранности, содержания и управления объектами собственности Называевского муниципального района.</t>
  </si>
  <si>
    <t>Ед.</t>
  </si>
  <si>
    <t>Степень соблюдения квалификационных требований при приеме на муниципальную службу в администрацию НМР</t>
  </si>
  <si>
    <t>Степень оснащенности рабочих мест Администрации МР современной оргтехникой</t>
  </si>
  <si>
    <t>Проведение заседаний административной комиссии не менее 2-х раз в месяц</t>
  </si>
  <si>
    <t>освещение информации о деятельности комитета финансов и контроля</t>
  </si>
  <si>
    <t>Количество отчетов депутатов в год</t>
  </si>
  <si>
    <t>Цель подпрограммы "Содействие в развитии сельскохозяйственного производства, создание условий для развития малого и среднего предпринимательства и устойчивое развитие сельских территорий Называевского муниципального района" -  создание благоприятных условий для увеличения производимой сельскохозяйственной продукции и ускоренного развития субъектов малого и среднего предпринимательства для формирования конкурентной среды на территории Называевского муниципального района</t>
  </si>
  <si>
    <t>единиц</t>
  </si>
  <si>
    <t>Количество объектов, приобретенных в казну муниципального района</t>
  </si>
  <si>
    <t>Количество технических планов (паспортов) на объекты недвижимости</t>
  </si>
  <si>
    <t>Объем субсидируемых кредитов (займов), привлеченных гражданами, ведущими личные подсобные хозяйства</t>
  </si>
  <si>
    <t>Количество субсидируемого молока, сданного гражданами, ведущими личные подсобные хозяйства, на промышленную переработку</t>
  </si>
  <si>
    <t>тонн</t>
  </si>
  <si>
    <t>Количество консультационных услуг, оказанных сельхозтоваропроизводителям</t>
  </si>
  <si>
    <t>ед.</t>
  </si>
  <si>
    <t>Количество руководителей, специалистов и рабочих массовых профессий, а также специалистов по оказанию консультационной помощи СХТП, прошедших переподготовку и повышение квалификации</t>
  </si>
  <si>
    <t>чел.</t>
  </si>
  <si>
    <t>Количество проведенных конкурсов, соревнований по направлениям сельскохозяйственного производства</t>
  </si>
  <si>
    <t>Доля населенных пунктов, обеспеченных круглогодичной связью по автомобильным дорогам общего пользования</t>
  </si>
  <si>
    <t>%</t>
  </si>
  <si>
    <t>Приложение № 6 к муниципальной</t>
  </si>
  <si>
    <t xml:space="preserve">программе "Развитие экономического потенциала </t>
  </si>
  <si>
    <t>Называевского муниципального района"</t>
  </si>
  <si>
    <t>Структура муниципальной программы</t>
  </si>
  <si>
    <t>"Развитие экономического потенциала Называевского муниципального района"</t>
  </si>
  <si>
    <t>шт</t>
  </si>
  <si>
    <t>Количество договоров аренды, купли-продажи, безвозмездного пользования, в т.ч. заключенных по результатам конкурсов или аукционов</t>
  </si>
  <si>
    <t>Количество объектов недвижимости, учтенных в едином банке данных объектов муниципальной собственности</t>
  </si>
  <si>
    <t>Освоение денежных средств, выделенных на проведение выборов Главы МО</t>
  </si>
  <si>
    <t>Освоение денежных средств, выделенных на освоение полномочий</t>
  </si>
  <si>
    <t>Основное мероприятие - организация транспортного обслуживания населения</t>
  </si>
  <si>
    <t>обеспечение сельских населенных пунктов в границах муниципального района регулярным транспортным сообщением</t>
  </si>
  <si>
    <t>Освоение денежных средств, выделенных на подготовку документов</t>
  </si>
  <si>
    <t>Количество отловленных безнадзорныз животных</t>
  </si>
  <si>
    <t>особь</t>
  </si>
  <si>
    <t>Приложение</t>
  </si>
  <si>
    <t>к постановлению Администрации муниципального</t>
  </si>
  <si>
    <t>Отдел строительства, транспорта и ЖКК Управления строительства и ЖКК НМР</t>
  </si>
  <si>
    <t>Отдел сельского хозяйства Управления строительства и ЖКК НМР</t>
  </si>
  <si>
    <t>Отдел муниципального имущества и закупок Управления строительства и ЖКК НМР</t>
  </si>
  <si>
    <t>Итого по подпрограмме "Управление имуществом в Называевском муниципальном районе" муниципальной программы</t>
  </si>
  <si>
    <t>Освоение денежных средств, выделенных на разработку документов</t>
  </si>
  <si>
    <t>Задача 2 МП - Устойчивое развитие сельского хозяйства и сельских территорий Называевского муниципального района, создание благоприятных условий для ускоренного развития субъектов малого и среднего предпринимательства.</t>
  </si>
  <si>
    <t>Мероприятие 1: Оформление права собственности, осуществление полномочий по вовлечению объектов собственности в хозяйственный оборот</t>
  </si>
  <si>
    <t>Мероприятие 4:Проведение капитального, текущего ремонта жилых и нежилых помещений для проживания социально незащищенных категорий граждан</t>
  </si>
  <si>
    <t>Мероприятие 1: Содержание и ремонт автомобильных дорог и сооружений, проведение отдельных мероприятий, связанных с дорожным хозяйством</t>
  </si>
  <si>
    <t>Основное мероприятие: Содержание автомобильных дорог общего пользования местного значения относящихся к собственности муниципального района</t>
  </si>
  <si>
    <t>Мероприятие 1. Энергосбережение и повышение энергетической эффективности</t>
  </si>
  <si>
    <t>Мероприятие 1. Организация транспортного обслуживания населения</t>
  </si>
  <si>
    <t>Задача1 ПП - Обеспечние модернизации и развития автомобильных дорог</t>
  </si>
  <si>
    <t>Задача 2 ПП - Повышение энергетической эффективности  и сокращение энергетических издержек в бюджетном секторе Называевского муниципального района</t>
  </si>
  <si>
    <t>Задача 3 ПП "Обеспечение потребности населения в услугах по перевозке пассажиров транспортом общего пользования в границах муниципального района, обеспечение доступности пассажирских перевозок"</t>
  </si>
  <si>
    <t>Задача 4 ПП   " Газификация населенных пунктов муниципального райна "</t>
  </si>
  <si>
    <t>Освоение средств по обеспечению сбалансированности бюджетов поселений</t>
  </si>
  <si>
    <t>Освоение средств по расчету и предоставлению дотаций бюджетам поселений</t>
  </si>
  <si>
    <t>Мероприятие 1: Проведение районного конкурса молодежных бизнес-проектов "Путь к успеху"</t>
  </si>
  <si>
    <t>Мероприятие2: Проведение семинаров, "круглых столов" по актуальным вопросам развития предпринимательства, поощрение лучших предпринимателей</t>
  </si>
  <si>
    <t>Основное мероприятие: Развитие малого и среднего предпринимательства в Называевском муниципальном районе в целях реализации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</si>
  <si>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 xml:space="preserve"> Мероприятие 1.Предоставление грантов начинающим субъектам малого предпринимательства </t>
  </si>
  <si>
    <t>Оказание информационной поддержки физическим лицам, желающим открыть собственное дело, и индивидуальным предпринимателям</t>
  </si>
  <si>
    <t>Количество молодых людей – участников мероприятий, направленных на вовлечение молодых людей в идею предпринимательства</t>
  </si>
  <si>
    <t>Использование денежных средств в полном объеме</t>
  </si>
  <si>
    <t xml:space="preserve">Задача 1 ПП - Стимулирование роста производства сельскохозяйственной продукции </t>
  </si>
  <si>
    <t xml:space="preserve">Задача 2 ПП - Стимулирование  развития  малого  и  среднего бизнеса </t>
  </si>
  <si>
    <t>млн. руб.</t>
  </si>
  <si>
    <t>Количество получателей субсидии</t>
  </si>
  <si>
    <t>Мероприятие 3: Проведение смотров, конкурсов, соревнований по направлениям сельскохозяйственного производства, а также награждений по результатам трудовой деятельности в АПК</t>
  </si>
  <si>
    <t>Мероприятие 7: Осуществление отдельных полномочий по организации проведения мероприятий по отлову и содержанию безнадзорных животных на территории муниципального района</t>
  </si>
  <si>
    <t>Освоение денежных средств в полном объеме</t>
  </si>
  <si>
    <t xml:space="preserve">Цель подпрограммы "Развитие инфраструктуры Называевского муниципального района" - улучшение качества жизни населения за счет повышения эффективности функционирования жилищно-коммунального комплексеа района </t>
  </si>
  <si>
    <t>Количество приборов учета тепловой энергии, установленных на объектах теплоснабжения</t>
  </si>
  <si>
    <t xml:space="preserve"> Управление строительства и ЖКК НМР</t>
  </si>
  <si>
    <t>Управление строительства и ЖКК НМР</t>
  </si>
  <si>
    <t>Мероприятие 8: Предоставление субсидий гражданам, ведущим ЛПХ, на возмещение части затрат по производству молока</t>
  </si>
  <si>
    <t>км</t>
  </si>
  <si>
    <t>Мероприятие 9: Выполнение полномочий по участию в предупреждении и ликвидации последствий чрезвычайных ситуаций в границах поселений - в части создания ЕДДС и осуществления ее функций</t>
  </si>
  <si>
    <t>Мероприятие 10: Выполнение полномочий по организации и осуществлении мероприятий по территориальной обороне и гражданской обороне</t>
  </si>
  <si>
    <t>Сектор по МП, ГО и ЧС</t>
  </si>
  <si>
    <t>Мероприятие 6: Обеспечение выполнения функций муниципальными учреждениями</t>
  </si>
  <si>
    <t>Мероприятие 7: Проведение мероприятий по землеустройству и землепользованию</t>
  </si>
  <si>
    <t>Количество кадастровых паспортов на земельные участки</t>
  </si>
  <si>
    <t>Мероприятие 2: 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газо-, и водоснабжения населения, водоотведения, снабжения населения топливом</t>
  </si>
  <si>
    <t>Количество сельских поселений, оплативших налог на имущество по объектам коммунальной инфраструктуры</t>
  </si>
  <si>
    <t>ед</t>
  </si>
  <si>
    <t>Основное мероприятие: Осуществление дорожной деятельности</t>
  </si>
  <si>
    <t>о</t>
  </si>
  <si>
    <t xml:space="preserve">Мероприятие 1: Межбюджетные трансферты бюджетам поселенийна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 </t>
  </si>
  <si>
    <t>Основное мероприятие: Организация утилизации и переработки бытовых и промышленных отходов</t>
  </si>
  <si>
    <t>Количество созданных мест (площадок) накопления твердых коммунальных отходов</t>
  </si>
  <si>
    <t>Задача 5 ПП:Создание и содержание мест (площадок) накопления твердых коммунальных отходов</t>
  </si>
  <si>
    <t>Задача 6 ПП: Организация учета граждан, нуждающихся в улучшении жилищных условий</t>
  </si>
  <si>
    <t>Основное мероприятие: Мероприятия по жилищному фонду</t>
  </si>
  <si>
    <t>Мероприятие 1:Межбюджетные трансферты бюджетам поселенийна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малоимущихграждан жилыми помещениями, осуществление муниципального жилищного контроля.</t>
  </si>
  <si>
    <t>Количество сельских поселений, осуществляющих учет граждан, нуждающихся в улучшении жилищных условий</t>
  </si>
  <si>
    <t>Протяженность построенных распределительных газовых сетей с учетом вертикальных участков</t>
  </si>
  <si>
    <t>Количество объектов, при строительстве которых осуществлялся авторский надзор</t>
  </si>
  <si>
    <t>Количество объектов, при строительстве которых осуществлялся эксплуатационный надзор</t>
  </si>
  <si>
    <t>Количество объектов газоснабжения, подключенных к сети газораспределения</t>
  </si>
  <si>
    <t>Мероприятие  5. Резервный фонд Правительства Омской области</t>
  </si>
  <si>
    <t>Освоение средств резервного фонда в полном объеме</t>
  </si>
  <si>
    <t>Мероприятие 1: Технологическое подключение объекта капитального строительства к сети газораспределения</t>
  </si>
  <si>
    <t>Мероприятие 5. Подключение (технологическое присоединение) объекта "Газоснабжение д. НововоскресенкаНазываевского муниципального района Омской области" к сети газораспределения</t>
  </si>
  <si>
    <t>Основное мероприятие: Приобретение технологического оборудования, трубной продукции теплотехнического и водохозяйственного назначения</t>
  </si>
  <si>
    <t>Мероприятие 1: Приобретение котла мощностью 0,63 МВт в котельную № 20, расположенную по адресу:Омская область, Называевский р-н., с. Большепесчанка ул. Советская, д. 37 Б</t>
  </si>
  <si>
    <t>Количество приобретенных котлов</t>
  </si>
  <si>
    <t>Мероприятие 2: Приобретение котла мощностью 0,46 МВт в котельную № 21, расположенную по адресу: Омская область Называевский р-н д. Фомиха ул. Центральная, 19.</t>
  </si>
  <si>
    <t>Мероприятие 3: Замена дымовой трубы котельной № 23, расположенной по адресу: Омская область Называевский р-н с. Искра ул. Горького, д. 14</t>
  </si>
  <si>
    <t>Количество замененных дымовых труб</t>
  </si>
  <si>
    <t>Мероприятие 2. Строительство распределительных газовых сетей в деревне Нововоскресенка Называевского муниципального района Омской области</t>
  </si>
  <si>
    <t>Мероприятие 3. Авторский надзор на объекте "Газоснабжение д. Нововоскресенка Называевского муниципального района Омской области"</t>
  </si>
  <si>
    <t>Мероприятие 4. Эксплуатационный надзор на объекте "Газоснабжение д. Нововоскресенка Называевского муниципального района Омской области"</t>
  </si>
  <si>
    <t>Мероприятие 2: 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мест (площадок) накопления твердых коммунальных отходов</t>
  </si>
  <si>
    <t>Мероприятие 3: Создание мест (площадок) накопления твердых коммунальных отходов</t>
  </si>
  <si>
    <t>Мероприятие 1: Создание объектов размещения коммунальных отходов</t>
  </si>
  <si>
    <t>Мероприятие 4: Содержание объектов размещения твердых коммунальных отходов</t>
  </si>
  <si>
    <t>района от 07.04.2020  № 93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</si>
</sst>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0\ &quot;₽&quot;_-;\-* #,##0.00\ &quot;₽&quot;_-;_-* &quot;-&quot;??\ &quot;₽&quot;_-;_-@_-"/>
    <numFmt numFmtId="165" formatCode="_-* #,##0.00\ _р_._-;\-* #,##0.00\ _р_._-;_-* &quot;-&quot;??\ _р_._-;_-@_-"/>
    <numFmt numFmtId="166" formatCode="0.0"/>
  </numFmts>
  <fonts count="20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1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4"/>
      <color indexed="81"/>
      <name val="Tahoma"/>
      <family val="2"/>
      <charset val="204"/>
    </font>
    <font>
      <sz val="14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9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00">
    <xf numFmtId="0" fontId="0" fillId="0" borderId="0" xfId="0"/>
    <xf numFmtId="165" fontId="2" fillId="2" borderId="1" xfId="2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2" fontId="2" fillId="0" borderId="2" xfId="0" applyNumberFormat="1" applyFont="1" applyFill="1" applyBorder="1" applyAlignment="1">
      <alignment horizontal="center" vertical="top" wrapText="1"/>
    </xf>
    <xf numFmtId="165" fontId="2" fillId="0" borderId="1" xfId="2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center" vertical="top" wrapText="1"/>
    </xf>
    <xf numFmtId="165" fontId="14" fillId="0" borderId="1" xfId="2" applyNumberFormat="1" applyFont="1" applyFill="1" applyBorder="1" applyAlignment="1">
      <alignment horizontal="center" vertical="top" wrapText="1"/>
    </xf>
    <xf numFmtId="165" fontId="14" fillId="0" borderId="1" xfId="0" applyNumberFormat="1" applyFont="1" applyFill="1" applyBorder="1" applyAlignment="1">
      <alignment horizontal="center" vertical="top" wrapText="1"/>
    </xf>
    <xf numFmtId="2" fontId="14" fillId="0" borderId="1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left" vertical="top" wrapText="1"/>
    </xf>
    <xf numFmtId="165" fontId="14" fillId="0" borderId="1" xfId="2" applyFont="1" applyFill="1" applyBorder="1" applyAlignment="1">
      <alignment horizontal="center" vertical="top" wrapText="1"/>
    </xf>
    <xf numFmtId="43" fontId="14" fillId="0" borderId="1" xfId="0" applyNumberFormat="1" applyFont="1" applyFill="1" applyBorder="1" applyAlignment="1">
      <alignment horizontal="center" vertical="top" wrapText="1"/>
    </xf>
    <xf numFmtId="166" fontId="14" fillId="0" borderId="1" xfId="0" applyNumberFormat="1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left" vertical="top" wrapText="1"/>
    </xf>
    <xf numFmtId="0" fontId="14" fillId="0" borderId="0" xfId="0" applyFont="1" applyFill="1" applyAlignment="1">
      <alignment horizontal="center" vertical="top"/>
    </xf>
    <xf numFmtId="0" fontId="14" fillId="0" borderId="2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165" fontId="14" fillId="0" borderId="2" xfId="2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165" fontId="4" fillId="2" borderId="2" xfId="2" applyFont="1" applyFill="1" applyBorder="1" applyAlignment="1">
      <alignment horizontal="center" vertical="top" wrapText="1"/>
    </xf>
    <xf numFmtId="4" fontId="14" fillId="0" borderId="3" xfId="0" applyNumberFormat="1" applyFont="1" applyFill="1" applyBorder="1" applyAlignment="1">
      <alignment horizontal="center" vertical="top" wrapText="1"/>
    </xf>
    <xf numFmtId="4" fontId="14" fillId="0" borderId="4" xfId="0" applyNumberFormat="1" applyFont="1" applyFill="1" applyBorder="1" applyAlignment="1">
      <alignment horizontal="center" vertical="top" wrapText="1"/>
    </xf>
    <xf numFmtId="165" fontId="2" fillId="0" borderId="2" xfId="2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2" fontId="2" fillId="0" borderId="1" xfId="2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/>
    </xf>
    <xf numFmtId="2" fontId="14" fillId="3" borderId="1" xfId="0" applyNumberFormat="1" applyFont="1" applyFill="1" applyBorder="1" applyAlignment="1">
      <alignment horizontal="center" vertical="top" wrapText="1"/>
    </xf>
    <xf numFmtId="0" fontId="2" fillId="0" borderId="1" xfId="2" applyNumberFormat="1" applyFont="1" applyFill="1" applyBorder="1" applyAlignment="1">
      <alignment horizontal="center" vertical="top" wrapText="1"/>
    </xf>
    <xf numFmtId="2" fontId="14" fillId="0" borderId="1" xfId="2" applyNumberFormat="1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left" vertical="top" wrapText="1"/>
    </xf>
    <xf numFmtId="165" fontId="14" fillId="3" borderId="1" xfId="2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left" vertical="top" wrapText="1"/>
    </xf>
    <xf numFmtId="0" fontId="14" fillId="4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 wrapText="1"/>
    </xf>
    <xf numFmtId="165" fontId="14" fillId="4" borderId="1" xfId="2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left" vertical="top" wrapText="1"/>
    </xf>
    <xf numFmtId="2" fontId="14" fillId="3" borderId="1" xfId="0" applyNumberFormat="1" applyFont="1" applyFill="1" applyBorder="1" applyAlignment="1">
      <alignment horizontal="center" vertical="top" wrapText="1"/>
    </xf>
    <xf numFmtId="165" fontId="14" fillId="3" borderId="1" xfId="2" applyFont="1" applyFill="1" applyBorder="1" applyAlignment="1">
      <alignment horizontal="center" vertical="top" wrapText="1"/>
    </xf>
    <xf numFmtId="165" fontId="14" fillId="3" borderId="1" xfId="0" applyNumberFormat="1" applyFont="1" applyFill="1" applyBorder="1" applyAlignment="1">
      <alignment horizontal="center" vertical="top" wrapText="1"/>
    </xf>
    <xf numFmtId="165" fontId="14" fillId="3" borderId="1" xfId="2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14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/>
    </xf>
    <xf numFmtId="0" fontId="14" fillId="0" borderId="2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165" fontId="14" fillId="0" borderId="2" xfId="2" applyFont="1" applyFill="1" applyBorder="1" applyAlignment="1">
      <alignment horizontal="center" vertical="top" wrapText="1"/>
    </xf>
    <xf numFmtId="165" fontId="4" fillId="2" borderId="2" xfId="2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165" fontId="2" fillId="0" borderId="2" xfId="2" applyFont="1" applyFill="1" applyBorder="1" applyAlignment="1">
      <alignment horizontal="center" vertical="top" wrapText="1"/>
    </xf>
    <xf numFmtId="165" fontId="2" fillId="0" borderId="3" xfId="2" applyFont="1" applyFill="1" applyBorder="1" applyAlignment="1">
      <alignment horizontal="center" vertical="top" wrapText="1"/>
    </xf>
    <xf numFmtId="165" fontId="2" fillId="0" borderId="4" xfId="2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4" fillId="2" borderId="1" xfId="0" applyFont="1" applyFill="1" applyBorder="1" applyAlignment="1">
      <alignment horizontal="center" vertical="top" wrapText="1"/>
    </xf>
    <xf numFmtId="165" fontId="2" fillId="2" borderId="2" xfId="2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165" fontId="14" fillId="0" borderId="3" xfId="2" applyFont="1" applyFill="1" applyBorder="1" applyAlignment="1">
      <alignment horizontal="center" vertical="top" wrapText="1"/>
    </xf>
    <xf numFmtId="165" fontId="14" fillId="0" borderId="4" xfId="2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left" vertical="top" wrapText="1"/>
    </xf>
    <xf numFmtId="0" fontId="14" fillId="4" borderId="1" xfId="0" applyFont="1" applyFill="1" applyBorder="1" applyAlignment="1">
      <alignment horizontal="center" vertical="top" wrapText="1"/>
    </xf>
    <xf numFmtId="0" fontId="14" fillId="4" borderId="10" xfId="0" applyFont="1" applyFill="1" applyBorder="1" applyAlignment="1">
      <alignment horizontal="left" vertical="top" wrapText="1"/>
    </xf>
    <xf numFmtId="0" fontId="14" fillId="4" borderId="5" xfId="0" applyFont="1" applyFill="1" applyBorder="1" applyAlignment="1">
      <alignment horizontal="left" vertical="top" wrapText="1"/>
    </xf>
    <xf numFmtId="0" fontId="14" fillId="4" borderId="6" xfId="0" applyFont="1" applyFill="1" applyBorder="1" applyAlignment="1">
      <alignment horizontal="left" vertical="top" wrapText="1"/>
    </xf>
    <xf numFmtId="0" fontId="14" fillId="4" borderId="7" xfId="0" applyFont="1" applyFill="1" applyBorder="1" applyAlignment="1">
      <alignment horizontal="left" vertical="top" wrapText="1"/>
    </xf>
    <xf numFmtId="0" fontId="14" fillId="4" borderId="8" xfId="0" applyFont="1" applyFill="1" applyBorder="1" applyAlignment="1">
      <alignment horizontal="left" vertical="top" wrapText="1"/>
    </xf>
    <xf numFmtId="0" fontId="14" fillId="4" borderId="9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14" fillId="4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165" fontId="4" fillId="0" borderId="2" xfId="2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14" fillId="0" borderId="10" xfId="0" applyFont="1" applyFill="1" applyBorder="1" applyAlignment="1">
      <alignment horizontal="left" vertical="top" wrapText="1"/>
    </xf>
    <xf numFmtId="0" fontId="14" fillId="0" borderId="5" xfId="0" applyFont="1" applyFill="1" applyBorder="1" applyAlignment="1">
      <alignment horizontal="left" vertical="top" wrapText="1"/>
    </xf>
    <xf numFmtId="0" fontId="14" fillId="0" borderId="6" xfId="0" applyFont="1" applyFill="1" applyBorder="1" applyAlignment="1">
      <alignment horizontal="left" vertical="top" wrapText="1"/>
    </xf>
    <xf numFmtId="0" fontId="14" fillId="0" borderId="7" xfId="0" applyFont="1" applyFill="1" applyBorder="1" applyAlignment="1">
      <alignment horizontal="left" vertical="top" wrapText="1"/>
    </xf>
    <xf numFmtId="0" fontId="14" fillId="0" borderId="8" xfId="0" applyFont="1" applyFill="1" applyBorder="1" applyAlignment="1">
      <alignment horizontal="left" vertical="top" wrapText="1"/>
    </xf>
    <xf numFmtId="0" fontId="14" fillId="0" borderId="9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2" fillId="3" borderId="10" xfId="0" applyFont="1" applyFill="1" applyBorder="1" applyAlignment="1">
      <alignment horizontal="left" vertical="top" wrapText="1"/>
    </xf>
    <xf numFmtId="0" fontId="0" fillId="3" borderId="5" xfId="0" applyFill="1" applyBorder="1" applyAlignment="1">
      <alignment horizontal="left" vertical="top" wrapText="1"/>
    </xf>
    <xf numFmtId="0" fontId="2" fillId="3" borderId="6" xfId="0" applyFont="1" applyFill="1" applyBorder="1" applyAlignment="1">
      <alignment horizontal="left" vertical="top" wrapText="1"/>
    </xf>
    <xf numFmtId="0" fontId="0" fillId="3" borderId="7" xfId="0" applyFill="1" applyBorder="1" applyAlignment="1">
      <alignment horizontal="left" vertical="top" wrapText="1"/>
    </xf>
    <xf numFmtId="0" fontId="2" fillId="3" borderId="8" xfId="0" applyFont="1" applyFill="1" applyBorder="1" applyAlignment="1">
      <alignment horizontal="left" vertical="top" wrapText="1"/>
    </xf>
    <xf numFmtId="0" fontId="0" fillId="3" borderId="9" xfId="0" applyFill="1" applyBorder="1" applyAlignment="1">
      <alignment horizontal="left" vertical="top" wrapText="1"/>
    </xf>
    <xf numFmtId="49" fontId="2" fillId="0" borderId="2" xfId="1" applyNumberFormat="1" applyFont="1" applyFill="1" applyBorder="1" applyAlignment="1">
      <alignment horizontal="left" vertical="top" wrapText="1"/>
    </xf>
    <xf numFmtId="49" fontId="2" fillId="0" borderId="3" xfId="1" applyNumberFormat="1" applyFont="1" applyFill="1" applyBorder="1" applyAlignment="1">
      <alignment horizontal="left" vertical="top" wrapText="1"/>
    </xf>
    <xf numFmtId="49" fontId="2" fillId="0" borderId="4" xfId="1" applyNumberFormat="1" applyFont="1" applyFill="1" applyBorder="1" applyAlignment="1">
      <alignment horizontal="left" vertical="top" wrapText="1"/>
    </xf>
    <xf numFmtId="0" fontId="14" fillId="3" borderId="2" xfId="0" applyFont="1" applyFill="1" applyBorder="1" applyAlignment="1">
      <alignment horizontal="center" vertical="top" wrapText="1"/>
    </xf>
    <xf numFmtId="0" fontId="14" fillId="3" borderId="3" xfId="0" applyFont="1" applyFill="1" applyBorder="1" applyAlignment="1">
      <alignment horizontal="center" vertical="top" wrapText="1"/>
    </xf>
    <xf numFmtId="0" fontId="14" fillId="3" borderId="4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10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8" xfId="0" applyFont="1" applyFill="1" applyBorder="1" applyAlignment="1">
      <alignment horizontal="left" vertical="top" wrapText="1"/>
    </xf>
    <xf numFmtId="0" fontId="14" fillId="3" borderId="9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14" fillId="0" borderId="12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6" fillId="0" borderId="4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center" vertical="top" wrapText="1"/>
    </xf>
    <xf numFmtId="0" fontId="16" fillId="0" borderId="4" xfId="0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horizontal="center" vertical="top" wrapText="1"/>
    </xf>
  </cellXfs>
  <cellStyles count="3">
    <cellStyle name="Денежный" xfId="1" builtinId="4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Y276"/>
  <sheetViews>
    <sheetView tabSelected="1" view="pageBreakPreview" zoomScale="76" zoomScaleNormal="70" zoomScaleSheetLayoutView="76" workbookViewId="0">
      <pane xSplit="6" ySplit="17" topLeftCell="N18" activePane="bottomRight" state="frozen"/>
      <selection pane="topRight" activeCell="G1" sqref="G1"/>
      <selection pane="bottomLeft" activeCell="A6" sqref="A6"/>
      <selection pane="bottomRight" activeCell="E6" sqref="E6"/>
    </sheetView>
  </sheetViews>
  <sheetFormatPr defaultRowHeight="15.75"/>
  <cols>
    <col min="1" max="1" width="5.85546875" style="2" customWidth="1"/>
    <col min="2" max="2" width="36.42578125" style="2" customWidth="1"/>
    <col min="3" max="4" width="8.5703125" style="2" customWidth="1"/>
    <col min="5" max="5" width="18" style="2" customWidth="1"/>
    <col min="6" max="6" width="29.5703125" style="2" customWidth="1"/>
    <col min="7" max="7" width="17.5703125" style="2" customWidth="1"/>
    <col min="8" max="8" width="18.28515625" style="2" customWidth="1"/>
    <col min="9" max="9" width="18.140625" style="2" customWidth="1"/>
    <col min="10" max="10" width="18" style="2" customWidth="1"/>
    <col min="11" max="11" width="18.42578125" style="2" customWidth="1"/>
    <col min="12" max="12" width="16.7109375" style="2" customWidth="1"/>
    <col min="13" max="13" width="17.28515625" style="2" customWidth="1"/>
    <col min="14" max="14" width="18" style="2" customWidth="1"/>
    <col min="15" max="15" width="23.28515625" style="2" customWidth="1"/>
    <col min="16" max="16" width="10" style="2" customWidth="1"/>
    <col min="17" max="17" width="7.28515625" style="2" customWidth="1"/>
    <col min="18" max="18" width="8.42578125" style="2" customWidth="1"/>
    <col min="19" max="16384" width="9.140625" style="2"/>
  </cols>
  <sheetData>
    <row r="2" spans="1:25" ht="18.75">
      <c r="R2" s="126" t="s">
        <v>114</v>
      </c>
      <c r="S2" s="126"/>
      <c r="T2" s="126"/>
      <c r="U2" s="126"/>
      <c r="V2" s="126"/>
      <c r="W2" s="126"/>
      <c r="X2" s="126"/>
    </row>
    <row r="3" spans="1:25" ht="18.75">
      <c r="R3" s="126" t="s">
        <v>115</v>
      </c>
      <c r="S3" s="126"/>
      <c r="T3" s="126"/>
      <c r="U3" s="126"/>
      <c r="V3" s="126"/>
      <c r="W3" s="126"/>
      <c r="X3" s="126"/>
    </row>
    <row r="4" spans="1:25" ht="18.75" customHeight="1">
      <c r="R4" s="126" t="s">
        <v>194</v>
      </c>
      <c r="S4" s="127"/>
      <c r="T4" s="127"/>
      <c r="U4" s="127"/>
      <c r="V4" s="127"/>
      <c r="W4" s="127"/>
      <c r="X4" s="127"/>
    </row>
    <row r="5" spans="1:25" ht="18.75">
      <c r="R5" s="126" t="s">
        <v>99</v>
      </c>
      <c r="S5" s="126"/>
      <c r="T5" s="126"/>
      <c r="U5" s="126"/>
      <c r="V5" s="126"/>
      <c r="W5" s="126"/>
      <c r="X5" s="126"/>
    </row>
    <row r="6" spans="1:25" ht="18.75">
      <c r="R6" s="126" t="s">
        <v>100</v>
      </c>
      <c r="S6" s="126"/>
      <c r="T6" s="126"/>
      <c r="U6" s="126"/>
      <c r="V6" s="126"/>
      <c r="W6" s="126"/>
      <c r="X6" s="126"/>
      <c r="Y6" s="126"/>
    </row>
    <row r="7" spans="1:25" ht="18.75">
      <c r="R7" s="126" t="s">
        <v>101</v>
      </c>
      <c r="S7" s="126"/>
      <c r="T7" s="126"/>
      <c r="U7" s="126"/>
      <c r="V7" s="126"/>
      <c r="W7" s="126"/>
      <c r="X7" s="126"/>
    </row>
    <row r="9" spans="1:25" ht="18.75">
      <c r="A9" s="112" t="s">
        <v>102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112"/>
    </row>
    <row r="10" spans="1:25" ht="18.75">
      <c r="A10" s="112" t="s">
        <v>103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</row>
    <row r="13" spans="1:25">
      <c r="A13" s="101" t="s">
        <v>39</v>
      </c>
      <c r="B13" s="101" t="s">
        <v>24</v>
      </c>
      <c r="C13" s="101" t="s">
        <v>25</v>
      </c>
      <c r="D13" s="101"/>
      <c r="E13" s="84" t="s">
        <v>40</v>
      </c>
      <c r="F13" s="101" t="s">
        <v>26</v>
      </c>
      <c r="G13" s="101"/>
      <c r="H13" s="101"/>
      <c r="I13" s="101"/>
      <c r="J13" s="101"/>
      <c r="K13" s="101"/>
      <c r="L13" s="101"/>
      <c r="M13" s="101"/>
      <c r="N13" s="101"/>
      <c r="O13" s="101" t="s">
        <v>42</v>
      </c>
      <c r="P13" s="101"/>
      <c r="Q13" s="101"/>
      <c r="R13" s="101"/>
      <c r="S13" s="101"/>
      <c r="T13" s="101"/>
      <c r="U13" s="101"/>
      <c r="V13" s="101"/>
      <c r="W13" s="101"/>
      <c r="X13" s="101"/>
      <c r="Y13" s="3"/>
    </row>
    <row r="14" spans="1:25">
      <c r="A14" s="101"/>
      <c r="B14" s="101"/>
      <c r="C14" s="101"/>
      <c r="D14" s="101"/>
      <c r="E14" s="94"/>
      <c r="F14" s="101" t="s">
        <v>27</v>
      </c>
      <c r="G14" s="101" t="s">
        <v>28</v>
      </c>
      <c r="H14" s="101"/>
      <c r="I14" s="101"/>
      <c r="J14" s="101"/>
      <c r="K14" s="101"/>
      <c r="L14" s="101"/>
      <c r="M14" s="101"/>
      <c r="N14" s="101"/>
      <c r="O14" s="101" t="s">
        <v>29</v>
      </c>
      <c r="P14" s="101" t="s">
        <v>30</v>
      </c>
      <c r="Q14" s="101" t="s">
        <v>31</v>
      </c>
      <c r="R14" s="101"/>
      <c r="S14" s="101"/>
      <c r="T14" s="101"/>
      <c r="U14" s="101"/>
      <c r="V14" s="101"/>
      <c r="W14" s="101"/>
      <c r="X14" s="101"/>
      <c r="Y14" s="3"/>
    </row>
    <row r="15" spans="1:25" ht="34.5" customHeight="1">
      <c r="A15" s="101"/>
      <c r="B15" s="101"/>
      <c r="C15" s="84" t="s">
        <v>32</v>
      </c>
      <c r="D15" s="84" t="s">
        <v>33</v>
      </c>
      <c r="E15" s="94"/>
      <c r="F15" s="101"/>
      <c r="G15" s="101" t="s">
        <v>34</v>
      </c>
      <c r="H15" s="101" t="s">
        <v>41</v>
      </c>
      <c r="I15" s="101"/>
      <c r="J15" s="101"/>
      <c r="K15" s="101"/>
      <c r="L15" s="101"/>
      <c r="M15" s="101"/>
      <c r="N15" s="101"/>
      <c r="O15" s="101"/>
      <c r="P15" s="101"/>
      <c r="Q15" s="101" t="s">
        <v>36</v>
      </c>
      <c r="R15" s="101" t="s">
        <v>35</v>
      </c>
      <c r="S15" s="101"/>
      <c r="T15" s="101"/>
      <c r="U15" s="101"/>
      <c r="V15" s="101"/>
      <c r="W15" s="101"/>
      <c r="X15" s="101"/>
      <c r="Y15" s="3"/>
    </row>
    <row r="16" spans="1:25" ht="46.5" customHeight="1">
      <c r="A16" s="101"/>
      <c r="B16" s="101"/>
      <c r="C16" s="95"/>
      <c r="D16" s="95"/>
      <c r="E16" s="95"/>
      <c r="F16" s="101"/>
      <c r="G16" s="101"/>
      <c r="H16" s="4">
        <v>2020</v>
      </c>
      <c r="I16" s="4">
        <v>2021</v>
      </c>
      <c r="J16" s="4">
        <v>2022</v>
      </c>
      <c r="K16" s="4">
        <v>2023</v>
      </c>
      <c r="L16" s="4">
        <v>2024</v>
      </c>
      <c r="M16" s="4">
        <v>2025</v>
      </c>
      <c r="N16" s="4">
        <v>2026</v>
      </c>
      <c r="O16" s="101"/>
      <c r="P16" s="101"/>
      <c r="Q16" s="101"/>
      <c r="R16" s="4">
        <v>2020</v>
      </c>
      <c r="S16" s="4">
        <v>2021</v>
      </c>
      <c r="T16" s="4">
        <v>2022</v>
      </c>
      <c r="U16" s="4">
        <v>2023</v>
      </c>
      <c r="V16" s="4">
        <v>2024</v>
      </c>
      <c r="W16" s="4">
        <v>2025</v>
      </c>
      <c r="X16" s="4">
        <v>2026</v>
      </c>
      <c r="Y16" s="3"/>
    </row>
    <row r="17" spans="1:25" s="7" customFormat="1">
      <c r="A17" s="4">
        <v>1</v>
      </c>
      <c r="B17" s="5">
        <v>2</v>
      </c>
      <c r="C17" s="5">
        <v>3</v>
      </c>
      <c r="D17" s="5">
        <v>4</v>
      </c>
      <c r="E17" s="5">
        <v>5</v>
      </c>
      <c r="F17" s="5">
        <v>6</v>
      </c>
      <c r="G17" s="5">
        <v>7</v>
      </c>
      <c r="H17" s="5">
        <v>8</v>
      </c>
      <c r="I17" s="5">
        <v>9</v>
      </c>
      <c r="J17" s="5">
        <v>10</v>
      </c>
      <c r="K17" s="5">
        <v>11</v>
      </c>
      <c r="L17" s="5">
        <v>12</v>
      </c>
      <c r="M17" s="5">
        <v>13</v>
      </c>
      <c r="N17" s="5">
        <v>14</v>
      </c>
      <c r="O17" s="5">
        <v>16</v>
      </c>
      <c r="P17" s="5">
        <v>17</v>
      </c>
      <c r="Q17" s="5">
        <v>18</v>
      </c>
      <c r="R17" s="5">
        <v>19</v>
      </c>
      <c r="S17" s="5">
        <v>20</v>
      </c>
      <c r="T17" s="5">
        <v>21</v>
      </c>
      <c r="U17" s="5">
        <v>22</v>
      </c>
      <c r="V17" s="5">
        <v>23</v>
      </c>
      <c r="W17" s="5">
        <v>24</v>
      </c>
      <c r="X17" s="5">
        <v>24</v>
      </c>
      <c r="Y17" s="6"/>
    </row>
    <row r="18" spans="1:25" ht="33.75" customHeight="1">
      <c r="A18" s="113" t="s">
        <v>67</v>
      </c>
      <c r="B18" s="113"/>
      <c r="C18" s="48">
        <v>2020</v>
      </c>
      <c r="D18" s="48">
        <v>2026</v>
      </c>
      <c r="E18" s="48" t="s">
        <v>37</v>
      </c>
      <c r="F18" s="48" t="s">
        <v>37</v>
      </c>
      <c r="G18" s="48" t="s">
        <v>37</v>
      </c>
      <c r="H18" s="48" t="s">
        <v>37</v>
      </c>
      <c r="I18" s="48" t="s">
        <v>37</v>
      </c>
      <c r="J18" s="48" t="s">
        <v>37</v>
      </c>
      <c r="K18" s="48" t="s">
        <v>37</v>
      </c>
      <c r="L18" s="48" t="s">
        <v>37</v>
      </c>
      <c r="M18" s="48" t="s">
        <v>37</v>
      </c>
      <c r="N18" s="48" t="s">
        <v>37</v>
      </c>
      <c r="O18" s="4" t="s">
        <v>37</v>
      </c>
      <c r="P18" s="4" t="s">
        <v>37</v>
      </c>
      <c r="Q18" s="4" t="s">
        <v>37</v>
      </c>
      <c r="R18" s="4" t="s">
        <v>37</v>
      </c>
      <c r="S18" s="4" t="s">
        <v>37</v>
      </c>
      <c r="T18" s="4" t="s">
        <v>37</v>
      </c>
      <c r="U18" s="4" t="s">
        <v>37</v>
      </c>
      <c r="V18" s="4" t="s">
        <v>37</v>
      </c>
      <c r="W18" s="4" t="s">
        <v>37</v>
      </c>
      <c r="X18" s="4" t="s">
        <v>37</v>
      </c>
      <c r="Y18" s="3"/>
    </row>
    <row r="19" spans="1:25" ht="63" customHeight="1">
      <c r="A19" s="113" t="s">
        <v>74</v>
      </c>
      <c r="B19" s="113"/>
      <c r="C19" s="48">
        <v>2020</v>
      </c>
      <c r="D19" s="48">
        <v>2026</v>
      </c>
      <c r="E19" s="48" t="s">
        <v>37</v>
      </c>
      <c r="F19" s="48" t="s">
        <v>37</v>
      </c>
      <c r="G19" s="48" t="s">
        <v>37</v>
      </c>
      <c r="H19" s="48" t="s">
        <v>37</v>
      </c>
      <c r="I19" s="48" t="s">
        <v>37</v>
      </c>
      <c r="J19" s="48" t="s">
        <v>37</v>
      </c>
      <c r="K19" s="48" t="s">
        <v>37</v>
      </c>
      <c r="L19" s="48" t="s">
        <v>37</v>
      </c>
      <c r="M19" s="48" t="s">
        <v>37</v>
      </c>
      <c r="N19" s="48" t="s">
        <v>37</v>
      </c>
      <c r="O19" s="4" t="s">
        <v>37</v>
      </c>
      <c r="P19" s="4" t="s">
        <v>37</v>
      </c>
      <c r="Q19" s="4" t="s">
        <v>37</v>
      </c>
      <c r="R19" s="4" t="s">
        <v>37</v>
      </c>
      <c r="S19" s="4" t="s">
        <v>37</v>
      </c>
      <c r="T19" s="4" t="s">
        <v>37</v>
      </c>
      <c r="U19" s="4" t="s">
        <v>37</v>
      </c>
      <c r="V19" s="4" t="s">
        <v>37</v>
      </c>
      <c r="W19" s="4" t="s">
        <v>37</v>
      </c>
      <c r="X19" s="4" t="s">
        <v>37</v>
      </c>
      <c r="Y19" s="3"/>
    </row>
    <row r="20" spans="1:25" ht="96" customHeight="1">
      <c r="A20" s="113" t="s">
        <v>76</v>
      </c>
      <c r="B20" s="113"/>
      <c r="C20" s="48">
        <v>2020</v>
      </c>
      <c r="D20" s="48">
        <v>2026</v>
      </c>
      <c r="E20" s="48" t="s">
        <v>37</v>
      </c>
      <c r="F20" s="48" t="s">
        <v>37</v>
      </c>
      <c r="G20" s="48" t="s">
        <v>37</v>
      </c>
      <c r="H20" s="48" t="s">
        <v>37</v>
      </c>
      <c r="I20" s="48" t="s">
        <v>37</v>
      </c>
      <c r="J20" s="48" t="s">
        <v>37</v>
      </c>
      <c r="K20" s="48" t="s">
        <v>37</v>
      </c>
      <c r="L20" s="48" t="s">
        <v>37</v>
      </c>
      <c r="M20" s="48" t="s">
        <v>37</v>
      </c>
      <c r="N20" s="48" t="s">
        <v>37</v>
      </c>
      <c r="O20" s="4" t="s">
        <v>37</v>
      </c>
      <c r="P20" s="4" t="s">
        <v>37</v>
      </c>
      <c r="Q20" s="4" t="s">
        <v>37</v>
      </c>
      <c r="R20" s="4" t="s">
        <v>37</v>
      </c>
      <c r="S20" s="4" t="s">
        <v>37</v>
      </c>
      <c r="T20" s="4" t="s">
        <v>37</v>
      </c>
      <c r="U20" s="4" t="s">
        <v>37</v>
      </c>
      <c r="V20" s="4" t="s">
        <v>37</v>
      </c>
      <c r="W20" s="4" t="s">
        <v>37</v>
      </c>
      <c r="X20" s="4" t="s">
        <v>37</v>
      </c>
      <c r="Y20" s="3"/>
    </row>
    <row r="21" spans="1:25" ht="15.75" customHeight="1">
      <c r="A21" s="114"/>
      <c r="B21" s="114" t="s">
        <v>75</v>
      </c>
      <c r="C21" s="120">
        <v>2020</v>
      </c>
      <c r="D21" s="120">
        <v>2026</v>
      </c>
      <c r="E21" s="120" t="s">
        <v>37</v>
      </c>
      <c r="F21" s="120" t="s">
        <v>37</v>
      </c>
      <c r="G21" s="117" t="s">
        <v>37</v>
      </c>
      <c r="H21" s="117" t="s">
        <v>37</v>
      </c>
      <c r="I21" s="117" t="s">
        <v>37</v>
      </c>
      <c r="J21" s="117" t="s">
        <v>37</v>
      </c>
      <c r="K21" s="117" t="s">
        <v>37</v>
      </c>
      <c r="L21" s="117" t="s">
        <v>18</v>
      </c>
      <c r="M21" s="117" t="s">
        <v>37</v>
      </c>
      <c r="N21" s="117" t="s">
        <v>37</v>
      </c>
      <c r="O21" s="84" t="s">
        <v>37</v>
      </c>
      <c r="P21" s="84" t="s">
        <v>37</v>
      </c>
      <c r="Q21" s="84" t="s">
        <v>37</v>
      </c>
      <c r="R21" s="84" t="s">
        <v>37</v>
      </c>
      <c r="S21" s="84" t="s">
        <v>37</v>
      </c>
      <c r="T21" s="84" t="s">
        <v>37</v>
      </c>
      <c r="U21" s="84" t="s">
        <v>37</v>
      </c>
      <c r="V21" s="84" t="s">
        <v>37</v>
      </c>
      <c r="W21" s="84" t="s">
        <v>37</v>
      </c>
      <c r="X21" s="84" t="s">
        <v>37</v>
      </c>
      <c r="Y21" s="3"/>
    </row>
    <row r="22" spans="1:25">
      <c r="A22" s="115"/>
      <c r="B22" s="115"/>
      <c r="C22" s="121"/>
      <c r="D22" s="121"/>
      <c r="E22" s="121"/>
      <c r="F22" s="121"/>
      <c r="G22" s="118"/>
      <c r="H22" s="118"/>
      <c r="I22" s="118"/>
      <c r="J22" s="118"/>
      <c r="K22" s="118"/>
      <c r="L22" s="118"/>
      <c r="M22" s="118"/>
      <c r="N22" s="118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3"/>
    </row>
    <row r="23" spans="1:25">
      <c r="A23" s="115"/>
      <c r="B23" s="115"/>
      <c r="C23" s="121"/>
      <c r="D23" s="121"/>
      <c r="E23" s="122"/>
      <c r="F23" s="122"/>
      <c r="G23" s="119"/>
      <c r="H23" s="119"/>
      <c r="I23" s="119"/>
      <c r="J23" s="119"/>
      <c r="K23" s="119"/>
      <c r="L23" s="119"/>
      <c r="M23" s="119"/>
      <c r="N23" s="119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3"/>
    </row>
    <row r="24" spans="1:25" ht="15.75" customHeight="1">
      <c r="A24" s="113"/>
      <c r="B24" s="113" t="s">
        <v>48</v>
      </c>
      <c r="C24" s="148">
        <v>2020</v>
      </c>
      <c r="D24" s="148">
        <v>2026</v>
      </c>
      <c r="E24" s="114" t="s">
        <v>49</v>
      </c>
      <c r="F24" s="47" t="s">
        <v>38</v>
      </c>
      <c r="G24" s="16">
        <f>G25+G26</f>
        <v>283681913.25</v>
      </c>
      <c r="H24" s="50">
        <f>H25+H26</f>
        <v>66284906.739999995</v>
      </c>
      <c r="I24" s="50">
        <f t="shared" ref="I24:N24" si="0">I25+I26</f>
        <v>36176462.780000001</v>
      </c>
      <c r="J24" s="50">
        <f t="shared" si="0"/>
        <v>35965731.609999999</v>
      </c>
      <c r="K24" s="50">
        <f t="shared" si="0"/>
        <v>36313703.030000001</v>
      </c>
      <c r="L24" s="50">
        <f t="shared" si="0"/>
        <v>36313703.030000001</v>
      </c>
      <c r="M24" s="50">
        <f t="shared" si="0"/>
        <v>36313703.030000001</v>
      </c>
      <c r="N24" s="50">
        <f t="shared" si="0"/>
        <v>36313703.030000001</v>
      </c>
      <c r="O24" s="101" t="s">
        <v>37</v>
      </c>
      <c r="P24" s="101" t="s">
        <v>37</v>
      </c>
      <c r="Q24" s="101" t="s">
        <v>37</v>
      </c>
      <c r="R24" s="101" t="s">
        <v>37</v>
      </c>
      <c r="S24" s="101" t="s">
        <v>37</v>
      </c>
      <c r="T24" s="101" t="s">
        <v>37</v>
      </c>
      <c r="U24" s="101" t="s">
        <v>37</v>
      </c>
      <c r="V24" s="101" t="s">
        <v>37</v>
      </c>
      <c r="W24" s="101" t="s">
        <v>37</v>
      </c>
      <c r="X24" s="101" t="s">
        <v>37</v>
      </c>
      <c r="Y24" s="3"/>
    </row>
    <row r="25" spans="1:25" ht="63" customHeight="1">
      <c r="A25" s="113"/>
      <c r="B25" s="113"/>
      <c r="C25" s="148"/>
      <c r="D25" s="148"/>
      <c r="E25" s="115"/>
      <c r="F25" s="47" t="s">
        <v>43</v>
      </c>
      <c r="G25" s="16">
        <f>SUM(H25:N25)</f>
        <v>103990169.25</v>
      </c>
      <c r="H25" s="50">
        <f>H28+H31+H34+H40+H37</f>
        <v>35245640.739999995</v>
      </c>
      <c r="I25" s="50">
        <f t="shared" ref="I25:N25" si="1">I28+I31+I34+I40+I37</f>
        <v>11401049.779999999</v>
      </c>
      <c r="J25" s="50">
        <f t="shared" si="1"/>
        <v>11190318.609999999</v>
      </c>
      <c r="K25" s="50">
        <f t="shared" si="1"/>
        <v>11538290.029999999</v>
      </c>
      <c r="L25" s="50">
        <f t="shared" si="1"/>
        <v>11538290.029999999</v>
      </c>
      <c r="M25" s="50">
        <f t="shared" si="1"/>
        <v>11538290.029999999</v>
      </c>
      <c r="N25" s="50">
        <f t="shared" si="1"/>
        <v>11538290.029999999</v>
      </c>
      <c r="O25" s="101"/>
      <c r="P25" s="101"/>
      <c r="Q25" s="101"/>
      <c r="R25" s="101"/>
      <c r="S25" s="101"/>
      <c r="T25" s="101"/>
      <c r="U25" s="101"/>
      <c r="V25" s="101"/>
      <c r="W25" s="101"/>
      <c r="X25" s="101"/>
      <c r="Y25" s="3"/>
    </row>
    <row r="26" spans="1:25" ht="47.25">
      <c r="A26" s="113"/>
      <c r="B26" s="113"/>
      <c r="C26" s="148"/>
      <c r="D26" s="148"/>
      <c r="E26" s="115"/>
      <c r="F26" s="47" t="s">
        <v>44</v>
      </c>
      <c r="G26" s="16">
        <f>SUM(H26:N26)</f>
        <v>179691744</v>
      </c>
      <c r="H26" s="51">
        <f>H29+H32+H35+H41+H38</f>
        <v>31039266</v>
      </c>
      <c r="I26" s="51">
        <f t="shared" ref="I26:N26" si="2">I29+I32+I35+I41+I38</f>
        <v>24775413</v>
      </c>
      <c r="J26" s="51">
        <f t="shared" si="2"/>
        <v>24775413</v>
      </c>
      <c r="K26" s="51">
        <f t="shared" si="2"/>
        <v>24775413</v>
      </c>
      <c r="L26" s="51">
        <f t="shared" si="2"/>
        <v>24775413</v>
      </c>
      <c r="M26" s="51">
        <f t="shared" si="2"/>
        <v>24775413</v>
      </c>
      <c r="N26" s="51">
        <f t="shared" si="2"/>
        <v>24775413</v>
      </c>
      <c r="O26" s="101"/>
      <c r="P26" s="101"/>
      <c r="Q26" s="101"/>
      <c r="R26" s="101"/>
      <c r="S26" s="101"/>
      <c r="T26" s="101"/>
      <c r="U26" s="101"/>
      <c r="V26" s="101"/>
      <c r="W26" s="101"/>
      <c r="X26" s="101"/>
      <c r="Y26" s="3"/>
    </row>
    <row r="27" spans="1:25" ht="15.75" customHeight="1">
      <c r="A27" s="113"/>
      <c r="B27" s="113" t="s">
        <v>1</v>
      </c>
      <c r="C27" s="148">
        <v>2020</v>
      </c>
      <c r="D27" s="148">
        <v>2026</v>
      </c>
      <c r="E27" s="114" t="s">
        <v>49</v>
      </c>
      <c r="F27" s="47" t="s">
        <v>38</v>
      </c>
      <c r="G27" s="16">
        <f t="shared" ref="G27:M27" si="3">G28+G29</f>
        <v>8000000</v>
      </c>
      <c r="H27" s="16">
        <f t="shared" si="3"/>
        <v>2000000</v>
      </c>
      <c r="I27" s="16">
        <f t="shared" si="3"/>
        <v>1000000</v>
      </c>
      <c r="J27" s="16">
        <f t="shared" si="3"/>
        <v>1000000</v>
      </c>
      <c r="K27" s="16">
        <f t="shared" si="3"/>
        <v>1000000</v>
      </c>
      <c r="L27" s="16">
        <v>466960</v>
      </c>
      <c r="M27" s="16">
        <f t="shared" si="3"/>
        <v>1000000</v>
      </c>
      <c r="N27" s="16">
        <f>N28+N29</f>
        <v>1000000</v>
      </c>
      <c r="O27" s="101" t="s">
        <v>69</v>
      </c>
      <c r="P27" s="101" t="s">
        <v>70</v>
      </c>
      <c r="Q27" s="101"/>
      <c r="R27" s="101">
        <v>100</v>
      </c>
      <c r="S27" s="101">
        <v>100</v>
      </c>
      <c r="T27" s="101">
        <v>100</v>
      </c>
      <c r="U27" s="101">
        <v>100</v>
      </c>
      <c r="V27" s="101">
        <v>100</v>
      </c>
      <c r="W27" s="101">
        <v>100</v>
      </c>
      <c r="X27" s="101">
        <v>100</v>
      </c>
      <c r="Y27" s="3"/>
    </row>
    <row r="28" spans="1:25" ht="63" customHeight="1">
      <c r="A28" s="113"/>
      <c r="B28" s="113"/>
      <c r="C28" s="148"/>
      <c r="D28" s="148"/>
      <c r="E28" s="115"/>
      <c r="F28" s="47" t="s">
        <v>43</v>
      </c>
      <c r="G28" s="16">
        <f>SUM(H28:N28)</f>
        <v>8000000</v>
      </c>
      <c r="H28" s="16">
        <v>2000000</v>
      </c>
      <c r="I28" s="16">
        <v>1000000</v>
      </c>
      <c r="J28" s="16">
        <v>1000000</v>
      </c>
      <c r="K28" s="16">
        <v>1000000</v>
      </c>
      <c r="L28" s="16">
        <v>1000000</v>
      </c>
      <c r="M28" s="16">
        <v>1000000</v>
      </c>
      <c r="N28" s="16">
        <v>1000000</v>
      </c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3"/>
    </row>
    <row r="29" spans="1:25" ht="48.75" customHeight="1">
      <c r="A29" s="113"/>
      <c r="B29" s="113"/>
      <c r="C29" s="148"/>
      <c r="D29" s="148"/>
      <c r="E29" s="115"/>
      <c r="F29" s="47" t="s">
        <v>44</v>
      </c>
      <c r="G29" s="16">
        <f>SUM(H29:N29)</f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3"/>
    </row>
    <row r="30" spans="1:25" ht="21.75" customHeight="1">
      <c r="A30" s="113"/>
      <c r="B30" s="113" t="s">
        <v>2</v>
      </c>
      <c r="C30" s="148">
        <v>2020</v>
      </c>
      <c r="D30" s="148">
        <v>2026</v>
      </c>
      <c r="E30" s="114" t="s">
        <v>49</v>
      </c>
      <c r="F30" s="47" t="s">
        <v>38</v>
      </c>
      <c r="G30" s="16">
        <f t="shared" ref="G30:M30" si="4">G31+G32</f>
        <v>71125872.760000005</v>
      </c>
      <c r="H30" s="16">
        <f t="shared" si="4"/>
        <v>8381344.25</v>
      </c>
      <c r="I30" s="16">
        <f t="shared" si="4"/>
        <v>10401049.779999999</v>
      </c>
      <c r="J30" s="16">
        <f t="shared" si="4"/>
        <v>10190318.609999999</v>
      </c>
      <c r="K30" s="16">
        <f t="shared" si="4"/>
        <v>10538290.029999999</v>
      </c>
      <c r="L30" s="16">
        <v>7678399.1299999999</v>
      </c>
      <c r="M30" s="16">
        <f t="shared" si="4"/>
        <v>10538290.029999999</v>
      </c>
      <c r="N30" s="16">
        <f>N31+N32</f>
        <v>10538290.029999999</v>
      </c>
      <c r="O30" s="101" t="s">
        <v>83</v>
      </c>
      <c r="P30" s="101" t="s">
        <v>70</v>
      </c>
      <c r="Q30" s="101"/>
      <c r="R30" s="101">
        <v>100</v>
      </c>
      <c r="S30" s="101">
        <v>100</v>
      </c>
      <c r="T30" s="101">
        <v>100</v>
      </c>
      <c r="U30" s="101">
        <v>100</v>
      </c>
      <c r="V30" s="101">
        <v>100</v>
      </c>
      <c r="W30" s="101">
        <v>100</v>
      </c>
      <c r="X30" s="101">
        <v>100</v>
      </c>
      <c r="Y30" s="3"/>
    </row>
    <row r="31" spans="1:25" ht="67.5" customHeight="1">
      <c r="A31" s="113"/>
      <c r="B31" s="113"/>
      <c r="C31" s="148"/>
      <c r="D31" s="148"/>
      <c r="E31" s="115"/>
      <c r="F31" s="47" t="s">
        <v>43</v>
      </c>
      <c r="G31" s="16">
        <f>SUM(H31:N31)</f>
        <v>71125872.760000005</v>
      </c>
      <c r="H31" s="16">
        <v>8381344.25</v>
      </c>
      <c r="I31" s="16">
        <v>10401049.779999999</v>
      </c>
      <c r="J31" s="16">
        <v>10190318.609999999</v>
      </c>
      <c r="K31" s="16">
        <v>10538290.029999999</v>
      </c>
      <c r="L31" s="16">
        <v>10538290.029999999</v>
      </c>
      <c r="M31" s="16">
        <v>10538290.029999999</v>
      </c>
      <c r="N31" s="16">
        <v>10538290.029999999</v>
      </c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3"/>
    </row>
    <row r="32" spans="1:25" ht="47.25">
      <c r="A32" s="113"/>
      <c r="B32" s="113"/>
      <c r="C32" s="148"/>
      <c r="D32" s="148"/>
      <c r="E32" s="115"/>
      <c r="F32" s="47" t="s">
        <v>44</v>
      </c>
      <c r="G32" s="16">
        <f>SUM(H32:N32)</f>
        <v>0</v>
      </c>
      <c r="H32" s="48">
        <v>0</v>
      </c>
      <c r="I32" s="48">
        <v>0</v>
      </c>
      <c r="J32" s="48">
        <v>0</v>
      </c>
      <c r="K32" s="48">
        <v>0</v>
      </c>
      <c r="L32" s="48">
        <v>0</v>
      </c>
      <c r="M32" s="48"/>
      <c r="N32" s="48">
        <v>0</v>
      </c>
      <c r="O32" s="101"/>
      <c r="P32" s="101"/>
      <c r="Q32" s="101"/>
      <c r="R32" s="101"/>
      <c r="S32" s="101"/>
      <c r="T32" s="101"/>
      <c r="U32" s="101"/>
      <c r="V32" s="101"/>
      <c r="W32" s="101"/>
      <c r="X32" s="101"/>
      <c r="Y32" s="3"/>
    </row>
    <row r="33" spans="1:25" ht="15.75" customHeight="1">
      <c r="A33" s="113"/>
      <c r="B33" s="113" t="s">
        <v>3</v>
      </c>
      <c r="C33" s="148">
        <v>2020</v>
      </c>
      <c r="D33" s="148">
        <v>2026</v>
      </c>
      <c r="E33" s="114" t="s">
        <v>49</v>
      </c>
      <c r="F33" s="47" t="s">
        <v>38</v>
      </c>
      <c r="G33" s="16">
        <f>SUM(H33:N33)</f>
        <v>24864296.489999998</v>
      </c>
      <c r="H33" s="16">
        <f t="shared" ref="H33:M33" si="5">H34+H35</f>
        <v>24864296.489999998</v>
      </c>
      <c r="I33" s="16">
        <f t="shared" si="5"/>
        <v>0</v>
      </c>
      <c r="J33" s="16">
        <f t="shared" si="5"/>
        <v>0</v>
      </c>
      <c r="K33" s="16">
        <f t="shared" si="5"/>
        <v>0</v>
      </c>
      <c r="L33" s="56">
        <f>L34+L35</f>
        <v>0</v>
      </c>
      <c r="M33" s="16">
        <f t="shared" si="5"/>
        <v>0</v>
      </c>
      <c r="N33" s="16">
        <f>N34+N35</f>
        <v>0</v>
      </c>
      <c r="O33" s="101" t="s">
        <v>132</v>
      </c>
      <c r="P33" s="101" t="s">
        <v>70</v>
      </c>
      <c r="Q33" s="101"/>
      <c r="R33" s="101">
        <v>100</v>
      </c>
      <c r="S33" s="101">
        <v>100</v>
      </c>
      <c r="T33" s="101">
        <v>100</v>
      </c>
      <c r="U33" s="101">
        <v>100</v>
      </c>
      <c r="V33" s="101">
        <v>100</v>
      </c>
      <c r="W33" s="101">
        <v>100</v>
      </c>
      <c r="X33" s="101">
        <v>100</v>
      </c>
      <c r="Y33" s="3"/>
    </row>
    <row r="34" spans="1:25" ht="63" customHeight="1">
      <c r="A34" s="113"/>
      <c r="B34" s="113"/>
      <c r="C34" s="148"/>
      <c r="D34" s="148"/>
      <c r="E34" s="115"/>
      <c r="F34" s="47" t="s">
        <v>43</v>
      </c>
      <c r="G34" s="16">
        <f>SUM(H34:N34)</f>
        <v>24864296.489999998</v>
      </c>
      <c r="H34" s="16">
        <v>24864296.489999998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01"/>
      <c r="P34" s="101"/>
      <c r="Q34" s="101"/>
      <c r="R34" s="101"/>
      <c r="S34" s="101"/>
      <c r="T34" s="101"/>
      <c r="U34" s="101"/>
      <c r="V34" s="101"/>
      <c r="W34" s="101"/>
      <c r="X34" s="101"/>
      <c r="Y34" s="3"/>
    </row>
    <row r="35" spans="1:25" ht="47.25">
      <c r="A35" s="113"/>
      <c r="B35" s="113"/>
      <c r="C35" s="148"/>
      <c r="D35" s="148"/>
      <c r="E35" s="116"/>
      <c r="F35" s="47" t="s">
        <v>44</v>
      </c>
      <c r="G35" s="51">
        <f t="shared" ref="G35:G41" si="6">H35+I35+J35+K35+L35+M35</f>
        <v>0</v>
      </c>
      <c r="H35" s="48">
        <v>0</v>
      </c>
      <c r="I35" s="48">
        <v>0</v>
      </c>
      <c r="J35" s="48">
        <v>0</v>
      </c>
      <c r="K35" s="48">
        <v>0</v>
      </c>
      <c r="L35" s="48">
        <v>0</v>
      </c>
      <c r="M35" s="51">
        <v>0</v>
      </c>
      <c r="N35" s="48">
        <v>0</v>
      </c>
      <c r="O35" s="101"/>
      <c r="P35" s="101"/>
      <c r="Q35" s="101"/>
      <c r="R35" s="101"/>
      <c r="S35" s="101"/>
      <c r="T35" s="101"/>
      <c r="U35" s="101"/>
      <c r="V35" s="101"/>
      <c r="W35" s="101"/>
      <c r="X35" s="101"/>
      <c r="Y35" s="3"/>
    </row>
    <row r="36" spans="1:25" ht="31.5">
      <c r="A36" s="79"/>
      <c r="B36" s="114" t="s">
        <v>4</v>
      </c>
      <c r="C36" s="120">
        <v>2020</v>
      </c>
      <c r="D36" s="120">
        <v>2026</v>
      </c>
      <c r="E36" s="114" t="s">
        <v>49</v>
      </c>
      <c r="F36" s="47" t="s">
        <v>38</v>
      </c>
      <c r="G36" s="48">
        <f t="shared" si="6"/>
        <v>154846331</v>
      </c>
      <c r="H36" s="49">
        <f>H37+H38</f>
        <v>30969266</v>
      </c>
      <c r="I36" s="49">
        <f t="shared" ref="I36:N36" si="7">I37+I38</f>
        <v>24775413</v>
      </c>
      <c r="J36" s="49">
        <f t="shared" si="7"/>
        <v>24775413</v>
      </c>
      <c r="K36" s="49">
        <f t="shared" si="7"/>
        <v>24775413</v>
      </c>
      <c r="L36" s="49">
        <f t="shared" si="7"/>
        <v>24775413</v>
      </c>
      <c r="M36" s="49">
        <f t="shared" si="7"/>
        <v>24775413</v>
      </c>
      <c r="N36" s="49">
        <f t="shared" si="7"/>
        <v>24775413</v>
      </c>
      <c r="O36" s="101" t="s">
        <v>133</v>
      </c>
      <c r="P36" s="101" t="s">
        <v>70</v>
      </c>
      <c r="Q36" s="84"/>
      <c r="R36" s="84">
        <v>100</v>
      </c>
      <c r="S36" s="84">
        <v>100</v>
      </c>
      <c r="T36" s="84">
        <v>100</v>
      </c>
      <c r="U36" s="84">
        <v>100</v>
      </c>
      <c r="V36" s="84">
        <v>100</v>
      </c>
      <c r="W36" s="84">
        <v>100</v>
      </c>
      <c r="X36" s="84">
        <v>100</v>
      </c>
      <c r="Y36" s="3"/>
    </row>
    <row r="37" spans="1:25" ht="63">
      <c r="A37" s="79"/>
      <c r="B37" s="115"/>
      <c r="C37" s="121"/>
      <c r="D37" s="121"/>
      <c r="E37" s="115"/>
      <c r="F37" s="47" t="s">
        <v>43</v>
      </c>
      <c r="G37" s="51">
        <f t="shared" si="6"/>
        <v>0</v>
      </c>
      <c r="H37" s="49">
        <v>0</v>
      </c>
      <c r="I37" s="49">
        <v>0</v>
      </c>
      <c r="J37" s="49">
        <v>0</v>
      </c>
      <c r="K37" s="49">
        <v>0</v>
      </c>
      <c r="L37" s="49">
        <v>0</v>
      </c>
      <c r="M37" s="15">
        <v>0</v>
      </c>
      <c r="N37" s="49">
        <v>0</v>
      </c>
      <c r="O37" s="101"/>
      <c r="P37" s="101"/>
      <c r="Q37" s="94"/>
      <c r="R37" s="94"/>
      <c r="S37" s="94"/>
      <c r="T37" s="94"/>
      <c r="U37" s="94"/>
      <c r="V37" s="94"/>
      <c r="W37" s="94"/>
      <c r="X37" s="94"/>
      <c r="Y37" s="3"/>
    </row>
    <row r="38" spans="1:25" ht="47.25">
      <c r="A38" s="79"/>
      <c r="B38" s="116"/>
      <c r="C38" s="122"/>
      <c r="D38" s="122"/>
      <c r="E38" s="116"/>
      <c r="F38" s="47" t="s">
        <v>44</v>
      </c>
      <c r="G38" s="48">
        <f t="shared" si="6"/>
        <v>154846331</v>
      </c>
      <c r="H38" s="49">
        <v>30969266</v>
      </c>
      <c r="I38" s="49">
        <v>24775413</v>
      </c>
      <c r="J38" s="49">
        <v>24775413</v>
      </c>
      <c r="K38" s="49">
        <v>24775413</v>
      </c>
      <c r="L38" s="49">
        <v>24775413</v>
      </c>
      <c r="M38" s="49">
        <v>24775413</v>
      </c>
      <c r="N38" s="49">
        <v>24775413</v>
      </c>
      <c r="O38" s="101"/>
      <c r="P38" s="101"/>
      <c r="Q38" s="95"/>
      <c r="R38" s="95"/>
      <c r="S38" s="95"/>
      <c r="T38" s="95"/>
      <c r="U38" s="95"/>
      <c r="V38" s="95"/>
      <c r="W38" s="95"/>
      <c r="X38" s="95"/>
      <c r="Y38" s="3"/>
    </row>
    <row r="39" spans="1:25" ht="22.5" customHeight="1">
      <c r="A39" s="120"/>
      <c r="B39" s="114" t="s">
        <v>177</v>
      </c>
      <c r="C39" s="120">
        <v>2020</v>
      </c>
      <c r="D39" s="120">
        <v>2026</v>
      </c>
      <c r="E39" s="114" t="s">
        <v>49</v>
      </c>
      <c r="F39" s="47" t="s">
        <v>38</v>
      </c>
      <c r="G39" s="48">
        <f t="shared" si="6"/>
        <v>70000</v>
      </c>
      <c r="H39" s="49">
        <f>H40+H41</f>
        <v>70000</v>
      </c>
      <c r="I39" s="49">
        <f t="shared" ref="I39:N39" si="8">I40+I41</f>
        <v>0</v>
      </c>
      <c r="J39" s="49">
        <f t="shared" si="8"/>
        <v>0</v>
      </c>
      <c r="K39" s="49">
        <f t="shared" si="8"/>
        <v>0</v>
      </c>
      <c r="L39" s="49">
        <f t="shared" si="8"/>
        <v>0</v>
      </c>
      <c r="M39" s="49">
        <f t="shared" si="8"/>
        <v>0</v>
      </c>
      <c r="N39" s="49">
        <f t="shared" si="8"/>
        <v>0</v>
      </c>
      <c r="O39" s="101" t="s">
        <v>178</v>
      </c>
      <c r="P39" s="101" t="s">
        <v>70</v>
      </c>
      <c r="Q39" s="84"/>
      <c r="R39" s="84">
        <v>100</v>
      </c>
      <c r="S39" s="84"/>
      <c r="T39" s="84"/>
      <c r="U39" s="84"/>
      <c r="V39" s="84"/>
      <c r="W39" s="84"/>
      <c r="X39" s="84"/>
      <c r="Y39" s="3"/>
    </row>
    <row r="40" spans="1:25" ht="50.25" customHeight="1">
      <c r="A40" s="121"/>
      <c r="B40" s="115"/>
      <c r="C40" s="121"/>
      <c r="D40" s="121"/>
      <c r="E40" s="115"/>
      <c r="F40" s="47" t="s">
        <v>43</v>
      </c>
      <c r="G40" s="51">
        <f t="shared" si="6"/>
        <v>0</v>
      </c>
      <c r="H40" s="49">
        <v>0</v>
      </c>
      <c r="I40" s="49">
        <v>0</v>
      </c>
      <c r="J40" s="49">
        <v>0</v>
      </c>
      <c r="K40" s="49">
        <v>0</v>
      </c>
      <c r="L40" s="49">
        <v>0</v>
      </c>
      <c r="M40" s="15">
        <v>0</v>
      </c>
      <c r="N40" s="49">
        <v>0</v>
      </c>
      <c r="O40" s="101"/>
      <c r="P40" s="101"/>
      <c r="Q40" s="94"/>
      <c r="R40" s="94"/>
      <c r="S40" s="94"/>
      <c r="T40" s="94"/>
      <c r="U40" s="94"/>
      <c r="V40" s="94"/>
      <c r="W40" s="94"/>
      <c r="X40" s="94"/>
      <c r="Y40" s="3"/>
    </row>
    <row r="41" spans="1:25" ht="50.25" customHeight="1">
      <c r="A41" s="122"/>
      <c r="B41" s="116"/>
      <c r="C41" s="122"/>
      <c r="D41" s="122"/>
      <c r="E41" s="116"/>
      <c r="F41" s="47" t="s">
        <v>44</v>
      </c>
      <c r="G41" s="48">
        <f t="shared" si="6"/>
        <v>70000</v>
      </c>
      <c r="H41" s="49">
        <v>70000</v>
      </c>
      <c r="I41" s="49">
        <v>0</v>
      </c>
      <c r="J41" s="49">
        <v>0</v>
      </c>
      <c r="K41" s="49">
        <v>0</v>
      </c>
      <c r="L41" s="49">
        <v>0</v>
      </c>
      <c r="M41" s="49">
        <v>0</v>
      </c>
      <c r="N41" s="49">
        <v>0</v>
      </c>
      <c r="O41" s="101"/>
      <c r="P41" s="101"/>
      <c r="Q41" s="95"/>
      <c r="R41" s="95"/>
      <c r="S41" s="95"/>
      <c r="T41" s="95"/>
      <c r="U41" s="95"/>
      <c r="V41" s="95"/>
      <c r="W41" s="95"/>
      <c r="X41" s="95"/>
      <c r="Y41" s="3"/>
    </row>
    <row r="42" spans="1:25" ht="15.75" customHeight="1">
      <c r="A42" s="113"/>
      <c r="B42" s="114" t="s">
        <v>77</v>
      </c>
      <c r="C42" s="148">
        <v>2020</v>
      </c>
      <c r="D42" s="148">
        <v>2026</v>
      </c>
      <c r="E42" s="148" t="s">
        <v>45</v>
      </c>
      <c r="F42" s="120" t="s">
        <v>45</v>
      </c>
      <c r="G42" s="117" t="s">
        <v>45</v>
      </c>
      <c r="H42" s="117" t="s">
        <v>45</v>
      </c>
      <c r="I42" s="117" t="s">
        <v>45</v>
      </c>
      <c r="J42" s="117" t="s">
        <v>45</v>
      </c>
      <c r="K42" s="117" t="s">
        <v>45</v>
      </c>
      <c r="L42" s="45" t="s">
        <v>20</v>
      </c>
      <c r="M42" s="117" t="s">
        <v>45</v>
      </c>
      <c r="N42" s="117" t="s">
        <v>45</v>
      </c>
      <c r="O42" s="84" t="s">
        <v>57</v>
      </c>
      <c r="P42" s="84" t="s">
        <v>57</v>
      </c>
      <c r="Q42" s="84" t="s">
        <v>57</v>
      </c>
      <c r="R42" s="84" t="s">
        <v>57</v>
      </c>
      <c r="S42" s="84" t="s">
        <v>57</v>
      </c>
      <c r="T42" s="84" t="s">
        <v>57</v>
      </c>
      <c r="U42" s="84" t="s">
        <v>57</v>
      </c>
      <c r="V42" s="84" t="s">
        <v>57</v>
      </c>
      <c r="W42" s="84" t="s">
        <v>57</v>
      </c>
      <c r="X42" s="84" t="s">
        <v>57</v>
      </c>
      <c r="Y42" s="3"/>
    </row>
    <row r="43" spans="1:25">
      <c r="A43" s="113"/>
      <c r="B43" s="115"/>
      <c r="C43" s="148"/>
      <c r="D43" s="148"/>
      <c r="E43" s="148"/>
      <c r="F43" s="146"/>
      <c r="G43" s="146"/>
      <c r="H43" s="146"/>
      <c r="I43" s="146"/>
      <c r="J43" s="146"/>
      <c r="K43" s="146"/>
      <c r="L43" s="52"/>
      <c r="M43" s="146"/>
      <c r="N43" s="146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3"/>
    </row>
    <row r="44" spans="1:25" ht="33.75" customHeight="1">
      <c r="A44" s="113"/>
      <c r="B44" s="116"/>
      <c r="C44" s="148"/>
      <c r="D44" s="148"/>
      <c r="E44" s="148"/>
      <c r="F44" s="147"/>
      <c r="G44" s="147"/>
      <c r="H44" s="147"/>
      <c r="I44" s="147"/>
      <c r="J44" s="147"/>
      <c r="K44" s="147"/>
      <c r="L44" s="53"/>
      <c r="M44" s="147"/>
      <c r="N44" s="147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3"/>
    </row>
    <row r="45" spans="1:25" ht="15.75" customHeight="1">
      <c r="A45" s="113"/>
      <c r="B45" s="113" t="s">
        <v>50</v>
      </c>
      <c r="C45" s="148">
        <v>2020</v>
      </c>
      <c r="D45" s="148">
        <v>2026</v>
      </c>
      <c r="E45" s="113" t="s">
        <v>51</v>
      </c>
      <c r="F45" s="47" t="s">
        <v>38</v>
      </c>
      <c r="G45" s="17">
        <f t="shared" ref="G45:N45" si="9">G46+G47</f>
        <v>153398272.31999999</v>
      </c>
      <c r="H45" s="54">
        <f t="shared" si="9"/>
        <v>27263930.109999999</v>
      </c>
      <c r="I45" s="54">
        <f t="shared" si="9"/>
        <v>21137089.609999999</v>
      </c>
      <c r="J45" s="54">
        <f t="shared" si="9"/>
        <v>20999450.52</v>
      </c>
      <c r="K45" s="54">
        <f t="shared" si="9"/>
        <v>20999450.52</v>
      </c>
      <c r="L45" s="54">
        <f t="shared" si="9"/>
        <v>20999450.52</v>
      </c>
      <c r="M45" s="54">
        <f t="shared" si="9"/>
        <v>20999450.52</v>
      </c>
      <c r="N45" s="54">
        <f t="shared" si="9"/>
        <v>20999450.52</v>
      </c>
      <c r="O45" s="84" t="s">
        <v>57</v>
      </c>
      <c r="P45" s="84" t="s">
        <v>57</v>
      </c>
      <c r="Q45" s="84" t="s">
        <v>57</v>
      </c>
      <c r="R45" s="84" t="s">
        <v>57</v>
      </c>
      <c r="S45" s="84" t="s">
        <v>57</v>
      </c>
      <c r="T45" s="84" t="s">
        <v>57</v>
      </c>
      <c r="U45" s="84" t="s">
        <v>57</v>
      </c>
      <c r="V45" s="84" t="s">
        <v>57</v>
      </c>
      <c r="W45" s="84" t="s">
        <v>57</v>
      </c>
      <c r="X45" s="84" t="s">
        <v>57</v>
      </c>
      <c r="Y45" s="3"/>
    </row>
    <row r="46" spans="1:25" ht="47.45" customHeight="1">
      <c r="A46" s="113"/>
      <c r="B46" s="113"/>
      <c r="C46" s="148"/>
      <c r="D46" s="148"/>
      <c r="E46" s="113"/>
      <c r="F46" s="47" t="s">
        <v>43</v>
      </c>
      <c r="G46" s="17">
        <f>SUM(H46:N46)</f>
        <v>151411594.88</v>
      </c>
      <c r="H46" s="51">
        <f>H49+H52+H55+H58+H61+H64+H67+H70+H73+H76</f>
        <v>26691682</v>
      </c>
      <c r="I46" s="51">
        <f t="shared" ref="I46:N46" si="10">I49+I52+I55+I58+I61+I64+I67+I70+I73+I76</f>
        <v>20932047.18</v>
      </c>
      <c r="J46" s="51">
        <f t="shared" si="10"/>
        <v>20757573.140000001</v>
      </c>
      <c r="K46" s="51">
        <f t="shared" si="10"/>
        <v>20757573.140000001</v>
      </c>
      <c r="L46" s="51">
        <f t="shared" si="10"/>
        <v>20757573.140000001</v>
      </c>
      <c r="M46" s="51">
        <f t="shared" si="10"/>
        <v>20757573.140000001</v>
      </c>
      <c r="N46" s="51">
        <f t="shared" si="10"/>
        <v>20757573.140000001</v>
      </c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3"/>
    </row>
    <row r="47" spans="1:25" ht="38.25" customHeight="1">
      <c r="A47" s="113"/>
      <c r="B47" s="113"/>
      <c r="C47" s="148"/>
      <c r="D47" s="148"/>
      <c r="E47" s="113"/>
      <c r="F47" s="47" t="s">
        <v>44</v>
      </c>
      <c r="G47" s="17">
        <f>SUM(H47:N47)</f>
        <v>1986677.44</v>
      </c>
      <c r="H47" s="51">
        <f>H50+H53+H56+H59+H62+H65+H68+H71+H74+H77</f>
        <v>572248.11</v>
      </c>
      <c r="I47" s="51">
        <f t="shared" ref="I47:N47" si="11">I50+I53+I56+I59+I62+I65+I68+I71+I74+I77</f>
        <v>205042.43</v>
      </c>
      <c r="J47" s="51">
        <f t="shared" si="11"/>
        <v>241877.38</v>
      </c>
      <c r="K47" s="51">
        <f t="shared" si="11"/>
        <v>241877.38</v>
      </c>
      <c r="L47" s="51">
        <f t="shared" si="11"/>
        <v>241877.38</v>
      </c>
      <c r="M47" s="51">
        <f t="shared" si="11"/>
        <v>241877.38</v>
      </c>
      <c r="N47" s="51">
        <f t="shared" si="11"/>
        <v>241877.38</v>
      </c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3"/>
    </row>
    <row r="48" spans="1:25" ht="17.45" customHeight="1">
      <c r="A48" s="113"/>
      <c r="B48" s="113" t="s">
        <v>5</v>
      </c>
      <c r="C48" s="148">
        <v>2020</v>
      </c>
      <c r="D48" s="148">
        <v>2026</v>
      </c>
      <c r="E48" s="113" t="s">
        <v>46</v>
      </c>
      <c r="F48" s="47" t="s">
        <v>38</v>
      </c>
      <c r="G48" s="51">
        <f t="shared" ref="G48:N48" si="12">G49+G50</f>
        <v>73402889.879999995</v>
      </c>
      <c r="H48" s="17">
        <f t="shared" si="12"/>
        <v>13418100</v>
      </c>
      <c r="I48" s="51">
        <f t="shared" si="12"/>
        <v>10309524.18</v>
      </c>
      <c r="J48" s="51">
        <f t="shared" si="12"/>
        <v>9935053.1400000006</v>
      </c>
      <c r="K48" s="51">
        <f t="shared" si="12"/>
        <v>9935053.1400000006</v>
      </c>
      <c r="L48" s="51">
        <f t="shared" si="12"/>
        <v>9935053.1400000006</v>
      </c>
      <c r="M48" s="51">
        <f t="shared" si="12"/>
        <v>9935053.1400000006</v>
      </c>
      <c r="N48" s="51">
        <f t="shared" si="12"/>
        <v>9935053.1400000006</v>
      </c>
      <c r="O48" s="123" t="s">
        <v>81</v>
      </c>
      <c r="P48" s="123" t="s">
        <v>70</v>
      </c>
      <c r="Q48" s="84"/>
      <c r="R48" s="84">
        <v>100</v>
      </c>
      <c r="S48" s="84">
        <v>100</v>
      </c>
      <c r="T48" s="84">
        <v>100</v>
      </c>
      <c r="U48" s="84">
        <v>100</v>
      </c>
      <c r="V48" s="84">
        <v>100</v>
      </c>
      <c r="W48" s="84">
        <v>100</v>
      </c>
      <c r="X48" s="84">
        <v>100</v>
      </c>
      <c r="Y48" s="3"/>
    </row>
    <row r="49" spans="1:25" ht="49.15" customHeight="1">
      <c r="A49" s="113"/>
      <c r="B49" s="113"/>
      <c r="C49" s="148"/>
      <c r="D49" s="148"/>
      <c r="E49" s="113"/>
      <c r="F49" s="47" t="s">
        <v>43</v>
      </c>
      <c r="G49" s="51">
        <f>SUM(H49:N49)</f>
        <v>73402889.879999995</v>
      </c>
      <c r="H49" s="50">
        <v>13418100</v>
      </c>
      <c r="I49" s="50">
        <v>10309524.18</v>
      </c>
      <c r="J49" s="57">
        <v>9935053.1400000006</v>
      </c>
      <c r="K49" s="20">
        <v>9935053.1400000006</v>
      </c>
      <c r="L49" s="57">
        <v>9935053.1400000006</v>
      </c>
      <c r="M49" s="20">
        <v>9935053.1400000006</v>
      </c>
      <c r="N49" s="57">
        <v>9935053.1400000006</v>
      </c>
      <c r="O49" s="149"/>
      <c r="P49" s="149"/>
      <c r="Q49" s="94"/>
      <c r="R49" s="94"/>
      <c r="S49" s="94"/>
      <c r="T49" s="94"/>
      <c r="U49" s="94"/>
      <c r="V49" s="94"/>
      <c r="W49" s="94"/>
      <c r="X49" s="94"/>
      <c r="Y49" s="3"/>
    </row>
    <row r="50" spans="1:25" ht="59.25" customHeight="1">
      <c r="A50" s="113"/>
      <c r="B50" s="113"/>
      <c r="C50" s="148"/>
      <c r="D50" s="148"/>
      <c r="E50" s="113"/>
      <c r="F50" s="47" t="s">
        <v>44</v>
      </c>
      <c r="G50" s="51">
        <f>SUM(H50:N50)</f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50"/>
      <c r="P50" s="150"/>
      <c r="Q50" s="95"/>
      <c r="R50" s="95"/>
      <c r="S50" s="95"/>
      <c r="T50" s="95"/>
      <c r="U50" s="95"/>
      <c r="V50" s="95"/>
      <c r="W50" s="95"/>
      <c r="X50" s="95"/>
      <c r="Y50" s="3"/>
    </row>
    <row r="51" spans="1:25" ht="15.75" customHeight="1">
      <c r="A51" s="113"/>
      <c r="B51" s="113" t="s">
        <v>6</v>
      </c>
      <c r="C51" s="148">
        <v>2020</v>
      </c>
      <c r="D51" s="148">
        <v>2026</v>
      </c>
      <c r="E51" s="113" t="s">
        <v>51</v>
      </c>
      <c r="F51" s="47" t="s">
        <v>38</v>
      </c>
      <c r="G51" s="48">
        <f t="shared" ref="G51:N51" si="13">G52+G53</f>
        <v>74804753</v>
      </c>
      <c r="H51" s="48">
        <f t="shared" si="13"/>
        <v>11983301</v>
      </c>
      <c r="I51" s="48">
        <f t="shared" si="13"/>
        <v>10470242</v>
      </c>
      <c r="J51" s="48">
        <f t="shared" si="13"/>
        <v>10470242</v>
      </c>
      <c r="K51" s="48">
        <f t="shared" si="13"/>
        <v>10470242</v>
      </c>
      <c r="L51" s="48">
        <f t="shared" si="13"/>
        <v>10470242</v>
      </c>
      <c r="M51" s="48">
        <f t="shared" si="13"/>
        <v>10470242</v>
      </c>
      <c r="N51" s="48">
        <f t="shared" si="13"/>
        <v>10470242</v>
      </c>
      <c r="O51" s="123" t="s">
        <v>80</v>
      </c>
      <c r="P51" s="123" t="s">
        <v>70</v>
      </c>
      <c r="Q51" s="84">
        <v>100</v>
      </c>
      <c r="R51" s="84">
        <v>100</v>
      </c>
      <c r="S51" s="84">
        <v>100</v>
      </c>
      <c r="T51" s="84">
        <v>100</v>
      </c>
      <c r="U51" s="84">
        <v>100</v>
      </c>
      <c r="V51" s="84">
        <v>100</v>
      </c>
      <c r="W51" s="84">
        <v>100</v>
      </c>
      <c r="X51" s="84">
        <v>100</v>
      </c>
      <c r="Y51" s="3"/>
    </row>
    <row r="52" spans="1:25" ht="47.45" customHeight="1">
      <c r="A52" s="113"/>
      <c r="B52" s="113"/>
      <c r="C52" s="148"/>
      <c r="D52" s="148"/>
      <c r="E52" s="113"/>
      <c r="F52" s="47" t="s">
        <v>43</v>
      </c>
      <c r="G52" s="48">
        <f>SUM(H52:N52)</f>
        <v>74804753</v>
      </c>
      <c r="H52" s="48">
        <v>11983301</v>
      </c>
      <c r="I52" s="48">
        <v>10470242</v>
      </c>
      <c r="J52" s="48">
        <v>10470242</v>
      </c>
      <c r="K52" s="48">
        <v>10470242</v>
      </c>
      <c r="L52" s="48">
        <v>10470242</v>
      </c>
      <c r="M52" s="48">
        <v>10470242</v>
      </c>
      <c r="N52" s="48">
        <v>10470242</v>
      </c>
      <c r="O52" s="149"/>
      <c r="P52" s="124"/>
      <c r="Q52" s="94"/>
      <c r="R52" s="94"/>
      <c r="S52" s="94"/>
      <c r="T52" s="94"/>
      <c r="U52" s="94"/>
      <c r="V52" s="94"/>
      <c r="W52" s="94"/>
      <c r="X52" s="94"/>
      <c r="Y52" s="3"/>
    </row>
    <row r="53" spans="1:25" ht="51.75" customHeight="1">
      <c r="A53" s="113"/>
      <c r="B53" s="113"/>
      <c r="C53" s="148"/>
      <c r="D53" s="148"/>
      <c r="E53" s="113"/>
      <c r="F53" s="47" t="s">
        <v>44</v>
      </c>
      <c r="G53" s="48">
        <f>SUM(H53:N53)</f>
        <v>0</v>
      </c>
      <c r="H53" s="48">
        <v>0</v>
      </c>
      <c r="I53" s="48">
        <v>0</v>
      </c>
      <c r="J53" s="48">
        <v>0</v>
      </c>
      <c r="K53" s="48">
        <v>0</v>
      </c>
      <c r="L53" s="48">
        <v>0</v>
      </c>
      <c r="M53" s="48">
        <v>0</v>
      </c>
      <c r="N53" s="48"/>
      <c r="O53" s="150"/>
      <c r="P53" s="125"/>
      <c r="Q53" s="95"/>
      <c r="R53" s="95"/>
      <c r="S53" s="95"/>
      <c r="T53" s="95"/>
      <c r="U53" s="95"/>
      <c r="V53" s="95"/>
      <c r="W53" s="95"/>
      <c r="X53" s="95"/>
      <c r="Y53" s="3"/>
    </row>
    <row r="54" spans="1:25" ht="19.5" customHeight="1">
      <c r="A54" s="114"/>
      <c r="B54" s="114" t="s">
        <v>7</v>
      </c>
      <c r="C54" s="148">
        <v>2020</v>
      </c>
      <c r="D54" s="148">
        <v>2026</v>
      </c>
      <c r="E54" s="113" t="s">
        <v>51</v>
      </c>
      <c r="F54" s="47" t="s">
        <v>38</v>
      </c>
      <c r="G54" s="15">
        <f>G56</f>
        <v>1432960</v>
      </c>
      <c r="H54" s="15">
        <f t="shared" ref="H54:M54" si="14">H55+H56</f>
        <v>204483</v>
      </c>
      <c r="I54" s="15">
        <f t="shared" si="14"/>
        <v>204622</v>
      </c>
      <c r="J54" s="15">
        <f t="shared" si="14"/>
        <v>204771</v>
      </c>
      <c r="K54" s="15">
        <f t="shared" si="14"/>
        <v>204771</v>
      </c>
      <c r="L54" s="15">
        <v>183476.75</v>
      </c>
      <c r="M54" s="15">
        <f t="shared" si="14"/>
        <v>204771</v>
      </c>
      <c r="N54" s="15">
        <f>N55+N56</f>
        <v>204771</v>
      </c>
      <c r="O54" s="114" t="s">
        <v>82</v>
      </c>
      <c r="P54" s="114" t="s">
        <v>79</v>
      </c>
      <c r="Q54" s="120">
        <v>168</v>
      </c>
      <c r="R54" s="120">
        <v>24</v>
      </c>
      <c r="S54" s="120">
        <v>24</v>
      </c>
      <c r="T54" s="120">
        <v>24</v>
      </c>
      <c r="U54" s="120">
        <v>24</v>
      </c>
      <c r="V54" s="120">
        <v>24</v>
      </c>
      <c r="W54" s="120">
        <v>24</v>
      </c>
      <c r="X54" s="120">
        <v>24</v>
      </c>
      <c r="Y54" s="3"/>
    </row>
    <row r="55" spans="1:25" ht="66.75" customHeight="1">
      <c r="A55" s="115"/>
      <c r="B55" s="115"/>
      <c r="C55" s="148"/>
      <c r="D55" s="148"/>
      <c r="E55" s="113"/>
      <c r="F55" s="47" t="s">
        <v>43</v>
      </c>
      <c r="G55" s="15">
        <f>SUM(H55:N55)</f>
        <v>0</v>
      </c>
      <c r="H55" s="49">
        <v>0</v>
      </c>
      <c r="I55" s="49">
        <v>0</v>
      </c>
      <c r="J55" s="49">
        <v>0</v>
      </c>
      <c r="K55" s="49">
        <v>0</v>
      </c>
      <c r="L55" s="49">
        <v>0</v>
      </c>
      <c r="M55" s="49">
        <v>0</v>
      </c>
      <c r="N55" s="49">
        <v>0</v>
      </c>
      <c r="O55" s="115"/>
      <c r="P55" s="115"/>
      <c r="Q55" s="121"/>
      <c r="R55" s="121"/>
      <c r="S55" s="121"/>
      <c r="T55" s="121"/>
      <c r="U55" s="121"/>
      <c r="V55" s="121"/>
      <c r="W55" s="121"/>
      <c r="X55" s="121"/>
      <c r="Y55" s="3"/>
    </row>
    <row r="56" spans="1:25" ht="48.75" customHeight="1">
      <c r="A56" s="116"/>
      <c r="B56" s="116"/>
      <c r="C56" s="148"/>
      <c r="D56" s="148"/>
      <c r="E56" s="113"/>
      <c r="F56" s="47" t="s">
        <v>44</v>
      </c>
      <c r="G56" s="15">
        <f>SUM(H56:N56)</f>
        <v>1432960</v>
      </c>
      <c r="H56" s="15">
        <v>204483</v>
      </c>
      <c r="I56" s="15">
        <v>204622</v>
      </c>
      <c r="J56" s="15">
        <v>204771</v>
      </c>
      <c r="K56" s="15">
        <v>204771</v>
      </c>
      <c r="L56" s="15">
        <v>204771</v>
      </c>
      <c r="M56" s="15">
        <v>204771</v>
      </c>
      <c r="N56" s="15">
        <v>204771</v>
      </c>
      <c r="O56" s="116"/>
      <c r="P56" s="116"/>
      <c r="Q56" s="122"/>
      <c r="R56" s="122"/>
      <c r="S56" s="122"/>
      <c r="T56" s="122"/>
      <c r="U56" s="122"/>
      <c r="V56" s="122"/>
      <c r="W56" s="122"/>
      <c r="X56" s="122"/>
      <c r="Y56" s="3"/>
    </row>
    <row r="57" spans="1:25" ht="26.25" customHeight="1">
      <c r="A57" s="46"/>
      <c r="B57" s="114" t="s">
        <v>8</v>
      </c>
      <c r="C57" s="148">
        <v>2020</v>
      </c>
      <c r="D57" s="148">
        <v>2026</v>
      </c>
      <c r="E57" s="113" t="s">
        <v>51</v>
      </c>
      <c r="F57" s="47" t="s">
        <v>38</v>
      </c>
      <c r="G57" s="15">
        <f>G59+G58</f>
        <v>588000</v>
      </c>
      <c r="H57" s="15">
        <f t="shared" ref="H57:M57" si="15">H58+H59</f>
        <v>588000</v>
      </c>
      <c r="I57" s="15">
        <f t="shared" si="15"/>
        <v>0</v>
      </c>
      <c r="J57" s="15">
        <f t="shared" si="15"/>
        <v>0</v>
      </c>
      <c r="K57" s="15">
        <f t="shared" si="15"/>
        <v>0</v>
      </c>
      <c r="L57" s="15">
        <f t="shared" si="15"/>
        <v>0</v>
      </c>
      <c r="M57" s="15">
        <f t="shared" si="15"/>
        <v>0</v>
      </c>
      <c r="N57" s="15">
        <f>N58+N59</f>
        <v>0</v>
      </c>
      <c r="O57" s="123" t="s">
        <v>107</v>
      </c>
      <c r="P57" s="123" t="s">
        <v>98</v>
      </c>
      <c r="Q57" s="84">
        <v>100</v>
      </c>
      <c r="R57" s="84">
        <v>100</v>
      </c>
      <c r="S57" s="84" t="s">
        <v>57</v>
      </c>
      <c r="T57" s="84" t="s">
        <v>57</v>
      </c>
      <c r="U57" s="84" t="s">
        <v>57</v>
      </c>
      <c r="V57" s="84" t="s">
        <v>57</v>
      </c>
      <c r="W57" s="84" t="s">
        <v>57</v>
      </c>
      <c r="X57" s="84" t="s">
        <v>57</v>
      </c>
      <c r="Y57" s="3"/>
    </row>
    <row r="58" spans="1:25" ht="48.75" customHeight="1">
      <c r="A58" s="46"/>
      <c r="B58" s="115"/>
      <c r="C58" s="148"/>
      <c r="D58" s="148"/>
      <c r="E58" s="113"/>
      <c r="F58" s="47" t="s">
        <v>43</v>
      </c>
      <c r="G58" s="15">
        <f>SUM(H58:N58)</f>
        <v>588000</v>
      </c>
      <c r="H58" s="49">
        <v>588000</v>
      </c>
      <c r="I58" s="49">
        <v>0</v>
      </c>
      <c r="J58" s="49">
        <v>0</v>
      </c>
      <c r="K58" s="49">
        <v>0</v>
      </c>
      <c r="L58" s="15">
        <v>0</v>
      </c>
      <c r="M58" s="49">
        <v>0</v>
      </c>
      <c r="N58" s="49">
        <v>0</v>
      </c>
      <c r="O58" s="124"/>
      <c r="P58" s="124"/>
      <c r="Q58" s="94"/>
      <c r="R58" s="94"/>
      <c r="S58" s="94"/>
      <c r="T58" s="94"/>
      <c r="U58" s="94"/>
      <c r="V58" s="94"/>
      <c r="W58" s="94"/>
      <c r="X58" s="94"/>
      <c r="Y58" s="3"/>
    </row>
    <row r="59" spans="1:25" ht="48.75" customHeight="1">
      <c r="A59" s="46"/>
      <c r="B59" s="116"/>
      <c r="C59" s="148"/>
      <c r="D59" s="148"/>
      <c r="E59" s="113"/>
      <c r="F59" s="47" t="s">
        <v>44</v>
      </c>
      <c r="G59" s="15">
        <f>SUM(H59:N59)</f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25"/>
      <c r="P59" s="125"/>
      <c r="Q59" s="95"/>
      <c r="R59" s="95"/>
      <c r="S59" s="95"/>
      <c r="T59" s="95"/>
      <c r="U59" s="95"/>
      <c r="V59" s="95"/>
      <c r="W59" s="95"/>
      <c r="X59" s="95"/>
      <c r="Y59" s="3"/>
    </row>
    <row r="60" spans="1:25" ht="16.5" customHeight="1">
      <c r="A60" s="46"/>
      <c r="B60" s="114" t="s">
        <v>9</v>
      </c>
      <c r="C60" s="148">
        <v>2020</v>
      </c>
      <c r="D60" s="148">
        <v>2026</v>
      </c>
      <c r="E60" s="113" t="s">
        <v>51</v>
      </c>
      <c r="F60" s="47" t="s">
        <v>38</v>
      </c>
      <c r="G60" s="15">
        <f>G61+G62</f>
        <v>186345.44</v>
      </c>
      <c r="H60" s="15">
        <f t="shared" ref="H60:N60" si="16">H61+H62</f>
        <v>393.11</v>
      </c>
      <c r="I60" s="15">
        <f t="shared" si="16"/>
        <v>420.43</v>
      </c>
      <c r="J60" s="15">
        <f t="shared" si="16"/>
        <v>37106.379999999997</v>
      </c>
      <c r="K60" s="15">
        <f t="shared" si="16"/>
        <v>37106.379999999997</v>
      </c>
      <c r="L60" s="15">
        <f t="shared" si="16"/>
        <v>37106.379999999997</v>
      </c>
      <c r="M60" s="15">
        <f t="shared" si="16"/>
        <v>37106.379999999997</v>
      </c>
      <c r="N60" s="15">
        <f t="shared" si="16"/>
        <v>37106.379999999997</v>
      </c>
      <c r="O60" s="123" t="s">
        <v>108</v>
      </c>
      <c r="P60" s="123" t="s">
        <v>98</v>
      </c>
      <c r="Q60" s="84">
        <v>100</v>
      </c>
      <c r="R60" s="84">
        <v>100</v>
      </c>
      <c r="S60" s="84">
        <v>100</v>
      </c>
      <c r="T60" s="84">
        <v>100</v>
      </c>
      <c r="U60" s="84">
        <v>100</v>
      </c>
      <c r="V60" s="84">
        <v>100</v>
      </c>
      <c r="W60" s="84">
        <v>100</v>
      </c>
      <c r="X60" s="84">
        <v>100</v>
      </c>
      <c r="Y60" s="3"/>
    </row>
    <row r="61" spans="1:25" ht="48.75" customHeight="1">
      <c r="A61" s="46"/>
      <c r="B61" s="115"/>
      <c r="C61" s="148"/>
      <c r="D61" s="148"/>
      <c r="E61" s="113"/>
      <c r="F61" s="47" t="s">
        <v>43</v>
      </c>
      <c r="G61" s="15">
        <f>SUM(H61:N61)</f>
        <v>0</v>
      </c>
      <c r="H61" s="49">
        <v>0</v>
      </c>
      <c r="I61" s="49">
        <v>0</v>
      </c>
      <c r="J61" s="49">
        <v>0</v>
      </c>
      <c r="K61" s="49">
        <v>0</v>
      </c>
      <c r="L61" s="49">
        <v>0</v>
      </c>
      <c r="M61" s="49">
        <v>0</v>
      </c>
      <c r="N61" s="49">
        <v>0</v>
      </c>
      <c r="O61" s="124"/>
      <c r="P61" s="124"/>
      <c r="Q61" s="94"/>
      <c r="R61" s="94"/>
      <c r="S61" s="94"/>
      <c r="T61" s="94"/>
      <c r="U61" s="94"/>
      <c r="V61" s="94"/>
      <c r="W61" s="94"/>
      <c r="X61" s="94"/>
      <c r="Y61" s="3"/>
    </row>
    <row r="62" spans="1:25" ht="48.75" customHeight="1">
      <c r="A62" s="46"/>
      <c r="B62" s="116"/>
      <c r="C62" s="148"/>
      <c r="D62" s="148"/>
      <c r="E62" s="113"/>
      <c r="F62" s="47" t="s">
        <v>44</v>
      </c>
      <c r="G62" s="15">
        <f>SUM(H62:N62)</f>
        <v>186345.44</v>
      </c>
      <c r="H62" s="49">
        <v>393.11</v>
      </c>
      <c r="I62" s="49">
        <v>420.43</v>
      </c>
      <c r="J62" s="49">
        <v>37106.379999999997</v>
      </c>
      <c r="K62" s="49">
        <v>37106.379999999997</v>
      </c>
      <c r="L62" s="49">
        <v>37106.379999999997</v>
      </c>
      <c r="M62" s="49">
        <v>37106.379999999997</v>
      </c>
      <c r="N62" s="49">
        <v>37106.379999999997</v>
      </c>
      <c r="O62" s="125"/>
      <c r="P62" s="125"/>
      <c r="Q62" s="95"/>
      <c r="R62" s="95"/>
      <c r="S62" s="95"/>
      <c r="T62" s="95"/>
      <c r="U62" s="95"/>
      <c r="V62" s="95"/>
      <c r="W62" s="95"/>
      <c r="X62" s="95"/>
      <c r="Y62" s="3"/>
    </row>
    <row r="63" spans="1:25" ht="21" customHeight="1">
      <c r="A63" s="46"/>
      <c r="B63" s="114" t="s">
        <v>10</v>
      </c>
      <c r="C63" s="148">
        <v>2020</v>
      </c>
      <c r="D63" s="148">
        <v>2026</v>
      </c>
      <c r="E63" s="114" t="s">
        <v>116</v>
      </c>
      <c r="F63" s="47" t="s">
        <v>38</v>
      </c>
      <c r="G63" s="15">
        <f>G65+G64</f>
        <v>1050000</v>
      </c>
      <c r="H63" s="15">
        <f t="shared" ref="H63:M63" si="17">H64+H65</f>
        <v>50000</v>
      </c>
      <c r="I63" s="15">
        <f t="shared" si="17"/>
        <v>0</v>
      </c>
      <c r="J63" s="15">
        <f t="shared" si="17"/>
        <v>200000</v>
      </c>
      <c r="K63" s="15">
        <f t="shared" si="17"/>
        <v>200000</v>
      </c>
      <c r="L63" s="15">
        <v>31000</v>
      </c>
      <c r="M63" s="15">
        <f t="shared" si="17"/>
        <v>200000</v>
      </c>
      <c r="N63" s="15">
        <f>N64+N65</f>
        <v>200000</v>
      </c>
      <c r="O63" s="123" t="s">
        <v>111</v>
      </c>
      <c r="P63" s="123" t="s">
        <v>98</v>
      </c>
      <c r="Q63" s="84">
        <v>100</v>
      </c>
      <c r="R63" s="84">
        <v>100</v>
      </c>
      <c r="S63" s="84">
        <v>100</v>
      </c>
      <c r="T63" s="84">
        <v>100</v>
      </c>
      <c r="U63" s="84">
        <v>100</v>
      </c>
      <c r="V63" s="84">
        <v>100</v>
      </c>
      <c r="W63" s="84">
        <v>100</v>
      </c>
      <c r="X63" s="84">
        <v>100</v>
      </c>
      <c r="Y63" s="3"/>
    </row>
    <row r="64" spans="1:25" ht="48.75" customHeight="1">
      <c r="A64" s="46"/>
      <c r="B64" s="115"/>
      <c r="C64" s="148"/>
      <c r="D64" s="148"/>
      <c r="E64" s="115"/>
      <c r="F64" s="47" t="s">
        <v>43</v>
      </c>
      <c r="G64" s="15">
        <f>SUM(H64:N64)</f>
        <v>1000000</v>
      </c>
      <c r="H64" s="15">
        <v>0</v>
      </c>
      <c r="I64" s="15">
        <v>0</v>
      </c>
      <c r="J64" s="15">
        <v>200000</v>
      </c>
      <c r="K64" s="15">
        <v>200000</v>
      </c>
      <c r="L64" s="15">
        <v>200000</v>
      </c>
      <c r="M64" s="15">
        <v>200000</v>
      </c>
      <c r="N64" s="15">
        <v>200000</v>
      </c>
      <c r="O64" s="124"/>
      <c r="P64" s="124"/>
      <c r="Q64" s="94"/>
      <c r="R64" s="94"/>
      <c r="S64" s="94"/>
      <c r="T64" s="94"/>
      <c r="U64" s="94"/>
      <c r="V64" s="94"/>
      <c r="W64" s="94"/>
      <c r="X64" s="94"/>
      <c r="Y64" s="3"/>
    </row>
    <row r="65" spans="1:25" ht="48.75" customHeight="1">
      <c r="A65" s="46"/>
      <c r="B65" s="116"/>
      <c r="C65" s="148"/>
      <c r="D65" s="148"/>
      <c r="E65" s="116"/>
      <c r="F65" s="47" t="s">
        <v>44</v>
      </c>
      <c r="G65" s="15">
        <f>SUM(H65:N65)</f>
        <v>50000</v>
      </c>
      <c r="H65" s="15">
        <v>50000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25"/>
      <c r="P65" s="125"/>
      <c r="Q65" s="95"/>
      <c r="R65" s="95"/>
      <c r="S65" s="95"/>
      <c r="T65" s="95"/>
      <c r="U65" s="95"/>
      <c r="V65" s="95"/>
      <c r="W65" s="95"/>
      <c r="X65" s="95"/>
      <c r="Y65" s="3"/>
    </row>
    <row r="66" spans="1:25" ht="48.75" customHeight="1">
      <c r="A66" s="46"/>
      <c r="B66" s="114" t="s">
        <v>11</v>
      </c>
      <c r="C66" s="148">
        <v>2020</v>
      </c>
      <c r="D66" s="148">
        <v>2026</v>
      </c>
      <c r="E66" s="114" t="s">
        <v>116</v>
      </c>
      <c r="F66" s="47" t="s">
        <v>38</v>
      </c>
      <c r="G66" s="15">
        <f>G68+G67</f>
        <v>1350000</v>
      </c>
      <c r="H66" s="15">
        <f t="shared" ref="H66:M66" si="18">H67+H68</f>
        <v>450000</v>
      </c>
      <c r="I66" s="15">
        <f t="shared" si="18"/>
        <v>150000</v>
      </c>
      <c r="J66" s="15">
        <f t="shared" si="18"/>
        <v>150000</v>
      </c>
      <c r="K66" s="15">
        <f t="shared" si="18"/>
        <v>150000</v>
      </c>
      <c r="L66" s="15">
        <f t="shared" si="18"/>
        <v>150000</v>
      </c>
      <c r="M66" s="15">
        <f t="shared" si="18"/>
        <v>150000</v>
      </c>
      <c r="N66" s="15">
        <f>N67+N68</f>
        <v>150000</v>
      </c>
      <c r="O66" s="123" t="s">
        <v>120</v>
      </c>
      <c r="P66" s="123" t="s">
        <v>98</v>
      </c>
      <c r="Q66" s="84">
        <v>100</v>
      </c>
      <c r="R66" s="84">
        <v>100</v>
      </c>
      <c r="S66" s="84">
        <v>100</v>
      </c>
      <c r="T66" s="84">
        <v>100</v>
      </c>
      <c r="U66" s="84">
        <v>100</v>
      </c>
      <c r="V66" s="84">
        <v>100</v>
      </c>
      <c r="W66" s="84">
        <v>100</v>
      </c>
      <c r="X66" s="84">
        <v>100</v>
      </c>
      <c r="Y66" s="3"/>
    </row>
    <row r="67" spans="1:25" ht="48.75" customHeight="1">
      <c r="A67" s="46"/>
      <c r="B67" s="115"/>
      <c r="C67" s="148"/>
      <c r="D67" s="148"/>
      <c r="E67" s="115"/>
      <c r="F67" s="47" t="s">
        <v>43</v>
      </c>
      <c r="G67" s="15">
        <f>SUM(H67:N67)</f>
        <v>1350000</v>
      </c>
      <c r="H67" s="15">
        <v>450000</v>
      </c>
      <c r="I67" s="15">
        <v>150000</v>
      </c>
      <c r="J67" s="15">
        <v>150000</v>
      </c>
      <c r="K67" s="15">
        <v>150000</v>
      </c>
      <c r="L67" s="15">
        <v>150000</v>
      </c>
      <c r="M67" s="15">
        <v>150000</v>
      </c>
      <c r="N67" s="15">
        <v>150000</v>
      </c>
      <c r="O67" s="124"/>
      <c r="P67" s="124"/>
      <c r="Q67" s="94"/>
      <c r="R67" s="94"/>
      <c r="S67" s="94"/>
      <c r="T67" s="94"/>
      <c r="U67" s="94"/>
      <c r="V67" s="94"/>
      <c r="W67" s="94"/>
      <c r="X67" s="94"/>
      <c r="Y67" s="3"/>
    </row>
    <row r="68" spans="1:25" ht="67.5" customHeight="1">
      <c r="A68" s="46"/>
      <c r="B68" s="116"/>
      <c r="C68" s="148"/>
      <c r="D68" s="148"/>
      <c r="E68" s="116"/>
      <c r="F68" s="47" t="s">
        <v>44</v>
      </c>
      <c r="G68" s="15">
        <f>SUM(H68:N68)</f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  <c r="N68" s="15">
        <v>0</v>
      </c>
      <c r="O68" s="125"/>
      <c r="P68" s="125"/>
      <c r="Q68" s="95"/>
      <c r="R68" s="95"/>
      <c r="S68" s="95"/>
      <c r="T68" s="95"/>
      <c r="U68" s="95"/>
      <c r="V68" s="95"/>
      <c r="W68" s="95"/>
      <c r="X68" s="95"/>
      <c r="Y68" s="3"/>
    </row>
    <row r="69" spans="1:25" ht="67.5" customHeight="1">
      <c r="A69" s="46"/>
      <c r="B69" s="114" t="s">
        <v>12</v>
      </c>
      <c r="C69" s="148">
        <v>2020</v>
      </c>
      <c r="D69" s="148">
        <v>2026</v>
      </c>
      <c r="E69" s="113" t="s">
        <v>51</v>
      </c>
      <c r="F69" s="47" t="s">
        <v>38</v>
      </c>
      <c r="G69" s="15">
        <f>G71+G70</f>
        <v>265952</v>
      </c>
      <c r="H69" s="15">
        <f>H70+H71</f>
        <v>252281</v>
      </c>
      <c r="I69" s="15">
        <f t="shared" ref="I69:N69" si="19">I70+I71</f>
        <v>2281</v>
      </c>
      <c r="J69" s="15">
        <f t="shared" si="19"/>
        <v>2278</v>
      </c>
      <c r="K69" s="15">
        <f t="shared" si="19"/>
        <v>2278</v>
      </c>
      <c r="L69" s="15">
        <f t="shared" si="19"/>
        <v>2278</v>
      </c>
      <c r="M69" s="15">
        <f t="shared" si="19"/>
        <v>2278</v>
      </c>
      <c r="N69" s="15">
        <f t="shared" si="19"/>
        <v>2278</v>
      </c>
      <c r="O69" s="123" t="s">
        <v>23</v>
      </c>
      <c r="P69" s="123">
        <v>100</v>
      </c>
      <c r="Q69" s="10">
        <v>100</v>
      </c>
      <c r="R69" s="10">
        <v>100</v>
      </c>
      <c r="S69" s="10">
        <v>100</v>
      </c>
      <c r="T69" s="10">
        <v>100</v>
      </c>
      <c r="U69" s="10">
        <v>100</v>
      </c>
      <c r="V69" s="10">
        <v>100</v>
      </c>
      <c r="W69" s="10">
        <v>100</v>
      </c>
      <c r="X69" s="10">
        <v>100</v>
      </c>
      <c r="Y69" s="3"/>
    </row>
    <row r="70" spans="1:25" ht="67.5" customHeight="1">
      <c r="A70" s="46"/>
      <c r="B70" s="115"/>
      <c r="C70" s="148"/>
      <c r="D70" s="148"/>
      <c r="E70" s="113"/>
      <c r="F70" s="47" t="s">
        <v>43</v>
      </c>
      <c r="G70" s="15">
        <f>SUM(H70:N70)</f>
        <v>265952</v>
      </c>
      <c r="H70" s="15">
        <v>252281</v>
      </c>
      <c r="I70" s="15">
        <v>2281</v>
      </c>
      <c r="J70" s="15">
        <v>2278</v>
      </c>
      <c r="K70" s="15">
        <v>2278</v>
      </c>
      <c r="L70" s="15">
        <v>2278</v>
      </c>
      <c r="M70" s="15">
        <v>2278</v>
      </c>
      <c r="N70" s="15">
        <v>2278</v>
      </c>
      <c r="O70" s="124"/>
      <c r="P70" s="124"/>
      <c r="Q70" s="13"/>
      <c r="R70" s="13"/>
      <c r="S70" s="13"/>
      <c r="T70" s="13"/>
      <c r="U70" s="13"/>
      <c r="V70" s="13"/>
      <c r="W70" s="13"/>
      <c r="X70" s="13"/>
      <c r="Y70" s="3"/>
    </row>
    <row r="71" spans="1:25" ht="67.5" customHeight="1">
      <c r="A71" s="46"/>
      <c r="B71" s="116"/>
      <c r="C71" s="148"/>
      <c r="D71" s="148"/>
      <c r="E71" s="113"/>
      <c r="F71" s="47" t="s">
        <v>44</v>
      </c>
      <c r="G71" s="15">
        <f>SUM(H71:N71)</f>
        <v>0</v>
      </c>
      <c r="H71" s="15"/>
      <c r="I71" s="15"/>
      <c r="J71" s="15"/>
      <c r="K71" s="15"/>
      <c r="L71" s="15"/>
      <c r="M71" s="15"/>
      <c r="N71" s="15"/>
      <c r="O71" s="125"/>
      <c r="P71" s="125"/>
      <c r="Q71" s="14"/>
      <c r="R71" s="14"/>
      <c r="S71" s="14"/>
      <c r="T71" s="14"/>
      <c r="U71" s="14"/>
      <c r="V71" s="14"/>
      <c r="W71" s="14"/>
      <c r="X71" s="14"/>
      <c r="Y71" s="3"/>
    </row>
    <row r="72" spans="1:25" ht="67.5" customHeight="1">
      <c r="A72" s="46"/>
      <c r="B72" s="177" t="s">
        <v>154</v>
      </c>
      <c r="C72" s="148">
        <v>2020</v>
      </c>
      <c r="D72" s="148">
        <v>2026</v>
      </c>
      <c r="E72" s="113" t="s">
        <v>46</v>
      </c>
      <c r="F72" s="47" t="s">
        <v>38</v>
      </c>
      <c r="G72" s="15">
        <f>G74+G73</f>
        <v>277372</v>
      </c>
      <c r="H72" s="15">
        <f>H73+H74</f>
        <v>277372</v>
      </c>
      <c r="I72" s="15">
        <f t="shared" ref="I72:N72" si="20">I73+I74</f>
        <v>0</v>
      </c>
      <c r="J72" s="15">
        <f t="shared" si="20"/>
        <v>0</v>
      </c>
      <c r="K72" s="15">
        <f t="shared" si="20"/>
        <v>0</v>
      </c>
      <c r="L72" s="15">
        <f t="shared" si="20"/>
        <v>0</v>
      </c>
      <c r="M72" s="15">
        <f t="shared" si="20"/>
        <v>0</v>
      </c>
      <c r="N72" s="15">
        <f t="shared" si="20"/>
        <v>0</v>
      </c>
      <c r="O72" s="123" t="s">
        <v>147</v>
      </c>
      <c r="P72" s="123" t="s">
        <v>98</v>
      </c>
      <c r="Q72" s="84" t="s">
        <v>57</v>
      </c>
      <c r="R72" s="84">
        <v>100</v>
      </c>
      <c r="S72" s="84"/>
      <c r="T72" s="84"/>
      <c r="U72" s="84"/>
      <c r="V72" s="84"/>
      <c r="W72" s="84"/>
      <c r="X72" s="84"/>
      <c r="Y72" s="3"/>
    </row>
    <row r="73" spans="1:25" ht="64.900000000000006" customHeight="1">
      <c r="A73" s="46"/>
      <c r="B73" s="178"/>
      <c r="C73" s="148"/>
      <c r="D73" s="148"/>
      <c r="E73" s="113"/>
      <c r="F73" s="47" t="s">
        <v>43</v>
      </c>
      <c r="G73" s="15">
        <f>SUM(H73:N73)</f>
        <v>0</v>
      </c>
      <c r="H73" s="51"/>
      <c r="I73" s="51"/>
      <c r="J73" s="51"/>
      <c r="K73" s="51"/>
      <c r="L73" s="51"/>
      <c r="M73" s="51"/>
      <c r="N73" s="51"/>
      <c r="O73" s="124"/>
      <c r="P73" s="149"/>
      <c r="Q73" s="94"/>
      <c r="R73" s="94"/>
      <c r="S73" s="94"/>
      <c r="T73" s="94"/>
      <c r="U73" s="94"/>
      <c r="V73" s="94"/>
      <c r="W73" s="94"/>
      <c r="X73" s="94"/>
      <c r="Y73" s="3"/>
    </row>
    <row r="74" spans="1:25" ht="67.5" customHeight="1">
      <c r="A74" s="46"/>
      <c r="B74" s="179"/>
      <c r="C74" s="148"/>
      <c r="D74" s="148"/>
      <c r="E74" s="113"/>
      <c r="F74" s="47" t="s">
        <v>44</v>
      </c>
      <c r="G74" s="15">
        <f>SUM(H74:N74)</f>
        <v>277372</v>
      </c>
      <c r="H74" s="51">
        <v>277372</v>
      </c>
      <c r="I74" s="51">
        <v>0</v>
      </c>
      <c r="J74" s="51">
        <v>0</v>
      </c>
      <c r="K74" s="51">
        <v>0</v>
      </c>
      <c r="L74" s="51">
        <v>0</v>
      </c>
      <c r="M74" s="51">
        <v>0</v>
      </c>
      <c r="N74" s="51"/>
      <c r="O74" s="125"/>
      <c r="P74" s="150"/>
      <c r="Q74" s="95"/>
      <c r="R74" s="95"/>
      <c r="S74" s="95"/>
      <c r="T74" s="95"/>
      <c r="U74" s="95"/>
      <c r="V74" s="95"/>
      <c r="W74" s="95"/>
      <c r="X74" s="95"/>
      <c r="Y74" s="3"/>
    </row>
    <row r="75" spans="1:25" ht="67.5" customHeight="1">
      <c r="A75" s="46"/>
      <c r="B75" s="114" t="s">
        <v>155</v>
      </c>
      <c r="C75" s="120">
        <v>2020</v>
      </c>
      <c r="D75" s="120">
        <v>2026</v>
      </c>
      <c r="E75" s="113" t="s">
        <v>156</v>
      </c>
      <c r="F75" s="47" t="s">
        <v>38</v>
      </c>
      <c r="G75" s="15">
        <f>G77+G76</f>
        <v>40000</v>
      </c>
      <c r="H75" s="51">
        <f>H76+H77</f>
        <v>40000</v>
      </c>
      <c r="I75" s="51">
        <f t="shared" ref="I75:N75" si="21">I76+I77</f>
        <v>0</v>
      </c>
      <c r="J75" s="51">
        <f t="shared" si="21"/>
        <v>0</v>
      </c>
      <c r="K75" s="51">
        <f t="shared" si="21"/>
        <v>0</v>
      </c>
      <c r="L75" s="51">
        <f t="shared" si="21"/>
        <v>0</v>
      </c>
      <c r="M75" s="51">
        <f t="shared" si="21"/>
        <v>0</v>
      </c>
      <c r="N75" s="51">
        <f t="shared" si="21"/>
        <v>0</v>
      </c>
      <c r="O75" s="123" t="s">
        <v>147</v>
      </c>
      <c r="P75" s="84" t="s">
        <v>98</v>
      </c>
      <c r="Q75" s="84" t="s">
        <v>57</v>
      </c>
      <c r="R75" s="84">
        <v>100</v>
      </c>
      <c r="S75" s="84">
        <v>100</v>
      </c>
      <c r="T75" s="84">
        <v>100</v>
      </c>
      <c r="U75" s="84">
        <v>100</v>
      </c>
      <c r="V75" s="84">
        <v>100</v>
      </c>
      <c r="W75" s="84">
        <v>100</v>
      </c>
      <c r="X75" s="84">
        <v>100</v>
      </c>
      <c r="Y75" s="3"/>
    </row>
    <row r="76" spans="1:25" ht="67.5" customHeight="1">
      <c r="A76" s="46"/>
      <c r="B76" s="115"/>
      <c r="C76" s="121"/>
      <c r="D76" s="121"/>
      <c r="E76" s="113"/>
      <c r="F76" s="47" t="s">
        <v>43</v>
      </c>
      <c r="G76" s="15">
        <f>SUM(H76:N76)</f>
        <v>0</v>
      </c>
      <c r="H76" s="51">
        <v>0</v>
      </c>
      <c r="I76" s="51">
        <v>0</v>
      </c>
      <c r="J76" s="51">
        <v>0</v>
      </c>
      <c r="K76" s="51">
        <v>0</v>
      </c>
      <c r="L76" s="51">
        <v>0</v>
      </c>
      <c r="M76" s="51">
        <v>0</v>
      </c>
      <c r="N76" s="51">
        <v>0</v>
      </c>
      <c r="O76" s="124"/>
      <c r="P76" s="94"/>
      <c r="Q76" s="94"/>
      <c r="R76" s="94"/>
      <c r="S76" s="94"/>
      <c r="T76" s="94"/>
      <c r="U76" s="94"/>
      <c r="V76" s="94"/>
      <c r="W76" s="94"/>
      <c r="X76" s="94"/>
      <c r="Y76" s="3"/>
    </row>
    <row r="77" spans="1:25" ht="67.5" customHeight="1">
      <c r="A77" s="46"/>
      <c r="B77" s="116"/>
      <c r="C77" s="122"/>
      <c r="D77" s="122"/>
      <c r="E77" s="113"/>
      <c r="F77" s="47" t="s">
        <v>44</v>
      </c>
      <c r="G77" s="15">
        <f>SUM(H77:N77)</f>
        <v>40000</v>
      </c>
      <c r="H77" s="51">
        <v>40000</v>
      </c>
      <c r="I77" s="51">
        <v>0</v>
      </c>
      <c r="J77" s="51">
        <v>0</v>
      </c>
      <c r="K77" s="51">
        <v>0</v>
      </c>
      <c r="L77" s="51">
        <v>0</v>
      </c>
      <c r="M77" s="51">
        <v>0</v>
      </c>
      <c r="N77" s="51">
        <v>0</v>
      </c>
      <c r="O77" s="125"/>
      <c r="P77" s="95"/>
      <c r="Q77" s="95"/>
      <c r="R77" s="95"/>
      <c r="S77" s="95"/>
      <c r="T77" s="95"/>
      <c r="U77" s="95"/>
      <c r="V77" s="95"/>
      <c r="W77" s="95"/>
      <c r="X77" s="95"/>
      <c r="Y77" s="3"/>
    </row>
    <row r="78" spans="1:25">
      <c r="A78" s="123"/>
      <c r="B78" s="123" t="s">
        <v>52</v>
      </c>
      <c r="C78" s="148">
        <v>2020</v>
      </c>
      <c r="D78" s="148">
        <v>2026</v>
      </c>
      <c r="E78" s="101" t="s">
        <v>45</v>
      </c>
      <c r="F78" s="84" t="s">
        <v>45</v>
      </c>
      <c r="G78" s="129" t="s">
        <v>45</v>
      </c>
      <c r="H78" s="129" t="s">
        <v>45</v>
      </c>
      <c r="I78" s="129" t="s">
        <v>45</v>
      </c>
      <c r="J78" s="129" t="s">
        <v>45</v>
      </c>
      <c r="K78" s="129" t="s">
        <v>45</v>
      </c>
      <c r="L78" s="117" t="s">
        <v>20</v>
      </c>
      <c r="M78" s="117" t="s">
        <v>45</v>
      </c>
      <c r="N78" s="117" t="s">
        <v>45</v>
      </c>
      <c r="O78" s="117" t="s">
        <v>45</v>
      </c>
      <c r="P78" s="129" t="s">
        <v>45</v>
      </c>
      <c r="Q78" s="129" t="s">
        <v>45</v>
      </c>
      <c r="R78" s="129" t="s">
        <v>45</v>
      </c>
      <c r="S78" s="129" t="s">
        <v>45</v>
      </c>
      <c r="T78" s="129" t="s">
        <v>45</v>
      </c>
      <c r="U78" s="129" t="s">
        <v>45</v>
      </c>
      <c r="V78" s="129" t="s">
        <v>45</v>
      </c>
      <c r="W78" s="129" t="s">
        <v>45</v>
      </c>
      <c r="X78" s="129" t="s">
        <v>45</v>
      </c>
      <c r="Y78" s="3"/>
    </row>
    <row r="79" spans="1:25">
      <c r="A79" s="124"/>
      <c r="B79" s="124"/>
      <c r="C79" s="148"/>
      <c r="D79" s="148"/>
      <c r="E79" s="101"/>
      <c r="F79" s="85"/>
      <c r="G79" s="85"/>
      <c r="H79" s="85"/>
      <c r="I79" s="85"/>
      <c r="J79" s="85"/>
      <c r="K79" s="85"/>
      <c r="L79" s="118"/>
      <c r="M79" s="146"/>
      <c r="N79" s="146"/>
      <c r="O79" s="146"/>
      <c r="P79" s="85"/>
      <c r="Q79" s="85"/>
      <c r="R79" s="85"/>
      <c r="S79" s="85"/>
      <c r="T79" s="85"/>
      <c r="U79" s="85"/>
      <c r="V79" s="85"/>
      <c r="W79" s="85"/>
      <c r="X79" s="85"/>
      <c r="Y79" s="3"/>
    </row>
    <row r="80" spans="1:25" ht="35.25" customHeight="1">
      <c r="A80" s="125"/>
      <c r="B80" s="125"/>
      <c r="C80" s="148"/>
      <c r="D80" s="148"/>
      <c r="E80" s="101"/>
      <c r="F80" s="86"/>
      <c r="G80" s="86"/>
      <c r="H80" s="86"/>
      <c r="I80" s="86"/>
      <c r="J80" s="86"/>
      <c r="K80" s="86"/>
      <c r="L80" s="119"/>
      <c r="M80" s="147"/>
      <c r="N80" s="147"/>
      <c r="O80" s="147"/>
      <c r="P80" s="86"/>
      <c r="Q80" s="86"/>
      <c r="R80" s="86"/>
      <c r="S80" s="86"/>
      <c r="T80" s="86"/>
      <c r="U80" s="86"/>
      <c r="V80" s="86"/>
      <c r="W80" s="86"/>
      <c r="X80" s="86"/>
      <c r="Y80" s="3"/>
    </row>
    <row r="81" spans="1:25" ht="15.75" customHeight="1">
      <c r="A81" s="152"/>
      <c r="B81" s="113" t="s">
        <v>54</v>
      </c>
      <c r="C81" s="148">
        <v>2020</v>
      </c>
      <c r="D81" s="148">
        <v>2026</v>
      </c>
      <c r="E81" s="123" t="s">
        <v>53</v>
      </c>
      <c r="F81" s="8" t="s">
        <v>38</v>
      </c>
      <c r="G81" s="1">
        <f t="shared" ref="G81:M81" si="22">G82+G83</f>
        <v>7876298.2800000012</v>
      </c>
      <c r="H81" s="1">
        <f t="shared" si="22"/>
        <v>1431300</v>
      </c>
      <c r="I81" s="1">
        <f t="shared" si="22"/>
        <v>1090100.03</v>
      </c>
      <c r="J81" s="1">
        <f t="shared" si="22"/>
        <v>1070979.6499999999</v>
      </c>
      <c r="K81" s="1">
        <f t="shared" si="22"/>
        <v>1070979.6499999999</v>
      </c>
      <c r="L81" s="1">
        <f>L82+L83</f>
        <v>1070979.6499999999</v>
      </c>
      <c r="M81" s="16">
        <f t="shared" si="22"/>
        <v>1070979.6499999999</v>
      </c>
      <c r="N81" s="16">
        <f>N82+N83</f>
        <v>1070979.6499999999</v>
      </c>
      <c r="O81" s="148" t="s">
        <v>37</v>
      </c>
      <c r="P81" s="101" t="s">
        <v>37</v>
      </c>
      <c r="Q81" s="101" t="s">
        <v>37</v>
      </c>
      <c r="R81" s="101" t="s">
        <v>37</v>
      </c>
      <c r="S81" s="101" t="s">
        <v>37</v>
      </c>
      <c r="T81" s="101" t="s">
        <v>37</v>
      </c>
      <c r="U81" s="101" t="s">
        <v>37</v>
      </c>
      <c r="V81" s="101" t="s">
        <v>37</v>
      </c>
      <c r="W81" s="101" t="s">
        <v>37</v>
      </c>
      <c r="X81" s="101" t="s">
        <v>37</v>
      </c>
      <c r="Y81" s="3"/>
    </row>
    <row r="82" spans="1:25" ht="68.25" customHeight="1">
      <c r="A82" s="152"/>
      <c r="B82" s="113"/>
      <c r="C82" s="148"/>
      <c r="D82" s="148"/>
      <c r="E82" s="124"/>
      <c r="F82" s="8" t="s">
        <v>43</v>
      </c>
      <c r="G82" s="1">
        <f>SUM(H82:N82)</f>
        <v>7876298.2800000012</v>
      </c>
      <c r="H82" s="1">
        <f t="shared" ref="H82:M82" si="23">H85</f>
        <v>1431300</v>
      </c>
      <c r="I82" s="1">
        <f t="shared" si="23"/>
        <v>1090100.03</v>
      </c>
      <c r="J82" s="1">
        <f t="shared" si="23"/>
        <v>1070979.6499999999</v>
      </c>
      <c r="K82" s="1">
        <f t="shared" si="23"/>
        <v>1070979.6499999999</v>
      </c>
      <c r="L82" s="1">
        <f>L85</f>
        <v>1070979.6499999999</v>
      </c>
      <c r="M82" s="29">
        <f t="shared" si="23"/>
        <v>1070979.6499999999</v>
      </c>
      <c r="N82" s="16">
        <f>N85</f>
        <v>1070979.6499999999</v>
      </c>
      <c r="O82" s="148"/>
      <c r="P82" s="101"/>
      <c r="Q82" s="101"/>
      <c r="R82" s="101"/>
      <c r="S82" s="101"/>
      <c r="T82" s="101"/>
      <c r="U82" s="101"/>
      <c r="V82" s="101"/>
      <c r="W82" s="101"/>
      <c r="X82" s="101"/>
      <c r="Y82" s="3"/>
    </row>
    <row r="83" spans="1:25" ht="47.25">
      <c r="A83" s="152"/>
      <c r="B83" s="113"/>
      <c r="C83" s="148"/>
      <c r="D83" s="148"/>
      <c r="E83" s="125"/>
      <c r="F83" s="8" t="s">
        <v>44</v>
      </c>
      <c r="G83" s="1">
        <f>SUM(H83:N83)</f>
        <v>0</v>
      </c>
      <c r="H83" s="9">
        <v>0</v>
      </c>
      <c r="I83" s="9">
        <v>0</v>
      </c>
      <c r="J83" s="9">
        <v>0</v>
      </c>
      <c r="K83" s="9">
        <v>0</v>
      </c>
      <c r="L83" s="9">
        <v>0</v>
      </c>
      <c r="M83" s="17">
        <v>0</v>
      </c>
      <c r="N83" s="17">
        <v>0</v>
      </c>
      <c r="O83" s="148"/>
      <c r="P83" s="101"/>
      <c r="Q83" s="101"/>
      <c r="R83" s="101"/>
      <c r="S83" s="101"/>
      <c r="T83" s="101"/>
      <c r="U83" s="101"/>
      <c r="V83" s="101"/>
      <c r="W83" s="101"/>
      <c r="X83" s="101"/>
      <c r="Y83" s="3"/>
    </row>
    <row r="84" spans="1:25" ht="15.75" customHeight="1">
      <c r="A84" s="152"/>
      <c r="B84" s="113" t="s">
        <v>55</v>
      </c>
      <c r="C84" s="148">
        <v>2020</v>
      </c>
      <c r="D84" s="148">
        <v>2026</v>
      </c>
      <c r="E84" s="123" t="s">
        <v>53</v>
      </c>
      <c r="F84" s="8" t="s">
        <v>38</v>
      </c>
      <c r="G84" s="1">
        <f t="shared" ref="G84:M84" si="24">G85+G86</f>
        <v>7876298.2800000012</v>
      </c>
      <c r="H84" s="1">
        <f t="shared" si="24"/>
        <v>1431300</v>
      </c>
      <c r="I84" s="1">
        <f t="shared" si="24"/>
        <v>1090100.03</v>
      </c>
      <c r="J84" s="1">
        <f t="shared" si="24"/>
        <v>1070979.6499999999</v>
      </c>
      <c r="K84" s="1">
        <f t="shared" si="24"/>
        <v>1070979.6499999999</v>
      </c>
      <c r="L84" s="1">
        <f t="shared" si="24"/>
        <v>1070979.6499999999</v>
      </c>
      <c r="M84" s="16">
        <f t="shared" si="24"/>
        <v>1070979.6499999999</v>
      </c>
      <c r="N84" s="16">
        <f>N85+N86</f>
        <v>1070979.6499999999</v>
      </c>
      <c r="O84" s="148" t="s">
        <v>84</v>
      </c>
      <c r="P84" s="101" t="s">
        <v>79</v>
      </c>
      <c r="Q84" s="101">
        <f>SUM(R84:X86)</f>
        <v>21</v>
      </c>
      <c r="R84" s="101">
        <v>3</v>
      </c>
      <c r="S84" s="101">
        <v>3</v>
      </c>
      <c r="T84" s="101">
        <v>3</v>
      </c>
      <c r="U84" s="101">
        <v>3</v>
      </c>
      <c r="V84" s="101">
        <v>3</v>
      </c>
      <c r="W84" s="101">
        <v>3</v>
      </c>
      <c r="X84" s="101">
        <v>3</v>
      </c>
      <c r="Y84" s="3"/>
    </row>
    <row r="85" spans="1:25" ht="63.75" customHeight="1">
      <c r="A85" s="152"/>
      <c r="B85" s="113"/>
      <c r="C85" s="148"/>
      <c r="D85" s="148"/>
      <c r="E85" s="124"/>
      <c r="F85" s="8" t="s">
        <v>43</v>
      </c>
      <c r="G85" s="1">
        <f>SUM(H85:N85)</f>
        <v>7876298.2800000012</v>
      </c>
      <c r="H85" s="1">
        <v>1431300</v>
      </c>
      <c r="I85" s="1">
        <v>1090100.03</v>
      </c>
      <c r="J85" s="1">
        <v>1070979.6499999999</v>
      </c>
      <c r="K85" s="1">
        <v>1070979.6499999999</v>
      </c>
      <c r="L85" s="1">
        <v>1070979.6499999999</v>
      </c>
      <c r="M85" s="1">
        <v>1070979.6499999999</v>
      </c>
      <c r="N85" s="1">
        <v>1070979.6499999999</v>
      </c>
      <c r="O85" s="148"/>
      <c r="P85" s="101"/>
      <c r="Q85" s="101"/>
      <c r="R85" s="101"/>
      <c r="S85" s="101"/>
      <c r="T85" s="101"/>
      <c r="U85" s="101"/>
      <c r="V85" s="101"/>
      <c r="W85" s="101"/>
      <c r="X85" s="101"/>
      <c r="Y85" s="3"/>
    </row>
    <row r="86" spans="1:25" ht="47.25">
      <c r="A86" s="152"/>
      <c r="B86" s="113"/>
      <c r="C86" s="148"/>
      <c r="D86" s="148"/>
      <c r="E86" s="125"/>
      <c r="F86" s="8" t="s">
        <v>44</v>
      </c>
      <c r="G86" s="1">
        <f>SUM(H86:N86)</f>
        <v>0</v>
      </c>
      <c r="H86" s="9">
        <v>0</v>
      </c>
      <c r="I86" s="9">
        <v>0</v>
      </c>
      <c r="J86" s="9">
        <v>0</v>
      </c>
      <c r="K86" s="9">
        <v>0</v>
      </c>
      <c r="L86" s="17">
        <v>0</v>
      </c>
      <c r="M86" s="17">
        <v>0</v>
      </c>
      <c r="N86" s="17">
        <v>0</v>
      </c>
      <c r="O86" s="148"/>
      <c r="P86" s="101"/>
      <c r="Q86" s="101"/>
      <c r="R86" s="101"/>
      <c r="S86" s="101"/>
      <c r="T86" s="101"/>
      <c r="U86" s="101"/>
      <c r="V86" s="101"/>
      <c r="W86" s="101"/>
      <c r="X86" s="101"/>
      <c r="Y86" s="3"/>
    </row>
    <row r="87" spans="1:25" ht="33" customHeight="1">
      <c r="A87" s="171" t="s">
        <v>56</v>
      </c>
      <c r="B87" s="172"/>
      <c r="C87" s="153"/>
      <c r="D87" s="153"/>
      <c r="E87" s="156"/>
      <c r="F87" s="73" t="s">
        <v>38</v>
      </c>
      <c r="G87" s="74">
        <f t="shared" ref="G87:N87" si="25">G88+G89</f>
        <v>444956483.84999996</v>
      </c>
      <c r="H87" s="74">
        <f t="shared" si="25"/>
        <v>94980136.849999994</v>
      </c>
      <c r="I87" s="74">
        <f t="shared" si="25"/>
        <v>58403652.420000002</v>
      </c>
      <c r="J87" s="74">
        <f t="shared" si="25"/>
        <v>58036161.780000001</v>
      </c>
      <c r="K87" s="74">
        <f t="shared" si="25"/>
        <v>58384133.200000003</v>
      </c>
      <c r="L87" s="74">
        <f t="shared" si="25"/>
        <v>58384133.200000003</v>
      </c>
      <c r="M87" s="74">
        <f t="shared" si="25"/>
        <v>58384133.200000003</v>
      </c>
      <c r="N87" s="74">
        <f t="shared" si="25"/>
        <v>58384133.200000003</v>
      </c>
      <c r="O87" s="120"/>
      <c r="P87" s="84"/>
      <c r="Q87" s="84"/>
      <c r="R87" s="84"/>
      <c r="S87" s="84"/>
      <c r="T87" s="84"/>
      <c r="U87" s="84"/>
      <c r="V87" s="84"/>
      <c r="W87" s="84"/>
      <c r="X87" s="84"/>
      <c r="Y87" s="3"/>
    </row>
    <row r="88" spans="1:25" ht="63" customHeight="1">
      <c r="A88" s="173"/>
      <c r="B88" s="174"/>
      <c r="C88" s="154"/>
      <c r="D88" s="154"/>
      <c r="E88" s="157"/>
      <c r="F88" s="73" t="s">
        <v>43</v>
      </c>
      <c r="G88" s="74">
        <f>SUM(H88:N88)</f>
        <v>263278062.40999997</v>
      </c>
      <c r="H88" s="74">
        <f t="shared" ref="H88:N89" si="26">H25+H46+H82</f>
        <v>63368622.739999995</v>
      </c>
      <c r="I88" s="74">
        <f t="shared" si="26"/>
        <v>33423196.990000002</v>
      </c>
      <c r="J88" s="74">
        <f t="shared" si="26"/>
        <v>33018871.399999999</v>
      </c>
      <c r="K88" s="74">
        <f t="shared" si="26"/>
        <v>33366842.82</v>
      </c>
      <c r="L88" s="74">
        <f t="shared" si="26"/>
        <v>33366842.82</v>
      </c>
      <c r="M88" s="74">
        <f t="shared" si="26"/>
        <v>33366842.82</v>
      </c>
      <c r="N88" s="74">
        <f t="shared" si="26"/>
        <v>33366842.82</v>
      </c>
      <c r="O88" s="121"/>
      <c r="P88" s="94"/>
      <c r="Q88" s="94"/>
      <c r="R88" s="94"/>
      <c r="S88" s="94"/>
      <c r="T88" s="94"/>
      <c r="U88" s="94"/>
      <c r="V88" s="94"/>
      <c r="W88" s="94"/>
      <c r="X88" s="94"/>
      <c r="Y88" s="3"/>
    </row>
    <row r="89" spans="1:25" ht="47.25">
      <c r="A89" s="175"/>
      <c r="B89" s="176"/>
      <c r="C89" s="155"/>
      <c r="D89" s="155"/>
      <c r="E89" s="158"/>
      <c r="F89" s="73" t="s">
        <v>44</v>
      </c>
      <c r="G89" s="74">
        <f>SUM(H89:N89)</f>
        <v>181678421.44</v>
      </c>
      <c r="H89" s="74">
        <f t="shared" si="26"/>
        <v>31611514.109999999</v>
      </c>
      <c r="I89" s="74">
        <f t="shared" si="26"/>
        <v>24980455.43</v>
      </c>
      <c r="J89" s="74">
        <f t="shared" si="26"/>
        <v>25017290.379999999</v>
      </c>
      <c r="K89" s="74">
        <f t="shared" si="26"/>
        <v>25017290.379999999</v>
      </c>
      <c r="L89" s="74">
        <f t="shared" si="26"/>
        <v>25017290.379999999</v>
      </c>
      <c r="M89" s="74">
        <f t="shared" si="26"/>
        <v>25017290.379999999</v>
      </c>
      <c r="N89" s="74">
        <f t="shared" si="26"/>
        <v>25017290.379999999</v>
      </c>
      <c r="O89" s="122"/>
      <c r="P89" s="95"/>
      <c r="Q89" s="95"/>
      <c r="R89" s="95"/>
      <c r="S89" s="95"/>
      <c r="T89" s="95"/>
      <c r="U89" s="95"/>
      <c r="V89" s="95"/>
      <c r="W89" s="95"/>
      <c r="X89" s="95"/>
      <c r="Y89" s="3"/>
    </row>
    <row r="90" spans="1:25" s="12" customFormat="1" ht="30.75" customHeight="1">
      <c r="A90" s="165" t="s">
        <v>121</v>
      </c>
      <c r="B90" s="166"/>
      <c r="C90" s="102">
        <v>2020</v>
      </c>
      <c r="D90" s="102">
        <v>2026</v>
      </c>
      <c r="E90" s="102" t="s">
        <v>57</v>
      </c>
      <c r="F90" s="102" t="s">
        <v>57</v>
      </c>
      <c r="G90" s="108" t="s">
        <v>57</v>
      </c>
      <c r="H90" s="108" t="s">
        <v>57</v>
      </c>
      <c r="I90" s="108" t="s">
        <v>57</v>
      </c>
      <c r="J90" s="108" t="s">
        <v>57</v>
      </c>
      <c r="K90" s="108" t="s">
        <v>57</v>
      </c>
      <c r="L90" s="42" t="s">
        <v>21</v>
      </c>
      <c r="M90" s="151" t="s">
        <v>57</v>
      </c>
      <c r="N90" s="151" t="s">
        <v>57</v>
      </c>
      <c r="O90" s="108" t="s">
        <v>57</v>
      </c>
      <c r="P90" s="108" t="s">
        <v>57</v>
      </c>
      <c r="Q90" s="108" t="s">
        <v>57</v>
      </c>
      <c r="R90" s="108" t="s">
        <v>57</v>
      </c>
      <c r="S90" s="108" t="s">
        <v>57</v>
      </c>
      <c r="T90" s="108" t="s">
        <v>57</v>
      </c>
      <c r="U90" s="108" t="s">
        <v>57</v>
      </c>
      <c r="V90" s="108" t="s">
        <v>57</v>
      </c>
      <c r="W90" s="108" t="s">
        <v>57</v>
      </c>
      <c r="X90" s="108" t="s">
        <v>57</v>
      </c>
      <c r="Y90" s="11"/>
    </row>
    <row r="91" spans="1:25" s="12" customFormat="1" ht="15.75" customHeight="1">
      <c r="A91" s="167"/>
      <c r="B91" s="168"/>
      <c r="C91" s="103"/>
      <c r="D91" s="103"/>
      <c r="E91" s="103"/>
      <c r="F91" s="85"/>
      <c r="G91" s="85"/>
      <c r="H91" s="85"/>
      <c r="I91" s="85"/>
      <c r="J91" s="85"/>
      <c r="K91" s="85"/>
      <c r="L91" s="40"/>
      <c r="M91" s="146"/>
      <c r="N91" s="146"/>
      <c r="O91" s="85"/>
      <c r="P91" s="85"/>
      <c r="Q91" s="85"/>
      <c r="R91" s="85"/>
      <c r="S91" s="85"/>
      <c r="T91" s="85"/>
      <c r="U91" s="85"/>
      <c r="V91" s="85"/>
      <c r="W91" s="85"/>
      <c r="X91" s="85"/>
      <c r="Y91" s="11"/>
    </row>
    <row r="92" spans="1:25" s="12" customFormat="1" ht="70.5" customHeight="1">
      <c r="A92" s="169"/>
      <c r="B92" s="170"/>
      <c r="C92" s="103"/>
      <c r="D92" s="103"/>
      <c r="E92" s="130"/>
      <c r="F92" s="86"/>
      <c r="G92" s="86"/>
      <c r="H92" s="86"/>
      <c r="I92" s="86"/>
      <c r="J92" s="86"/>
      <c r="K92" s="86"/>
      <c r="L92" s="41"/>
      <c r="M92" s="147"/>
      <c r="N92" s="147"/>
      <c r="O92" s="86"/>
      <c r="P92" s="86"/>
      <c r="Q92" s="86"/>
      <c r="R92" s="86"/>
      <c r="S92" s="86"/>
      <c r="T92" s="86"/>
      <c r="U92" s="86"/>
      <c r="V92" s="86"/>
      <c r="W92" s="86"/>
      <c r="X92" s="86"/>
      <c r="Y92" s="11"/>
    </row>
    <row r="93" spans="1:25" s="12" customFormat="1" ht="35.25" customHeight="1">
      <c r="A93" s="159" t="s">
        <v>85</v>
      </c>
      <c r="B93" s="160"/>
      <c r="C93" s="102">
        <v>2020</v>
      </c>
      <c r="D93" s="102">
        <v>2026</v>
      </c>
      <c r="E93" s="81" t="s">
        <v>57</v>
      </c>
      <c r="F93" s="81" t="s">
        <v>57</v>
      </c>
      <c r="G93" s="107" t="s">
        <v>57</v>
      </c>
      <c r="H93" s="107" t="s">
        <v>57</v>
      </c>
      <c r="I93" s="107" t="s">
        <v>57</v>
      </c>
      <c r="J93" s="107" t="s">
        <v>57</v>
      </c>
      <c r="K93" s="107" t="s">
        <v>57</v>
      </c>
      <c r="L93" s="107" t="s">
        <v>21</v>
      </c>
      <c r="M93" s="107" t="s">
        <v>57</v>
      </c>
      <c r="N93" s="107" t="s">
        <v>57</v>
      </c>
      <c r="O93" s="107" t="s">
        <v>57</v>
      </c>
      <c r="P93" s="107" t="s">
        <v>57</v>
      </c>
      <c r="Q93" s="107" t="s">
        <v>57</v>
      </c>
      <c r="R93" s="107" t="s">
        <v>57</v>
      </c>
      <c r="S93" s="107" t="s">
        <v>57</v>
      </c>
      <c r="T93" s="107" t="s">
        <v>57</v>
      </c>
      <c r="U93" s="107" t="s">
        <v>57</v>
      </c>
      <c r="V93" s="107" t="s">
        <v>57</v>
      </c>
      <c r="W93" s="107" t="s">
        <v>57</v>
      </c>
      <c r="X93" s="108" t="s">
        <v>57</v>
      </c>
      <c r="Y93" s="11"/>
    </row>
    <row r="94" spans="1:25" s="12" customFormat="1" ht="70.5" customHeight="1">
      <c r="A94" s="161"/>
      <c r="B94" s="162"/>
      <c r="C94" s="103"/>
      <c r="D94" s="103"/>
      <c r="E94" s="92"/>
      <c r="F94" s="82"/>
      <c r="G94" s="82"/>
      <c r="H94" s="82"/>
      <c r="I94" s="82"/>
      <c r="J94" s="82"/>
      <c r="K94" s="82"/>
      <c r="L94" s="131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5"/>
      <c r="Y94" s="11"/>
    </row>
    <row r="95" spans="1:25" s="12" customFormat="1" ht="120" customHeight="1">
      <c r="A95" s="163"/>
      <c r="B95" s="164"/>
      <c r="C95" s="103"/>
      <c r="D95" s="103"/>
      <c r="E95" s="93"/>
      <c r="F95" s="83"/>
      <c r="G95" s="83"/>
      <c r="H95" s="83"/>
      <c r="I95" s="83"/>
      <c r="J95" s="83"/>
      <c r="K95" s="83"/>
      <c r="L95" s="132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6"/>
      <c r="Y95" s="11"/>
    </row>
    <row r="96" spans="1:25" s="12" customFormat="1" ht="37.5" customHeight="1">
      <c r="A96" s="87"/>
      <c r="B96" s="87" t="s">
        <v>141</v>
      </c>
      <c r="C96" s="102">
        <v>2020</v>
      </c>
      <c r="D96" s="102">
        <v>2026</v>
      </c>
      <c r="E96" s="81" t="s">
        <v>57</v>
      </c>
      <c r="F96" s="81" t="s">
        <v>57</v>
      </c>
      <c r="G96" s="107" t="s">
        <v>57</v>
      </c>
      <c r="H96" s="107" t="s">
        <v>57</v>
      </c>
      <c r="I96" s="107" t="s">
        <v>57</v>
      </c>
      <c r="J96" s="107" t="s">
        <v>57</v>
      </c>
      <c r="K96" s="107" t="s">
        <v>57</v>
      </c>
      <c r="L96" s="39" t="s">
        <v>21</v>
      </c>
      <c r="M96" s="107" t="s">
        <v>57</v>
      </c>
      <c r="N96" s="107" t="s">
        <v>57</v>
      </c>
      <c r="O96" s="107" t="s">
        <v>57</v>
      </c>
      <c r="P96" s="107" t="s">
        <v>57</v>
      </c>
      <c r="Q96" s="107" t="s">
        <v>57</v>
      </c>
      <c r="R96" s="107" t="s">
        <v>57</v>
      </c>
      <c r="S96" s="107" t="s">
        <v>57</v>
      </c>
      <c r="T96" s="107" t="s">
        <v>57</v>
      </c>
      <c r="U96" s="107" t="s">
        <v>57</v>
      </c>
      <c r="V96" s="107" t="s">
        <v>57</v>
      </c>
      <c r="W96" s="107" t="s">
        <v>57</v>
      </c>
      <c r="X96" s="108" t="s">
        <v>57</v>
      </c>
      <c r="Y96" s="11"/>
    </row>
    <row r="97" spans="1:25" s="12" customFormat="1" ht="36" hidden="1" customHeight="1">
      <c r="A97" s="99"/>
      <c r="B97" s="99"/>
      <c r="C97" s="103"/>
      <c r="D97" s="103"/>
      <c r="E97" s="92"/>
      <c r="F97" s="92"/>
      <c r="G97" s="131"/>
      <c r="H97" s="131"/>
      <c r="I97" s="131"/>
      <c r="J97" s="82"/>
      <c r="K97" s="82"/>
      <c r="L97" s="35" t="s">
        <v>19</v>
      </c>
      <c r="M97" s="82"/>
      <c r="N97" s="82"/>
      <c r="O97" s="82"/>
      <c r="P97" s="82"/>
      <c r="Q97" s="82"/>
      <c r="R97" s="82"/>
      <c r="S97" s="82"/>
      <c r="T97" s="82"/>
      <c r="U97" s="82"/>
      <c r="V97" s="82"/>
      <c r="W97" s="82"/>
      <c r="X97" s="85"/>
      <c r="Y97" s="11"/>
    </row>
    <row r="98" spans="1:25" ht="34.9" hidden="1" customHeight="1">
      <c r="A98" s="100"/>
      <c r="B98" s="100"/>
      <c r="C98" s="103"/>
      <c r="D98" s="103"/>
      <c r="E98" s="93"/>
      <c r="F98" s="93"/>
      <c r="G98" s="132"/>
      <c r="H98" s="132"/>
      <c r="I98" s="132"/>
      <c r="J98" s="25"/>
      <c r="K98" s="25"/>
      <c r="L98" s="25" t="s">
        <v>19</v>
      </c>
      <c r="M98" s="25"/>
      <c r="N98" s="25"/>
      <c r="O98" s="22"/>
      <c r="P98" s="22"/>
      <c r="Q98" s="22"/>
      <c r="R98" s="22"/>
      <c r="S98" s="22"/>
      <c r="T98" s="22"/>
      <c r="U98" s="22"/>
      <c r="V98" s="22"/>
      <c r="W98" s="22"/>
      <c r="X98" s="13"/>
      <c r="Y98" s="3"/>
    </row>
    <row r="99" spans="1:25" s="12" customFormat="1" ht="21" customHeight="1">
      <c r="A99" s="91"/>
      <c r="B99" s="91" t="s">
        <v>58</v>
      </c>
      <c r="C99" s="102">
        <v>2020</v>
      </c>
      <c r="D99" s="102">
        <v>2026</v>
      </c>
      <c r="E99" s="91" t="s">
        <v>117</v>
      </c>
      <c r="F99" s="26" t="s">
        <v>38</v>
      </c>
      <c r="G99" s="18">
        <f>G100+G101</f>
        <v>7152476.0099999998</v>
      </c>
      <c r="H99" s="18">
        <f>H100+H101</f>
        <v>2302302.62</v>
      </c>
      <c r="I99" s="18">
        <f t="shared" ref="I99:N99" si="27">I100+I101</f>
        <v>868661.62</v>
      </c>
      <c r="J99" s="18">
        <f t="shared" si="27"/>
        <v>735441.73</v>
      </c>
      <c r="K99" s="18">
        <f t="shared" si="27"/>
        <v>811517.51</v>
      </c>
      <c r="L99" s="18">
        <f t="shared" si="27"/>
        <v>811517.51</v>
      </c>
      <c r="M99" s="18">
        <f t="shared" si="27"/>
        <v>811517.51</v>
      </c>
      <c r="N99" s="18">
        <f t="shared" si="27"/>
        <v>811517.51</v>
      </c>
      <c r="O99" s="90"/>
      <c r="P99" s="90"/>
      <c r="Q99" s="90"/>
      <c r="R99" s="90"/>
      <c r="S99" s="90"/>
      <c r="T99" s="90"/>
      <c r="U99" s="90"/>
      <c r="V99" s="90"/>
      <c r="W99" s="90"/>
      <c r="X99" s="128"/>
      <c r="Y99" s="11"/>
    </row>
    <row r="100" spans="1:25" s="12" customFormat="1" ht="63" customHeight="1">
      <c r="A100" s="91"/>
      <c r="B100" s="91"/>
      <c r="C100" s="103"/>
      <c r="D100" s="103"/>
      <c r="E100" s="91"/>
      <c r="F100" s="26" t="s">
        <v>43</v>
      </c>
      <c r="G100" s="18">
        <f>SUM(H100:N100)</f>
        <v>4213555.55</v>
      </c>
      <c r="H100" s="18">
        <f>H103+H106+H109+H112+H115+H118+H124+H121</f>
        <v>647000</v>
      </c>
      <c r="I100" s="18">
        <f t="shared" ref="I100:N100" si="28">I103+I106+I109+I112+I115+I118+I124+I121</f>
        <v>701000</v>
      </c>
      <c r="J100" s="18">
        <f t="shared" si="28"/>
        <v>573111.11</v>
      </c>
      <c r="K100" s="18">
        <f t="shared" si="28"/>
        <v>573111.11</v>
      </c>
      <c r="L100" s="18">
        <f t="shared" si="28"/>
        <v>573111.11</v>
      </c>
      <c r="M100" s="18">
        <f t="shared" si="28"/>
        <v>573111.11</v>
      </c>
      <c r="N100" s="18">
        <f t="shared" si="28"/>
        <v>573111.11</v>
      </c>
      <c r="O100" s="90"/>
      <c r="P100" s="90"/>
      <c r="Q100" s="90"/>
      <c r="R100" s="90"/>
      <c r="S100" s="90"/>
      <c r="T100" s="90"/>
      <c r="U100" s="90"/>
      <c r="V100" s="90"/>
      <c r="W100" s="90"/>
      <c r="X100" s="128"/>
      <c r="Y100" s="11"/>
    </row>
    <row r="101" spans="1:25" s="12" customFormat="1" ht="47.25">
      <c r="A101" s="91"/>
      <c r="B101" s="91"/>
      <c r="C101" s="103"/>
      <c r="D101" s="103"/>
      <c r="E101" s="91"/>
      <c r="F101" s="26" t="s">
        <v>44</v>
      </c>
      <c r="G101" s="18">
        <f>SUM(H101:N101)</f>
        <v>2938920.46</v>
      </c>
      <c r="H101" s="19">
        <f>H104+H107+H110+H113+H116+H119+H125+H122</f>
        <v>1655302.62</v>
      </c>
      <c r="I101" s="19">
        <f t="shared" ref="I101:N101" si="29">I104+I107+I110+I113+I116+I119+I125+I122</f>
        <v>167661.62</v>
      </c>
      <c r="J101" s="19">
        <f t="shared" si="29"/>
        <v>162330.62</v>
      </c>
      <c r="K101" s="19">
        <f t="shared" si="29"/>
        <v>238406.39999999999</v>
      </c>
      <c r="L101" s="19">
        <f t="shared" si="29"/>
        <v>238406.39999999999</v>
      </c>
      <c r="M101" s="19">
        <f t="shared" si="29"/>
        <v>238406.39999999999</v>
      </c>
      <c r="N101" s="19">
        <f t="shared" si="29"/>
        <v>238406.39999999999</v>
      </c>
      <c r="O101" s="90"/>
      <c r="P101" s="90"/>
      <c r="Q101" s="90"/>
      <c r="R101" s="90"/>
      <c r="S101" s="90"/>
      <c r="T101" s="90"/>
      <c r="U101" s="90"/>
      <c r="V101" s="90"/>
      <c r="W101" s="90"/>
      <c r="X101" s="128"/>
      <c r="Y101" s="11"/>
    </row>
    <row r="102" spans="1:25" s="12" customFormat="1" ht="15.75" customHeight="1">
      <c r="A102" s="91"/>
      <c r="B102" s="91" t="s">
        <v>13</v>
      </c>
      <c r="C102" s="102">
        <v>2020</v>
      </c>
      <c r="D102" s="102">
        <v>2026</v>
      </c>
      <c r="E102" s="91" t="s">
        <v>117</v>
      </c>
      <c r="F102" s="26" t="s">
        <v>38</v>
      </c>
      <c r="G102" s="18">
        <f>G103+G104</f>
        <v>336000</v>
      </c>
      <c r="H102" s="18">
        <f t="shared" ref="H102:N102" si="30">H103+H104</f>
        <v>48000</v>
      </c>
      <c r="I102" s="18">
        <f t="shared" si="30"/>
        <v>48000</v>
      </c>
      <c r="J102" s="18">
        <f t="shared" si="30"/>
        <v>48000</v>
      </c>
      <c r="K102" s="18">
        <f t="shared" si="30"/>
        <v>48000</v>
      </c>
      <c r="L102" s="18">
        <f t="shared" si="30"/>
        <v>48000</v>
      </c>
      <c r="M102" s="18">
        <f t="shared" si="30"/>
        <v>48000</v>
      </c>
      <c r="N102" s="18">
        <f t="shared" si="30"/>
        <v>48000</v>
      </c>
      <c r="O102" s="90" t="s">
        <v>92</v>
      </c>
      <c r="P102" s="90" t="s">
        <v>93</v>
      </c>
      <c r="Q102" s="90">
        <v>700</v>
      </c>
      <c r="R102" s="90">
        <v>100</v>
      </c>
      <c r="S102" s="90">
        <v>100</v>
      </c>
      <c r="T102" s="90">
        <v>100</v>
      </c>
      <c r="U102" s="90">
        <v>100</v>
      </c>
      <c r="V102" s="90">
        <v>100</v>
      </c>
      <c r="W102" s="90">
        <v>100</v>
      </c>
      <c r="X102" s="101">
        <v>100</v>
      </c>
      <c r="Y102" s="11"/>
    </row>
    <row r="103" spans="1:25" s="12" customFormat="1" ht="63" customHeight="1">
      <c r="A103" s="91"/>
      <c r="B103" s="91"/>
      <c r="C103" s="103"/>
      <c r="D103" s="103"/>
      <c r="E103" s="91"/>
      <c r="F103" s="26" t="s">
        <v>43</v>
      </c>
      <c r="G103" s="18">
        <f>SUM(H103:N103)</f>
        <v>336000</v>
      </c>
      <c r="H103" s="18">
        <v>48000</v>
      </c>
      <c r="I103" s="18">
        <v>48000</v>
      </c>
      <c r="J103" s="18">
        <v>48000</v>
      </c>
      <c r="K103" s="18">
        <v>48000</v>
      </c>
      <c r="L103" s="18">
        <v>48000</v>
      </c>
      <c r="M103" s="18">
        <v>48000</v>
      </c>
      <c r="N103" s="18">
        <v>48000</v>
      </c>
      <c r="O103" s="90"/>
      <c r="P103" s="90"/>
      <c r="Q103" s="90"/>
      <c r="R103" s="90"/>
      <c r="S103" s="90"/>
      <c r="T103" s="90"/>
      <c r="U103" s="90"/>
      <c r="V103" s="90"/>
      <c r="W103" s="90"/>
      <c r="X103" s="101"/>
      <c r="Y103" s="11"/>
    </row>
    <row r="104" spans="1:25" s="12" customFormat="1" ht="36.75" customHeight="1">
      <c r="A104" s="91"/>
      <c r="B104" s="91"/>
      <c r="C104" s="103"/>
      <c r="D104" s="103"/>
      <c r="E104" s="91"/>
      <c r="F104" s="26" t="s">
        <v>44</v>
      </c>
      <c r="G104" s="18">
        <f>SUM(H104:N104)</f>
        <v>0</v>
      </c>
      <c r="H104" s="19">
        <v>0</v>
      </c>
      <c r="I104" s="19">
        <v>0</v>
      </c>
      <c r="J104" s="19">
        <v>0</v>
      </c>
      <c r="K104" s="19">
        <v>0</v>
      </c>
      <c r="L104" s="18">
        <v>0</v>
      </c>
      <c r="M104" s="19">
        <v>0</v>
      </c>
      <c r="N104" s="19">
        <v>0</v>
      </c>
      <c r="O104" s="90"/>
      <c r="P104" s="90"/>
      <c r="Q104" s="90"/>
      <c r="R104" s="90"/>
      <c r="S104" s="90"/>
      <c r="T104" s="90"/>
      <c r="U104" s="90"/>
      <c r="V104" s="90"/>
      <c r="W104" s="90"/>
      <c r="X104" s="101"/>
      <c r="Y104" s="11"/>
    </row>
    <row r="105" spans="1:25" s="12" customFormat="1" ht="15.75" customHeight="1">
      <c r="A105" s="91"/>
      <c r="B105" s="91" t="s">
        <v>14</v>
      </c>
      <c r="C105" s="102">
        <v>2020</v>
      </c>
      <c r="D105" s="102">
        <v>2026</v>
      </c>
      <c r="E105" s="91" t="s">
        <v>117</v>
      </c>
      <c r="F105" s="26" t="s">
        <v>38</v>
      </c>
      <c r="G105" s="18">
        <f t="shared" ref="G105:M105" si="31">G106+G107</f>
        <v>720000</v>
      </c>
      <c r="H105" s="18">
        <f t="shared" si="31"/>
        <v>0</v>
      </c>
      <c r="I105" s="18">
        <f t="shared" si="31"/>
        <v>120000</v>
      </c>
      <c r="J105" s="18">
        <f t="shared" si="31"/>
        <v>120000</v>
      </c>
      <c r="K105" s="18">
        <f t="shared" si="31"/>
        <v>120000</v>
      </c>
      <c r="L105" s="18">
        <f t="shared" si="31"/>
        <v>120000</v>
      </c>
      <c r="M105" s="18">
        <f t="shared" si="31"/>
        <v>120000</v>
      </c>
      <c r="N105" s="18">
        <f>N106+N107</f>
        <v>120000</v>
      </c>
      <c r="O105" s="90" t="s">
        <v>90</v>
      </c>
      <c r="P105" s="90" t="s">
        <v>91</v>
      </c>
      <c r="Q105" s="90">
        <v>3980</v>
      </c>
      <c r="R105" s="90">
        <v>590</v>
      </c>
      <c r="S105" s="90">
        <v>590</v>
      </c>
      <c r="T105" s="90">
        <v>580</v>
      </c>
      <c r="U105" s="90">
        <v>570</v>
      </c>
      <c r="V105" s="90">
        <v>550</v>
      </c>
      <c r="W105" s="90">
        <v>550</v>
      </c>
      <c r="X105" s="101">
        <v>550</v>
      </c>
      <c r="Y105" s="11"/>
    </row>
    <row r="106" spans="1:25" s="12" customFormat="1" ht="63" customHeight="1">
      <c r="A106" s="91"/>
      <c r="B106" s="91"/>
      <c r="C106" s="103"/>
      <c r="D106" s="103"/>
      <c r="E106" s="91"/>
      <c r="F106" s="26" t="s">
        <v>43</v>
      </c>
      <c r="G106" s="18">
        <f>SUM(H106:N106)</f>
        <v>720000</v>
      </c>
      <c r="H106" s="18">
        <v>0</v>
      </c>
      <c r="I106" s="18">
        <v>120000</v>
      </c>
      <c r="J106" s="18">
        <v>120000</v>
      </c>
      <c r="K106" s="18">
        <v>120000</v>
      </c>
      <c r="L106" s="18">
        <v>120000</v>
      </c>
      <c r="M106" s="18">
        <v>120000</v>
      </c>
      <c r="N106" s="18">
        <v>120000</v>
      </c>
      <c r="O106" s="90"/>
      <c r="P106" s="90"/>
      <c r="Q106" s="90"/>
      <c r="R106" s="90"/>
      <c r="S106" s="90"/>
      <c r="T106" s="90"/>
      <c r="U106" s="90"/>
      <c r="V106" s="90"/>
      <c r="W106" s="90"/>
      <c r="X106" s="101"/>
      <c r="Y106" s="11"/>
    </row>
    <row r="107" spans="1:25" s="12" customFormat="1" ht="47.25">
      <c r="A107" s="91"/>
      <c r="B107" s="91"/>
      <c r="C107" s="103"/>
      <c r="D107" s="103"/>
      <c r="E107" s="91"/>
      <c r="F107" s="26" t="s">
        <v>44</v>
      </c>
      <c r="G107" s="18">
        <f>SUM(H107:N107)</f>
        <v>0</v>
      </c>
      <c r="H107" s="19">
        <v>0</v>
      </c>
      <c r="I107" s="19">
        <v>0</v>
      </c>
      <c r="J107" s="19">
        <v>0</v>
      </c>
      <c r="K107" s="19">
        <v>0</v>
      </c>
      <c r="L107" s="18">
        <v>0</v>
      </c>
      <c r="M107" s="19">
        <v>0</v>
      </c>
      <c r="N107" s="19">
        <v>0</v>
      </c>
      <c r="O107" s="90"/>
      <c r="P107" s="90"/>
      <c r="Q107" s="90"/>
      <c r="R107" s="90"/>
      <c r="S107" s="90"/>
      <c r="T107" s="90"/>
      <c r="U107" s="90"/>
      <c r="V107" s="90"/>
      <c r="W107" s="90"/>
      <c r="X107" s="101"/>
      <c r="Y107" s="11"/>
    </row>
    <row r="108" spans="1:25" s="12" customFormat="1" ht="21" customHeight="1">
      <c r="A108" s="87"/>
      <c r="B108" s="91" t="s">
        <v>145</v>
      </c>
      <c r="C108" s="102">
        <v>2020</v>
      </c>
      <c r="D108" s="102">
        <v>2026</v>
      </c>
      <c r="E108" s="91" t="s">
        <v>117</v>
      </c>
      <c r="F108" s="26" t="s">
        <v>38</v>
      </c>
      <c r="G108" s="19">
        <f t="shared" ref="G108:N108" si="32">G109+G110</f>
        <v>2784555.5499999993</v>
      </c>
      <c r="H108" s="19">
        <f t="shared" si="32"/>
        <v>280000</v>
      </c>
      <c r="I108" s="19">
        <f t="shared" si="32"/>
        <v>524000</v>
      </c>
      <c r="J108" s="19">
        <f t="shared" si="32"/>
        <v>396111.11</v>
      </c>
      <c r="K108" s="19">
        <f t="shared" si="32"/>
        <v>396111.11</v>
      </c>
      <c r="L108" s="19">
        <f t="shared" si="32"/>
        <v>396111.11</v>
      </c>
      <c r="M108" s="19">
        <f t="shared" si="32"/>
        <v>396111.11</v>
      </c>
      <c r="N108" s="19">
        <f t="shared" si="32"/>
        <v>396111.11</v>
      </c>
      <c r="O108" s="81" t="s">
        <v>96</v>
      </c>
      <c r="P108" s="81" t="s">
        <v>93</v>
      </c>
      <c r="Q108" s="90">
        <v>14</v>
      </c>
      <c r="R108" s="81">
        <v>2</v>
      </c>
      <c r="S108" s="81">
        <v>2</v>
      </c>
      <c r="T108" s="81">
        <v>2</v>
      </c>
      <c r="U108" s="81">
        <v>2</v>
      </c>
      <c r="V108" s="81">
        <v>2</v>
      </c>
      <c r="W108" s="81">
        <v>2</v>
      </c>
      <c r="X108" s="84">
        <v>2</v>
      </c>
      <c r="Y108" s="11"/>
    </row>
    <row r="109" spans="1:25" s="12" customFormat="1" ht="63" customHeight="1">
      <c r="A109" s="99"/>
      <c r="B109" s="91"/>
      <c r="C109" s="103"/>
      <c r="D109" s="103"/>
      <c r="E109" s="91"/>
      <c r="F109" s="26" t="s">
        <v>43</v>
      </c>
      <c r="G109" s="19">
        <f>SUM(H109:N109)</f>
        <v>2784555.5499999993</v>
      </c>
      <c r="H109" s="19">
        <v>280000</v>
      </c>
      <c r="I109" s="19">
        <v>524000</v>
      </c>
      <c r="J109" s="19">
        <v>396111.11</v>
      </c>
      <c r="K109" s="19">
        <v>396111.11</v>
      </c>
      <c r="L109" s="19">
        <v>396111.11</v>
      </c>
      <c r="M109" s="19">
        <v>396111.11</v>
      </c>
      <c r="N109" s="19">
        <v>396111.11</v>
      </c>
      <c r="O109" s="92"/>
      <c r="P109" s="92"/>
      <c r="Q109" s="90"/>
      <c r="R109" s="92"/>
      <c r="S109" s="92"/>
      <c r="T109" s="92"/>
      <c r="U109" s="92"/>
      <c r="V109" s="92"/>
      <c r="W109" s="92"/>
      <c r="X109" s="94"/>
      <c r="Y109" s="11"/>
    </row>
    <row r="110" spans="1:25" s="12" customFormat="1" ht="34.5" customHeight="1">
      <c r="A110" s="100"/>
      <c r="B110" s="91"/>
      <c r="C110" s="103"/>
      <c r="D110" s="103"/>
      <c r="E110" s="91"/>
      <c r="F110" s="26" t="s">
        <v>44</v>
      </c>
      <c r="G110" s="19">
        <f>SUM(H110:N110)</f>
        <v>0</v>
      </c>
      <c r="H110" s="19">
        <v>0</v>
      </c>
      <c r="I110" s="19">
        <v>0</v>
      </c>
      <c r="J110" s="19"/>
      <c r="K110" s="19">
        <v>0</v>
      </c>
      <c r="L110" s="19"/>
      <c r="M110" s="19">
        <v>0</v>
      </c>
      <c r="N110" s="19">
        <v>0</v>
      </c>
      <c r="O110" s="93"/>
      <c r="P110" s="93"/>
      <c r="Q110" s="90"/>
      <c r="R110" s="93"/>
      <c r="S110" s="93"/>
      <c r="T110" s="93"/>
      <c r="U110" s="93"/>
      <c r="V110" s="93"/>
      <c r="W110" s="93"/>
      <c r="X110" s="95"/>
      <c r="Y110" s="11"/>
    </row>
    <row r="111" spans="1:25" s="12" customFormat="1" ht="18.75" customHeight="1">
      <c r="A111" s="87"/>
      <c r="B111" s="91" t="s">
        <v>15</v>
      </c>
      <c r="C111" s="102">
        <v>2020</v>
      </c>
      <c r="D111" s="102">
        <v>2026</v>
      </c>
      <c r="E111" s="91" t="s">
        <v>117</v>
      </c>
      <c r="F111" s="26" t="s">
        <v>38</v>
      </c>
      <c r="G111" s="19">
        <f t="shared" ref="G111:N111" si="33">G112+G113</f>
        <v>18253</v>
      </c>
      <c r="H111" s="19">
        <f t="shared" si="33"/>
        <v>12922</v>
      </c>
      <c r="I111" s="19">
        <f t="shared" si="33"/>
        <v>5331</v>
      </c>
      <c r="J111" s="19">
        <f t="shared" si="33"/>
        <v>0</v>
      </c>
      <c r="K111" s="19">
        <f t="shared" si="33"/>
        <v>0</v>
      </c>
      <c r="L111" s="19">
        <f t="shared" si="33"/>
        <v>0</v>
      </c>
      <c r="M111" s="19">
        <f t="shared" si="33"/>
        <v>0</v>
      </c>
      <c r="N111" s="19">
        <f t="shared" si="33"/>
        <v>0</v>
      </c>
      <c r="O111" s="81" t="s">
        <v>89</v>
      </c>
      <c r="P111" s="81" t="s">
        <v>143</v>
      </c>
      <c r="Q111" s="90" t="s">
        <v>45</v>
      </c>
      <c r="R111" s="81">
        <v>0.2</v>
      </c>
      <c r="S111" s="81">
        <v>0.2</v>
      </c>
      <c r="T111" s="81">
        <v>0</v>
      </c>
      <c r="U111" s="81">
        <v>0</v>
      </c>
      <c r="V111" s="81">
        <v>0</v>
      </c>
      <c r="W111" s="81">
        <v>0</v>
      </c>
      <c r="X111" s="84">
        <v>0</v>
      </c>
      <c r="Y111" s="11"/>
    </row>
    <row r="112" spans="1:25" s="12" customFormat="1" ht="47.25" customHeight="1">
      <c r="A112" s="99"/>
      <c r="B112" s="91"/>
      <c r="C112" s="103"/>
      <c r="D112" s="103"/>
      <c r="E112" s="91"/>
      <c r="F112" s="26" t="s">
        <v>43</v>
      </c>
      <c r="G112" s="19">
        <f>SUM(H112:N112)</f>
        <v>0</v>
      </c>
      <c r="H112" s="19">
        <v>0</v>
      </c>
      <c r="I112" s="19">
        <v>0</v>
      </c>
      <c r="J112" s="19">
        <v>0</v>
      </c>
      <c r="K112" s="19">
        <v>0</v>
      </c>
      <c r="L112" s="19">
        <v>0</v>
      </c>
      <c r="M112" s="19">
        <v>0</v>
      </c>
      <c r="N112" s="19">
        <v>0</v>
      </c>
      <c r="O112" s="92"/>
      <c r="P112" s="92"/>
      <c r="Q112" s="90"/>
      <c r="R112" s="92"/>
      <c r="S112" s="92"/>
      <c r="T112" s="92"/>
      <c r="U112" s="92"/>
      <c r="V112" s="92"/>
      <c r="W112" s="92"/>
      <c r="X112" s="94"/>
      <c r="Y112" s="11"/>
    </row>
    <row r="113" spans="1:25" s="12" customFormat="1" ht="50.25" customHeight="1">
      <c r="A113" s="100"/>
      <c r="B113" s="91"/>
      <c r="C113" s="103"/>
      <c r="D113" s="103"/>
      <c r="E113" s="91"/>
      <c r="F113" s="26" t="s">
        <v>44</v>
      </c>
      <c r="G113" s="19">
        <f>SUM(H113:N113)</f>
        <v>18253</v>
      </c>
      <c r="H113" s="19">
        <v>12922</v>
      </c>
      <c r="I113" s="19">
        <v>5331</v>
      </c>
      <c r="J113" s="19">
        <v>0</v>
      </c>
      <c r="K113" s="19">
        <v>0</v>
      </c>
      <c r="L113" s="19">
        <v>0</v>
      </c>
      <c r="M113" s="19">
        <v>0</v>
      </c>
      <c r="N113" s="19">
        <v>0</v>
      </c>
      <c r="O113" s="93"/>
      <c r="P113" s="93"/>
      <c r="Q113" s="90"/>
      <c r="R113" s="93"/>
      <c r="S113" s="93"/>
      <c r="T113" s="93"/>
      <c r="U113" s="93"/>
      <c r="V113" s="93"/>
      <c r="W113" s="93"/>
      <c r="X113" s="95"/>
      <c r="Y113" s="11"/>
    </row>
    <row r="114" spans="1:25" s="12" customFormat="1" ht="21.75" customHeight="1">
      <c r="A114" s="87"/>
      <c r="B114" s="87" t="s">
        <v>16</v>
      </c>
      <c r="C114" s="102">
        <v>2020</v>
      </c>
      <c r="D114" s="102">
        <v>2026</v>
      </c>
      <c r="E114" s="91" t="s">
        <v>117</v>
      </c>
      <c r="F114" s="26" t="s">
        <v>38</v>
      </c>
      <c r="G114" s="19">
        <f t="shared" ref="G114:L114" si="34">G115+G116</f>
        <v>30000</v>
      </c>
      <c r="H114" s="19">
        <f t="shared" si="34"/>
        <v>0</v>
      </c>
      <c r="I114" s="19">
        <f t="shared" si="34"/>
        <v>5000</v>
      </c>
      <c r="J114" s="19">
        <f t="shared" si="34"/>
        <v>5000</v>
      </c>
      <c r="K114" s="19">
        <f t="shared" si="34"/>
        <v>5000</v>
      </c>
      <c r="L114" s="19">
        <f t="shared" si="34"/>
        <v>5000</v>
      </c>
      <c r="M114" s="19">
        <f>M115+M116</f>
        <v>5000</v>
      </c>
      <c r="N114" s="19">
        <f>N115+N116</f>
        <v>5000</v>
      </c>
      <c r="O114" s="81" t="s">
        <v>144</v>
      </c>
      <c r="P114" s="81" t="s">
        <v>95</v>
      </c>
      <c r="Q114" s="81">
        <f>SUM(R114:X116)</f>
        <v>6</v>
      </c>
      <c r="R114" s="81">
        <v>0</v>
      </c>
      <c r="S114" s="81">
        <v>1</v>
      </c>
      <c r="T114" s="81">
        <v>1</v>
      </c>
      <c r="U114" s="81">
        <v>1</v>
      </c>
      <c r="V114" s="81">
        <v>1</v>
      </c>
      <c r="W114" s="81">
        <v>1</v>
      </c>
      <c r="X114" s="102">
        <v>1</v>
      </c>
      <c r="Y114" s="11"/>
    </row>
    <row r="115" spans="1:25" s="12" customFormat="1" ht="46.5" customHeight="1">
      <c r="A115" s="99"/>
      <c r="B115" s="99"/>
      <c r="C115" s="103"/>
      <c r="D115" s="103"/>
      <c r="E115" s="91"/>
      <c r="F115" s="26" t="s">
        <v>43</v>
      </c>
      <c r="G115" s="19">
        <f>SUM(H115:N115)</f>
        <v>30000</v>
      </c>
      <c r="H115" s="19">
        <v>0</v>
      </c>
      <c r="I115" s="19">
        <v>5000</v>
      </c>
      <c r="J115" s="19">
        <v>5000</v>
      </c>
      <c r="K115" s="19">
        <v>5000</v>
      </c>
      <c r="L115" s="19">
        <v>5000</v>
      </c>
      <c r="M115" s="19">
        <v>5000</v>
      </c>
      <c r="N115" s="19">
        <v>5000</v>
      </c>
      <c r="O115" s="92"/>
      <c r="P115" s="92"/>
      <c r="Q115" s="92"/>
      <c r="R115" s="92"/>
      <c r="S115" s="92"/>
      <c r="T115" s="92"/>
      <c r="U115" s="92"/>
      <c r="V115" s="92"/>
      <c r="W115" s="92"/>
      <c r="X115" s="103"/>
      <c r="Y115" s="11"/>
    </row>
    <row r="116" spans="1:25" s="12" customFormat="1" ht="42.75" customHeight="1">
      <c r="A116" s="100"/>
      <c r="B116" s="100"/>
      <c r="C116" s="103"/>
      <c r="D116" s="103"/>
      <c r="E116" s="91"/>
      <c r="F116" s="26" t="s">
        <v>44</v>
      </c>
      <c r="G116" s="19">
        <f>SUM(H116:N116)</f>
        <v>0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19">
        <v>0</v>
      </c>
      <c r="O116" s="93"/>
      <c r="P116" s="93"/>
      <c r="Q116" s="93"/>
      <c r="R116" s="93"/>
      <c r="S116" s="93"/>
      <c r="T116" s="93"/>
      <c r="U116" s="93"/>
      <c r="V116" s="93"/>
      <c r="W116" s="93"/>
      <c r="X116" s="130"/>
      <c r="Y116" s="11"/>
    </row>
    <row r="117" spans="1:25" s="12" customFormat="1" ht="18" customHeight="1">
      <c r="A117" s="24"/>
      <c r="B117" s="87" t="s">
        <v>17</v>
      </c>
      <c r="C117" s="102">
        <v>2020</v>
      </c>
      <c r="D117" s="102">
        <v>2026</v>
      </c>
      <c r="E117" s="91" t="s">
        <v>117</v>
      </c>
      <c r="F117" s="26" t="s">
        <v>38</v>
      </c>
      <c r="G117" s="19">
        <f t="shared" ref="G117:M117" si="35">G118+G119</f>
        <v>28000</v>
      </c>
      <c r="H117" s="19">
        <f>H118+H119</f>
        <v>4000</v>
      </c>
      <c r="I117" s="19">
        <f t="shared" si="35"/>
        <v>4000</v>
      </c>
      <c r="J117" s="19">
        <f t="shared" si="35"/>
        <v>4000</v>
      </c>
      <c r="K117" s="19">
        <f t="shared" si="35"/>
        <v>4000</v>
      </c>
      <c r="L117" s="19">
        <f t="shared" si="35"/>
        <v>4000</v>
      </c>
      <c r="M117" s="19">
        <f t="shared" si="35"/>
        <v>4000</v>
      </c>
      <c r="N117" s="19">
        <f>N118+N119</f>
        <v>4000</v>
      </c>
      <c r="O117" s="81" t="s">
        <v>94</v>
      </c>
      <c r="P117" s="81" t="s">
        <v>93</v>
      </c>
      <c r="Q117" s="81">
        <v>14</v>
      </c>
      <c r="R117" s="81">
        <v>2</v>
      </c>
      <c r="S117" s="81">
        <v>2</v>
      </c>
      <c r="T117" s="81">
        <v>2</v>
      </c>
      <c r="U117" s="81">
        <v>2</v>
      </c>
      <c r="V117" s="81">
        <v>2</v>
      </c>
      <c r="W117" s="81">
        <v>2</v>
      </c>
      <c r="X117" s="84">
        <v>2</v>
      </c>
      <c r="Y117" s="11"/>
    </row>
    <row r="118" spans="1:25" s="12" customFormat="1" ht="42.75" customHeight="1">
      <c r="A118" s="24"/>
      <c r="B118" s="99"/>
      <c r="C118" s="103"/>
      <c r="D118" s="103"/>
      <c r="E118" s="91"/>
      <c r="F118" s="26" t="s">
        <v>43</v>
      </c>
      <c r="G118" s="19">
        <f>SUM(H118:N118)</f>
        <v>28000</v>
      </c>
      <c r="H118" s="19">
        <v>4000</v>
      </c>
      <c r="I118" s="19">
        <v>4000</v>
      </c>
      <c r="J118" s="19">
        <v>4000</v>
      </c>
      <c r="K118" s="19">
        <v>4000</v>
      </c>
      <c r="L118" s="19">
        <v>4000</v>
      </c>
      <c r="M118" s="19">
        <v>4000</v>
      </c>
      <c r="N118" s="19">
        <v>4000</v>
      </c>
      <c r="O118" s="92"/>
      <c r="P118" s="92"/>
      <c r="Q118" s="92"/>
      <c r="R118" s="92"/>
      <c r="S118" s="92"/>
      <c r="T118" s="92"/>
      <c r="U118" s="92"/>
      <c r="V118" s="92"/>
      <c r="W118" s="92"/>
      <c r="X118" s="94"/>
      <c r="Y118" s="11"/>
    </row>
    <row r="119" spans="1:25" s="12" customFormat="1" ht="117" customHeight="1">
      <c r="A119" s="24"/>
      <c r="B119" s="100"/>
      <c r="C119" s="103"/>
      <c r="D119" s="103"/>
      <c r="E119" s="91"/>
      <c r="F119" s="26" t="s">
        <v>44</v>
      </c>
      <c r="G119" s="19">
        <f>SUM(H119:N119)</f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9">
        <v>0</v>
      </c>
      <c r="O119" s="93"/>
      <c r="P119" s="93"/>
      <c r="Q119" s="93"/>
      <c r="R119" s="93"/>
      <c r="S119" s="93"/>
      <c r="T119" s="93"/>
      <c r="U119" s="93"/>
      <c r="V119" s="93"/>
      <c r="W119" s="93"/>
      <c r="X119" s="95"/>
      <c r="Y119" s="11"/>
    </row>
    <row r="120" spans="1:25" s="12" customFormat="1" ht="37.9" customHeight="1">
      <c r="A120" s="92"/>
      <c r="B120" s="87" t="s">
        <v>146</v>
      </c>
      <c r="C120" s="102">
        <v>2020</v>
      </c>
      <c r="D120" s="102">
        <v>2026</v>
      </c>
      <c r="E120" s="91" t="s">
        <v>117</v>
      </c>
      <c r="F120" s="26" t="s">
        <v>38</v>
      </c>
      <c r="G120" s="19">
        <f t="shared" ref="G120:N120" si="36">G121+G122</f>
        <v>1440617.46</v>
      </c>
      <c r="H120" s="19">
        <f t="shared" si="36"/>
        <v>162330.62</v>
      </c>
      <c r="I120" s="19">
        <f t="shared" si="36"/>
        <v>162330.62</v>
      </c>
      <c r="J120" s="19">
        <f t="shared" si="36"/>
        <v>162330.62</v>
      </c>
      <c r="K120" s="19">
        <f t="shared" si="36"/>
        <v>238406.39999999999</v>
      </c>
      <c r="L120" s="19">
        <f t="shared" si="36"/>
        <v>238406.39999999999</v>
      </c>
      <c r="M120" s="19">
        <f t="shared" si="36"/>
        <v>238406.39999999999</v>
      </c>
      <c r="N120" s="19">
        <f t="shared" si="36"/>
        <v>238406.39999999999</v>
      </c>
      <c r="O120" s="81" t="s">
        <v>112</v>
      </c>
      <c r="P120" s="81" t="s">
        <v>113</v>
      </c>
      <c r="Q120" s="81">
        <v>280</v>
      </c>
      <c r="R120" s="81">
        <v>40</v>
      </c>
      <c r="S120" s="81">
        <v>40</v>
      </c>
      <c r="T120" s="81">
        <v>40</v>
      </c>
      <c r="U120" s="81">
        <v>40</v>
      </c>
      <c r="V120" s="81">
        <v>40</v>
      </c>
      <c r="W120" s="81">
        <v>40</v>
      </c>
      <c r="X120" s="84">
        <v>40</v>
      </c>
      <c r="Y120" s="11"/>
    </row>
    <row r="121" spans="1:25" s="12" customFormat="1" ht="37.9" customHeight="1">
      <c r="A121" s="92"/>
      <c r="B121" s="99"/>
      <c r="C121" s="103"/>
      <c r="D121" s="103"/>
      <c r="E121" s="91"/>
      <c r="F121" s="26" t="s">
        <v>43</v>
      </c>
      <c r="G121" s="19">
        <f>SUM(H121:N121)</f>
        <v>0</v>
      </c>
      <c r="H121" s="19">
        <v>0</v>
      </c>
      <c r="I121" s="19">
        <v>0</v>
      </c>
      <c r="J121" s="19">
        <v>0</v>
      </c>
      <c r="K121" s="19">
        <v>0</v>
      </c>
      <c r="L121" s="19"/>
      <c r="M121" s="19">
        <v>0</v>
      </c>
      <c r="N121" s="19">
        <v>0</v>
      </c>
      <c r="O121" s="92"/>
      <c r="P121" s="92"/>
      <c r="Q121" s="92"/>
      <c r="R121" s="92"/>
      <c r="S121" s="92"/>
      <c r="T121" s="92"/>
      <c r="U121" s="92"/>
      <c r="V121" s="92"/>
      <c r="W121" s="92"/>
      <c r="X121" s="94"/>
      <c r="Y121" s="11"/>
    </row>
    <row r="122" spans="1:25" s="12" customFormat="1" ht="37.9" customHeight="1">
      <c r="A122" s="93"/>
      <c r="B122" s="100"/>
      <c r="C122" s="103"/>
      <c r="D122" s="103"/>
      <c r="E122" s="91"/>
      <c r="F122" s="26" t="s">
        <v>44</v>
      </c>
      <c r="G122" s="19">
        <f>SUM(H122:N122)</f>
        <v>1440617.46</v>
      </c>
      <c r="H122" s="19">
        <v>162330.62</v>
      </c>
      <c r="I122" s="19">
        <v>162330.62</v>
      </c>
      <c r="J122" s="19">
        <v>162330.62</v>
      </c>
      <c r="K122" s="19">
        <v>238406.39999999999</v>
      </c>
      <c r="L122" s="19">
        <v>238406.39999999999</v>
      </c>
      <c r="M122" s="19">
        <v>238406.39999999999</v>
      </c>
      <c r="N122" s="19">
        <v>238406.39999999999</v>
      </c>
      <c r="O122" s="93"/>
      <c r="P122" s="93"/>
      <c r="Q122" s="93"/>
      <c r="R122" s="93"/>
      <c r="S122" s="93"/>
      <c r="T122" s="93"/>
      <c r="U122" s="93"/>
      <c r="V122" s="93"/>
      <c r="W122" s="93"/>
      <c r="X122" s="95"/>
      <c r="Y122" s="11"/>
    </row>
    <row r="123" spans="1:25" s="12" customFormat="1" ht="20.25" customHeight="1">
      <c r="A123" s="87"/>
      <c r="B123" s="87" t="s">
        <v>152</v>
      </c>
      <c r="C123" s="102">
        <v>2020</v>
      </c>
      <c r="D123" s="102">
        <v>2026</v>
      </c>
      <c r="E123" s="91" t="s">
        <v>117</v>
      </c>
      <c r="F123" s="26" t="s">
        <v>38</v>
      </c>
      <c r="G123" s="19">
        <f t="shared" ref="G123:N123" si="37">G124+G125</f>
        <v>1795050</v>
      </c>
      <c r="H123" s="19">
        <f t="shared" si="37"/>
        <v>1795050</v>
      </c>
      <c r="I123" s="19">
        <f t="shared" si="37"/>
        <v>0</v>
      </c>
      <c r="J123" s="19">
        <f t="shared" si="37"/>
        <v>0</v>
      </c>
      <c r="K123" s="19">
        <f t="shared" si="37"/>
        <v>0</v>
      </c>
      <c r="L123" s="19">
        <f t="shared" si="37"/>
        <v>0</v>
      </c>
      <c r="M123" s="19">
        <f t="shared" si="37"/>
        <v>0</v>
      </c>
      <c r="N123" s="19">
        <f t="shared" si="37"/>
        <v>0</v>
      </c>
      <c r="O123" s="90" t="s">
        <v>90</v>
      </c>
      <c r="P123" s="81" t="s">
        <v>91</v>
      </c>
      <c r="Q123" s="81">
        <f>SUM(R123:X125)</f>
        <v>3850</v>
      </c>
      <c r="R123" s="81">
        <v>550</v>
      </c>
      <c r="S123" s="81">
        <v>550</v>
      </c>
      <c r="T123" s="81">
        <v>550</v>
      </c>
      <c r="U123" s="81">
        <v>550</v>
      </c>
      <c r="V123" s="81">
        <v>550</v>
      </c>
      <c r="W123" s="81">
        <v>550</v>
      </c>
      <c r="X123" s="84">
        <v>550</v>
      </c>
      <c r="Y123" s="11"/>
    </row>
    <row r="124" spans="1:25" s="12" customFormat="1" ht="50.25" customHeight="1">
      <c r="A124" s="99"/>
      <c r="B124" s="99"/>
      <c r="C124" s="103"/>
      <c r="D124" s="103"/>
      <c r="E124" s="91"/>
      <c r="F124" s="26" t="s">
        <v>43</v>
      </c>
      <c r="G124" s="19">
        <f>SUM(H124:N124)</f>
        <v>315000</v>
      </c>
      <c r="H124" s="19">
        <v>315000</v>
      </c>
      <c r="I124" s="19">
        <v>0</v>
      </c>
      <c r="J124" s="19">
        <v>0</v>
      </c>
      <c r="K124" s="19">
        <v>0</v>
      </c>
      <c r="L124" s="19"/>
      <c r="M124" s="19">
        <v>0</v>
      </c>
      <c r="N124" s="19">
        <v>0</v>
      </c>
      <c r="O124" s="90"/>
      <c r="P124" s="92"/>
      <c r="Q124" s="92"/>
      <c r="R124" s="92"/>
      <c r="S124" s="92"/>
      <c r="T124" s="92"/>
      <c r="U124" s="92"/>
      <c r="V124" s="92"/>
      <c r="W124" s="92"/>
      <c r="X124" s="94"/>
      <c r="Y124" s="11"/>
    </row>
    <row r="125" spans="1:25" s="12" customFormat="1" ht="45.75" customHeight="1">
      <c r="A125" s="100"/>
      <c r="B125" s="100"/>
      <c r="C125" s="103"/>
      <c r="D125" s="103"/>
      <c r="E125" s="91"/>
      <c r="F125" s="26" t="s">
        <v>44</v>
      </c>
      <c r="G125" s="19">
        <f>SUM(H125:N125)</f>
        <v>1480050</v>
      </c>
      <c r="H125" s="19">
        <v>1480050</v>
      </c>
      <c r="I125" s="19"/>
      <c r="J125" s="19"/>
      <c r="K125" s="19"/>
      <c r="L125" s="19"/>
      <c r="M125" s="19"/>
      <c r="N125" s="19"/>
      <c r="O125" s="90"/>
      <c r="P125" s="93"/>
      <c r="Q125" s="93"/>
      <c r="R125" s="93"/>
      <c r="S125" s="93"/>
      <c r="T125" s="93"/>
      <c r="U125" s="93"/>
      <c r="V125" s="93"/>
      <c r="W125" s="93"/>
      <c r="X125" s="95"/>
      <c r="Y125" s="11"/>
    </row>
    <row r="126" spans="1:25" s="12" customFormat="1" ht="39" customHeight="1">
      <c r="A126" s="24"/>
      <c r="B126" s="24" t="s">
        <v>142</v>
      </c>
      <c r="C126" s="61">
        <v>2020</v>
      </c>
      <c r="D126" s="61">
        <v>2026</v>
      </c>
      <c r="E126" s="34" t="s">
        <v>57</v>
      </c>
      <c r="F126" s="21" t="s">
        <v>57</v>
      </c>
      <c r="G126" s="19" t="s">
        <v>57</v>
      </c>
      <c r="H126" s="19" t="s">
        <v>57</v>
      </c>
      <c r="I126" s="19" t="s">
        <v>57</v>
      </c>
      <c r="J126" s="19" t="s">
        <v>57</v>
      </c>
      <c r="K126" s="19" t="s">
        <v>57</v>
      </c>
      <c r="L126" s="19" t="s">
        <v>57</v>
      </c>
      <c r="M126" s="19" t="s">
        <v>57</v>
      </c>
      <c r="N126" s="19" t="s">
        <v>57</v>
      </c>
      <c r="O126" s="22" t="s">
        <v>57</v>
      </c>
      <c r="P126" s="22" t="s">
        <v>57</v>
      </c>
      <c r="Q126" s="22" t="s">
        <v>57</v>
      </c>
      <c r="R126" s="22" t="s">
        <v>57</v>
      </c>
      <c r="S126" s="22" t="s">
        <v>57</v>
      </c>
      <c r="T126" s="22" t="s">
        <v>57</v>
      </c>
      <c r="U126" s="22" t="s">
        <v>57</v>
      </c>
      <c r="V126" s="22" t="s">
        <v>57</v>
      </c>
      <c r="W126" s="22" t="s">
        <v>57</v>
      </c>
      <c r="X126" s="13" t="s">
        <v>57</v>
      </c>
      <c r="Y126" s="11"/>
    </row>
    <row r="127" spans="1:25" s="12" customFormat="1" ht="45.75" customHeight="1">
      <c r="A127" s="24"/>
      <c r="B127" s="87" t="s">
        <v>68</v>
      </c>
      <c r="C127" s="102">
        <v>2020</v>
      </c>
      <c r="D127" s="102">
        <v>2026</v>
      </c>
      <c r="E127" s="87" t="s">
        <v>59</v>
      </c>
      <c r="F127" s="26" t="s">
        <v>38</v>
      </c>
      <c r="G127" s="19">
        <f>G128+G129</f>
        <v>50000</v>
      </c>
      <c r="H127" s="18">
        <f>H128+H129</f>
        <v>50000</v>
      </c>
      <c r="I127" s="18">
        <f t="shared" ref="I127:N127" si="38">I128+I129</f>
        <v>0</v>
      </c>
      <c r="J127" s="18">
        <f t="shared" si="38"/>
        <v>0</v>
      </c>
      <c r="K127" s="18">
        <f t="shared" si="38"/>
        <v>0</v>
      </c>
      <c r="L127" s="18">
        <f t="shared" si="38"/>
        <v>0</v>
      </c>
      <c r="M127" s="18">
        <f t="shared" si="38"/>
        <v>0</v>
      </c>
      <c r="N127" s="18">
        <f t="shared" si="38"/>
        <v>0</v>
      </c>
      <c r="O127" s="81"/>
      <c r="P127" s="81" t="s">
        <v>37</v>
      </c>
      <c r="Q127" s="81" t="s">
        <v>37</v>
      </c>
      <c r="R127" s="81" t="s">
        <v>37</v>
      </c>
      <c r="S127" s="81" t="s">
        <v>37</v>
      </c>
      <c r="T127" s="81" t="s">
        <v>37</v>
      </c>
      <c r="U127" s="81" t="s">
        <v>37</v>
      </c>
      <c r="V127" s="81" t="s">
        <v>37</v>
      </c>
      <c r="W127" s="81" t="s">
        <v>37</v>
      </c>
      <c r="X127" s="84" t="s">
        <v>37</v>
      </c>
      <c r="Y127" s="11"/>
    </row>
    <row r="128" spans="1:25" s="12" customFormat="1" ht="45.75" customHeight="1">
      <c r="A128" s="24"/>
      <c r="B128" s="99"/>
      <c r="C128" s="103"/>
      <c r="D128" s="103"/>
      <c r="E128" s="99"/>
      <c r="F128" s="26" t="s">
        <v>43</v>
      </c>
      <c r="G128" s="19">
        <f>SUM(H128:N128)</f>
        <v>50000</v>
      </c>
      <c r="H128" s="18">
        <f>H131+H134</f>
        <v>50000</v>
      </c>
      <c r="I128" s="18">
        <f t="shared" ref="I128:N128" si="39">I131+I134</f>
        <v>0</v>
      </c>
      <c r="J128" s="18">
        <f t="shared" si="39"/>
        <v>0</v>
      </c>
      <c r="K128" s="18">
        <f t="shared" si="39"/>
        <v>0</v>
      </c>
      <c r="L128" s="18">
        <f t="shared" si="39"/>
        <v>0</v>
      </c>
      <c r="M128" s="18">
        <f t="shared" si="39"/>
        <v>0</v>
      </c>
      <c r="N128" s="18">
        <f t="shared" si="39"/>
        <v>0</v>
      </c>
      <c r="O128" s="92"/>
      <c r="P128" s="92"/>
      <c r="Q128" s="92"/>
      <c r="R128" s="92"/>
      <c r="S128" s="92"/>
      <c r="T128" s="92"/>
      <c r="U128" s="92"/>
      <c r="V128" s="92"/>
      <c r="W128" s="92"/>
      <c r="X128" s="94"/>
      <c r="Y128" s="11"/>
    </row>
    <row r="129" spans="1:25" s="12" customFormat="1" ht="45.75" customHeight="1">
      <c r="A129" s="24"/>
      <c r="B129" s="100"/>
      <c r="C129" s="103"/>
      <c r="D129" s="103"/>
      <c r="E129" s="100"/>
      <c r="F129" s="26" t="s">
        <v>44</v>
      </c>
      <c r="G129" s="19">
        <f>SUM(H129:N129)</f>
        <v>0</v>
      </c>
      <c r="H129" s="19">
        <f>H132+H135</f>
        <v>0</v>
      </c>
      <c r="I129" s="19">
        <f t="shared" ref="I129:N129" si="40">I132+I135</f>
        <v>0</v>
      </c>
      <c r="J129" s="19">
        <f t="shared" si="40"/>
        <v>0</v>
      </c>
      <c r="K129" s="19">
        <f t="shared" si="40"/>
        <v>0</v>
      </c>
      <c r="L129" s="19">
        <f t="shared" si="40"/>
        <v>0</v>
      </c>
      <c r="M129" s="19">
        <f t="shared" si="40"/>
        <v>0</v>
      </c>
      <c r="N129" s="19">
        <f t="shared" si="40"/>
        <v>0</v>
      </c>
      <c r="O129" s="93"/>
      <c r="P129" s="93"/>
      <c r="Q129" s="93"/>
      <c r="R129" s="93"/>
      <c r="S129" s="93"/>
      <c r="T129" s="93"/>
      <c r="U129" s="93"/>
      <c r="V129" s="93"/>
      <c r="W129" s="93"/>
      <c r="X129" s="95"/>
      <c r="Y129" s="11"/>
    </row>
    <row r="130" spans="1:25" s="12" customFormat="1" ht="45.75" customHeight="1">
      <c r="A130" s="24"/>
      <c r="B130" s="87" t="s">
        <v>134</v>
      </c>
      <c r="C130" s="102">
        <v>2020</v>
      </c>
      <c r="D130" s="102">
        <v>2026</v>
      </c>
      <c r="E130" s="91" t="s">
        <v>59</v>
      </c>
      <c r="F130" s="26" t="s">
        <v>38</v>
      </c>
      <c r="G130" s="19">
        <f t="shared" ref="G130:N130" si="41">G131+G132</f>
        <v>35000</v>
      </c>
      <c r="H130" s="18">
        <f t="shared" si="41"/>
        <v>35000</v>
      </c>
      <c r="I130" s="18">
        <f t="shared" si="41"/>
        <v>0</v>
      </c>
      <c r="J130" s="18">
        <f t="shared" si="41"/>
        <v>0</v>
      </c>
      <c r="K130" s="18">
        <f t="shared" si="41"/>
        <v>0</v>
      </c>
      <c r="L130" s="18">
        <f t="shared" si="41"/>
        <v>0</v>
      </c>
      <c r="M130" s="18">
        <f t="shared" si="41"/>
        <v>0</v>
      </c>
      <c r="N130" s="18">
        <f t="shared" si="41"/>
        <v>0</v>
      </c>
      <c r="O130" s="90" t="s">
        <v>139</v>
      </c>
      <c r="P130" s="90" t="s">
        <v>95</v>
      </c>
      <c r="Q130" s="90">
        <f>SUM(R130:X132)</f>
        <v>140</v>
      </c>
      <c r="R130" s="90">
        <v>20</v>
      </c>
      <c r="S130" s="90">
        <v>20</v>
      </c>
      <c r="T130" s="90">
        <v>20</v>
      </c>
      <c r="U130" s="90">
        <v>20</v>
      </c>
      <c r="V130" s="90">
        <v>20</v>
      </c>
      <c r="W130" s="90">
        <v>20</v>
      </c>
      <c r="X130" s="128">
        <v>20</v>
      </c>
      <c r="Y130" s="11"/>
    </row>
    <row r="131" spans="1:25" s="12" customFormat="1" ht="45.75" customHeight="1">
      <c r="A131" s="24"/>
      <c r="B131" s="99"/>
      <c r="C131" s="103"/>
      <c r="D131" s="103"/>
      <c r="E131" s="91"/>
      <c r="F131" s="26" t="s">
        <v>43</v>
      </c>
      <c r="G131" s="19">
        <f>SUM(H131:N131)</f>
        <v>35000</v>
      </c>
      <c r="H131" s="18">
        <v>35000</v>
      </c>
      <c r="I131" s="18">
        <v>0</v>
      </c>
      <c r="J131" s="18">
        <v>0</v>
      </c>
      <c r="K131" s="18">
        <v>0</v>
      </c>
      <c r="L131" s="19">
        <v>0</v>
      </c>
      <c r="M131" s="18">
        <v>0</v>
      </c>
      <c r="N131" s="18">
        <v>0</v>
      </c>
      <c r="O131" s="90"/>
      <c r="P131" s="90"/>
      <c r="Q131" s="90"/>
      <c r="R131" s="90"/>
      <c r="S131" s="90"/>
      <c r="T131" s="90"/>
      <c r="U131" s="90"/>
      <c r="V131" s="90"/>
      <c r="W131" s="90"/>
      <c r="X131" s="128"/>
      <c r="Y131" s="11"/>
    </row>
    <row r="132" spans="1:25" s="12" customFormat="1" ht="72.599999999999994" customHeight="1">
      <c r="A132" s="24"/>
      <c r="B132" s="100"/>
      <c r="C132" s="103"/>
      <c r="D132" s="103"/>
      <c r="E132" s="91"/>
      <c r="F132" s="26" t="s">
        <v>44</v>
      </c>
      <c r="G132" s="19">
        <f>SUM(H132:N132)</f>
        <v>0</v>
      </c>
      <c r="H132" s="19">
        <v>0</v>
      </c>
      <c r="I132" s="19">
        <v>0</v>
      </c>
      <c r="J132" s="19">
        <v>0</v>
      </c>
      <c r="K132" s="19">
        <v>0</v>
      </c>
      <c r="L132" s="18">
        <v>0</v>
      </c>
      <c r="M132" s="19">
        <v>0</v>
      </c>
      <c r="N132" s="19">
        <v>0</v>
      </c>
      <c r="O132" s="90"/>
      <c r="P132" s="90"/>
      <c r="Q132" s="90"/>
      <c r="R132" s="90"/>
      <c r="S132" s="90"/>
      <c r="T132" s="90"/>
      <c r="U132" s="90"/>
      <c r="V132" s="90"/>
      <c r="W132" s="90"/>
      <c r="X132" s="128"/>
      <c r="Y132" s="11"/>
    </row>
    <row r="133" spans="1:25" s="12" customFormat="1" ht="45.75" customHeight="1">
      <c r="A133" s="24"/>
      <c r="B133" s="87" t="s">
        <v>135</v>
      </c>
      <c r="C133" s="61"/>
      <c r="D133" s="61"/>
      <c r="E133" s="91" t="s">
        <v>59</v>
      </c>
      <c r="F133" s="26" t="s">
        <v>38</v>
      </c>
      <c r="G133" s="19">
        <f>G134+G135</f>
        <v>15000</v>
      </c>
      <c r="H133" s="19">
        <f>H134+H135</f>
        <v>15000</v>
      </c>
      <c r="I133" s="19">
        <f t="shared" ref="I133:N133" si="42">I134+I135</f>
        <v>0</v>
      </c>
      <c r="J133" s="19">
        <f t="shared" si="42"/>
        <v>0</v>
      </c>
      <c r="K133" s="19">
        <f t="shared" si="42"/>
        <v>0</v>
      </c>
      <c r="L133" s="19">
        <f t="shared" si="42"/>
        <v>0</v>
      </c>
      <c r="M133" s="19">
        <f t="shared" si="42"/>
        <v>0</v>
      </c>
      <c r="N133" s="19">
        <f t="shared" si="42"/>
        <v>0</v>
      </c>
      <c r="O133" s="104" t="s">
        <v>138</v>
      </c>
      <c r="P133" s="90" t="s">
        <v>95</v>
      </c>
      <c r="Q133" s="90">
        <f>SUM(R133:X135)</f>
        <v>210</v>
      </c>
      <c r="R133" s="81">
        <v>30</v>
      </c>
      <c r="S133" s="81">
        <v>30</v>
      </c>
      <c r="T133" s="81">
        <v>30</v>
      </c>
      <c r="U133" s="81">
        <v>30</v>
      </c>
      <c r="V133" s="81">
        <v>30</v>
      </c>
      <c r="W133" s="81">
        <v>30</v>
      </c>
      <c r="X133" s="81">
        <v>30</v>
      </c>
      <c r="Y133" s="11"/>
    </row>
    <row r="134" spans="1:25" s="12" customFormat="1" ht="45.75" customHeight="1">
      <c r="A134" s="24"/>
      <c r="B134" s="99"/>
      <c r="C134" s="61"/>
      <c r="D134" s="61"/>
      <c r="E134" s="91"/>
      <c r="F134" s="26" t="s">
        <v>43</v>
      </c>
      <c r="G134" s="19">
        <f>SUM(H134:N134)</f>
        <v>15000</v>
      </c>
      <c r="H134" s="19">
        <v>15000</v>
      </c>
      <c r="I134" s="19">
        <v>0</v>
      </c>
      <c r="J134" s="19">
        <v>0</v>
      </c>
      <c r="K134" s="19">
        <v>0</v>
      </c>
      <c r="L134" s="19">
        <v>0</v>
      </c>
      <c r="M134" s="19">
        <v>0</v>
      </c>
      <c r="N134" s="19">
        <v>0</v>
      </c>
      <c r="O134" s="105"/>
      <c r="P134" s="90"/>
      <c r="Q134" s="90"/>
      <c r="R134" s="92"/>
      <c r="S134" s="92"/>
      <c r="T134" s="92"/>
      <c r="U134" s="92"/>
      <c r="V134" s="92"/>
      <c r="W134" s="92"/>
      <c r="X134" s="92"/>
      <c r="Y134" s="11"/>
    </row>
    <row r="135" spans="1:25" s="12" customFormat="1" ht="45.75" customHeight="1">
      <c r="A135" s="24"/>
      <c r="B135" s="100"/>
      <c r="C135" s="61"/>
      <c r="D135" s="61"/>
      <c r="E135" s="91"/>
      <c r="F135" s="26" t="s">
        <v>44</v>
      </c>
      <c r="G135" s="19">
        <f>SUM(H135:N135)</f>
        <v>0</v>
      </c>
      <c r="H135" s="19"/>
      <c r="I135" s="19"/>
      <c r="J135" s="19"/>
      <c r="K135" s="19"/>
      <c r="L135" s="19"/>
      <c r="M135" s="19"/>
      <c r="N135" s="19"/>
      <c r="O135" s="106"/>
      <c r="P135" s="90"/>
      <c r="Q135" s="90"/>
      <c r="R135" s="93"/>
      <c r="S135" s="93"/>
      <c r="T135" s="93"/>
      <c r="U135" s="93"/>
      <c r="V135" s="93"/>
      <c r="W135" s="93"/>
      <c r="X135" s="93"/>
      <c r="Y135" s="11"/>
    </row>
    <row r="136" spans="1:25" ht="15.75" customHeight="1">
      <c r="A136" s="87"/>
      <c r="B136" s="87" t="s">
        <v>136</v>
      </c>
      <c r="C136" s="102">
        <v>2020</v>
      </c>
      <c r="D136" s="102">
        <v>2026</v>
      </c>
      <c r="E136" s="87" t="s">
        <v>59</v>
      </c>
      <c r="F136" s="26" t="s">
        <v>38</v>
      </c>
      <c r="G136" s="19">
        <f>G137+G138</f>
        <v>600000</v>
      </c>
      <c r="H136" s="18">
        <f>H137+H138</f>
        <v>600000</v>
      </c>
      <c r="I136" s="18">
        <f t="shared" ref="I136:N136" si="43">I137+I138</f>
        <v>0</v>
      </c>
      <c r="J136" s="18">
        <f t="shared" si="43"/>
        <v>0</v>
      </c>
      <c r="K136" s="18">
        <f t="shared" si="43"/>
        <v>0</v>
      </c>
      <c r="L136" s="18">
        <f t="shared" si="43"/>
        <v>0</v>
      </c>
      <c r="M136" s="18">
        <f t="shared" si="43"/>
        <v>0</v>
      </c>
      <c r="N136" s="18">
        <f t="shared" si="43"/>
        <v>0</v>
      </c>
      <c r="O136" s="81"/>
      <c r="P136" s="81" t="s">
        <v>37</v>
      </c>
      <c r="Q136" s="81" t="s">
        <v>37</v>
      </c>
      <c r="R136" s="81" t="s">
        <v>37</v>
      </c>
      <c r="S136" s="81" t="s">
        <v>37</v>
      </c>
      <c r="T136" s="81" t="s">
        <v>37</v>
      </c>
      <c r="U136" s="81" t="s">
        <v>37</v>
      </c>
      <c r="V136" s="81" t="s">
        <v>37</v>
      </c>
      <c r="W136" s="81" t="s">
        <v>37</v>
      </c>
      <c r="X136" s="84" t="s">
        <v>37</v>
      </c>
      <c r="Y136" s="3"/>
    </row>
    <row r="137" spans="1:25" ht="63" customHeight="1">
      <c r="A137" s="99"/>
      <c r="B137" s="99"/>
      <c r="C137" s="103"/>
      <c r="D137" s="103"/>
      <c r="E137" s="99"/>
      <c r="F137" s="26" t="s">
        <v>43</v>
      </c>
      <c r="G137" s="19">
        <f>SUM(H137:N137)</f>
        <v>600000</v>
      </c>
      <c r="H137" s="18">
        <f>H140+H143</f>
        <v>600000</v>
      </c>
      <c r="I137" s="18">
        <f t="shared" ref="I137:N137" si="44">I140+I143</f>
        <v>0</v>
      </c>
      <c r="J137" s="18">
        <f t="shared" si="44"/>
        <v>0</v>
      </c>
      <c r="K137" s="18">
        <f t="shared" si="44"/>
        <v>0</v>
      </c>
      <c r="L137" s="18">
        <f t="shared" si="44"/>
        <v>0</v>
      </c>
      <c r="M137" s="18">
        <f t="shared" si="44"/>
        <v>0</v>
      </c>
      <c r="N137" s="18">
        <f t="shared" si="44"/>
        <v>0</v>
      </c>
      <c r="O137" s="92"/>
      <c r="P137" s="92"/>
      <c r="Q137" s="92"/>
      <c r="R137" s="92"/>
      <c r="S137" s="92"/>
      <c r="T137" s="92"/>
      <c r="U137" s="92"/>
      <c r="V137" s="92"/>
      <c r="W137" s="92"/>
      <c r="X137" s="94"/>
      <c r="Y137" s="3"/>
    </row>
    <row r="138" spans="1:25" ht="78.599999999999994" customHeight="1">
      <c r="A138" s="100"/>
      <c r="B138" s="100"/>
      <c r="C138" s="103"/>
      <c r="D138" s="103"/>
      <c r="E138" s="100"/>
      <c r="F138" s="26" t="s">
        <v>44</v>
      </c>
      <c r="G138" s="19">
        <f>SUM(H138:N138)</f>
        <v>0</v>
      </c>
      <c r="H138" s="19">
        <f>H141+H144</f>
        <v>0</v>
      </c>
      <c r="I138" s="19">
        <f t="shared" ref="I138:N138" si="45">I141+I144</f>
        <v>0</v>
      </c>
      <c r="J138" s="19">
        <f t="shared" si="45"/>
        <v>0</v>
      </c>
      <c r="K138" s="19">
        <f t="shared" si="45"/>
        <v>0</v>
      </c>
      <c r="L138" s="19">
        <f t="shared" si="45"/>
        <v>0</v>
      </c>
      <c r="M138" s="19">
        <f t="shared" si="45"/>
        <v>0</v>
      </c>
      <c r="N138" s="19">
        <f t="shared" si="45"/>
        <v>0</v>
      </c>
      <c r="O138" s="93"/>
      <c r="P138" s="93"/>
      <c r="Q138" s="93"/>
      <c r="R138" s="93"/>
      <c r="S138" s="93"/>
      <c r="T138" s="93"/>
      <c r="U138" s="93"/>
      <c r="V138" s="93"/>
      <c r="W138" s="93"/>
      <c r="X138" s="95"/>
      <c r="Y138" s="3"/>
    </row>
    <row r="139" spans="1:25" s="12" customFormat="1" ht="15.75" customHeight="1">
      <c r="A139" s="91"/>
      <c r="B139" s="91" t="s">
        <v>137</v>
      </c>
      <c r="C139" s="102">
        <v>2020</v>
      </c>
      <c r="D139" s="102">
        <v>2026</v>
      </c>
      <c r="E139" s="91" t="s">
        <v>59</v>
      </c>
      <c r="F139" s="26" t="s">
        <v>38</v>
      </c>
      <c r="G139" s="19">
        <f>G140+G141</f>
        <v>600000</v>
      </c>
      <c r="H139" s="18">
        <f t="shared" ref="H139:M139" si="46">H140+H141</f>
        <v>600000</v>
      </c>
      <c r="I139" s="18">
        <f>I140+I141</f>
        <v>0</v>
      </c>
      <c r="J139" s="18">
        <f t="shared" si="46"/>
        <v>0</v>
      </c>
      <c r="K139" s="18">
        <f t="shared" si="46"/>
        <v>0</v>
      </c>
      <c r="L139" s="18">
        <f t="shared" si="46"/>
        <v>0</v>
      </c>
      <c r="M139" s="18">
        <f t="shared" si="46"/>
        <v>0</v>
      </c>
      <c r="N139" s="18">
        <f>N140+N141</f>
        <v>0</v>
      </c>
      <c r="O139" s="90" t="s">
        <v>140</v>
      </c>
      <c r="P139" s="90" t="s">
        <v>70</v>
      </c>
      <c r="Q139" s="90">
        <v>100</v>
      </c>
      <c r="R139" s="90">
        <v>100</v>
      </c>
      <c r="S139" s="90"/>
      <c r="T139" s="90"/>
      <c r="U139" s="90"/>
      <c r="V139" s="90"/>
      <c r="W139" s="90"/>
      <c r="X139" s="128"/>
      <c r="Y139" s="11"/>
    </row>
    <row r="140" spans="1:25" s="12" customFormat="1" ht="63" customHeight="1">
      <c r="A140" s="91"/>
      <c r="B140" s="91"/>
      <c r="C140" s="103"/>
      <c r="D140" s="103"/>
      <c r="E140" s="91"/>
      <c r="F140" s="26" t="s">
        <v>43</v>
      </c>
      <c r="G140" s="19">
        <f>SUM(H140:N140)</f>
        <v>600000</v>
      </c>
      <c r="H140" s="18">
        <v>600000</v>
      </c>
      <c r="I140" s="18">
        <v>0</v>
      </c>
      <c r="J140" s="18">
        <v>0</v>
      </c>
      <c r="K140" s="18">
        <v>0</v>
      </c>
      <c r="L140" s="19">
        <v>0</v>
      </c>
      <c r="M140" s="18">
        <v>0</v>
      </c>
      <c r="N140" s="18">
        <v>0</v>
      </c>
      <c r="O140" s="90"/>
      <c r="P140" s="90"/>
      <c r="Q140" s="90"/>
      <c r="R140" s="90"/>
      <c r="S140" s="90"/>
      <c r="T140" s="90"/>
      <c r="U140" s="90"/>
      <c r="V140" s="90"/>
      <c r="W140" s="90"/>
      <c r="X140" s="128"/>
      <c r="Y140" s="11"/>
    </row>
    <row r="141" spans="1:25" s="12" customFormat="1" ht="47.25">
      <c r="A141" s="91"/>
      <c r="B141" s="91"/>
      <c r="C141" s="103"/>
      <c r="D141" s="103"/>
      <c r="E141" s="91"/>
      <c r="F141" s="26" t="s">
        <v>44</v>
      </c>
      <c r="G141" s="19">
        <f>SUM(H141:N141)</f>
        <v>0</v>
      </c>
      <c r="H141" s="19">
        <v>0</v>
      </c>
      <c r="I141" s="19">
        <v>0</v>
      </c>
      <c r="J141" s="19">
        <v>0</v>
      </c>
      <c r="K141" s="19">
        <v>0</v>
      </c>
      <c r="L141" s="18">
        <v>0</v>
      </c>
      <c r="M141" s="19">
        <v>0</v>
      </c>
      <c r="N141" s="19">
        <v>0</v>
      </c>
      <c r="O141" s="90"/>
      <c r="P141" s="90"/>
      <c r="Q141" s="90"/>
      <c r="R141" s="90"/>
      <c r="S141" s="90"/>
      <c r="T141" s="90"/>
      <c r="U141" s="90"/>
      <c r="V141" s="90"/>
      <c r="W141" s="90"/>
      <c r="X141" s="128"/>
      <c r="Y141" s="11"/>
    </row>
    <row r="142" spans="1:25" s="12" customFormat="1" ht="18.75" hidden="1" customHeight="1">
      <c r="A142" s="87"/>
      <c r="B142" s="183"/>
      <c r="C142" s="102"/>
      <c r="D142" s="102"/>
      <c r="E142" s="91"/>
      <c r="F142" s="26"/>
      <c r="G142" s="19"/>
      <c r="H142" s="19"/>
      <c r="I142" s="19"/>
      <c r="J142" s="19"/>
      <c r="K142" s="19"/>
      <c r="L142" s="19"/>
      <c r="M142" s="19"/>
      <c r="N142" s="19"/>
      <c r="O142" s="109"/>
      <c r="P142" s="81"/>
      <c r="Q142" s="81"/>
      <c r="R142" s="81"/>
      <c r="S142" s="81"/>
      <c r="T142" s="81"/>
      <c r="U142" s="81"/>
      <c r="V142" s="81"/>
      <c r="W142" s="81"/>
      <c r="X142" s="102"/>
      <c r="Y142" s="11"/>
    </row>
    <row r="143" spans="1:25" s="12" customFormat="1" ht="63" hidden="1" customHeight="1">
      <c r="A143" s="99"/>
      <c r="B143" s="184"/>
      <c r="C143" s="103"/>
      <c r="D143" s="103"/>
      <c r="E143" s="91"/>
      <c r="F143" s="26"/>
      <c r="G143" s="19"/>
      <c r="H143" s="19"/>
      <c r="I143" s="19"/>
      <c r="J143" s="19"/>
      <c r="K143" s="19"/>
      <c r="L143" s="19"/>
      <c r="M143" s="19"/>
      <c r="N143" s="19"/>
      <c r="O143" s="110"/>
      <c r="P143" s="92"/>
      <c r="Q143" s="92"/>
      <c r="R143" s="92"/>
      <c r="S143" s="92"/>
      <c r="T143" s="92"/>
      <c r="U143" s="92"/>
      <c r="V143" s="92"/>
      <c r="W143" s="92"/>
      <c r="X143" s="103"/>
      <c r="Y143" s="11"/>
    </row>
    <row r="144" spans="1:25" s="12" customFormat="1" hidden="1">
      <c r="A144" s="100"/>
      <c r="B144" s="185"/>
      <c r="C144" s="103"/>
      <c r="D144" s="103"/>
      <c r="E144" s="91"/>
      <c r="F144" s="26"/>
      <c r="G144" s="19"/>
      <c r="H144" s="19"/>
      <c r="I144" s="19"/>
      <c r="J144" s="19"/>
      <c r="K144" s="19"/>
      <c r="L144" s="19"/>
      <c r="M144" s="19"/>
      <c r="N144" s="19"/>
      <c r="O144" s="110"/>
      <c r="P144" s="93"/>
      <c r="Q144" s="93"/>
      <c r="R144" s="93"/>
      <c r="S144" s="93"/>
      <c r="T144" s="93"/>
      <c r="U144" s="93"/>
      <c r="V144" s="93"/>
      <c r="W144" s="93"/>
      <c r="X144" s="130"/>
      <c r="Y144" s="11"/>
    </row>
    <row r="145" spans="1:25" s="65" customFormat="1" ht="15.75" customHeight="1">
      <c r="A145" s="186" t="s">
        <v>60</v>
      </c>
      <c r="B145" s="187"/>
      <c r="C145" s="180">
        <v>2020</v>
      </c>
      <c r="D145" s="180">
        <v>2026</v>
      </c>
      <c r="E145" s="183"/>
      <c r="F145" s="68" t="s">
        <v>38</v>
      </c>
      <c r="G145" s="71">
        <f>G146+G147</f>
        <v>7802476.0099999998</v>
      </c>
      <c r="H145" s="72">
        <f>H146+H147</f>
        <v>2952302.62</v>
      </c>
      <c r="I145" s="72">
        <f t="shared" ref="I145:N145" si="47">I146+I147</f>
        <v>868661.62</v>
      </c>
      <c r="J145" s="72">
        <f t="shared" si="47"/>
        <v>735441.73</v>
      </c>
      <c r="K145" s="72">
        <f t="shared" si="47"/>
        <v>811517.51</v>
      </c>
      <c r="L145" s="72">
        <f t="shared" si="47"/>
        <v>811517.51</v>
      </c>
      <c r="M145" s="72">
        <f t="shared" si="47"/>
        <v>811517.51</v>
      </c>
      <c r="N145" s="72">
        <f t="shared" si="47"/>
        <v>811517.51</v>
      </c>
      <c r="O145" s="81"/>
      <c r="P145" s="92"/>
      <c r="Q145" s="92"/>
      <c r="R145" s="81"/>
      <c r="S145" s="81"/>
      <c r="T145" s="81"/>
      <c r="U145" s="81"/>
      <c r="V145" s="81"/>
      <c r="W145" s="81"/>
      <c r="X145" s="120"/>
      <c r="Y145" s="64"/>
    </row>
    <row r="146" spans="1:25" s="65" customFormat="1" ht="63" customHeight="1">
      <c r="A146" s="188"/>
      <c r="B146" s="189"/>
      <c r="C146" s="181"/>
      <c r="D146" s="181"/>
      <c r="E146" s="184"/>
      <c r="F146" s="68" t="s">
        <v>43</v>
      </c>
      <c r="G146" s="71">
        <f>SUM(H146:N146)</f>
        <v>4863555.55</v>
      </c>
      <c r="H146" s="72">
        <f>H100+H137+H128</f>
        <v>1297000</v>
      </c>
      <c r="I146" s="72">
        <f t="shared" ref="I146:N146" si="48">I100+I137</f>
        <v>701000</v>
      </c>
      <c r="J146" s="72">
        <f t="shared" si="48"/>
        <v>573111.11</v>
      </c>
      <c r="K146" s="72">
        <f t="shared" si="48"/>
        <v>573111.11</v>
      </c>
      <c r="L146" s="72">
        <f t="shared" si="48"/>
        <v>573111.11</v>
      </c>
      <c r="M146" s="72">
        <f t="shared" si="48"/>
        <v>573111.11</v>
      </c>
      <c r="N146" s="72">
        <f t="shared" si="48"/>
        <v>573111.11</v>
      </c>
      <c r="O146" s="92"/>
      <c r="P146" s="92"/>
      <c r="Q146" s="92"/>
      <c r="R146" s="92"/>
      <c r="S146" s="92"/>
      <c r="T146" s="92"/>
      <c r="U146" s="92"/>
      <c r="V146" s="92"/>
      <c r="W146" s="92"/>
      <c r="X146" s="121"/>
      <c r="Y146" s="64"/>
    </row>
    <row r="147" spans="1:25" s="65" customFormat="1" ht="47.25">
      <c r="A147" s="190"/>
      <c r="B147" s="191"/>
      <c r="C147" s="182"/>
      <c r="D147" s="182"/>
      <c r="E147" s="185"/>
      <c r="F147" s="68" t="s">
        <v>44</v>
      </c>
      <c r="G147" s="71">
        <f>SUM(H147:N147)</f>
        <v>2938920.46</v>
      </c>
      <c r="H147" s="71">
        <f>H101+H138+H129</f>
        <v>1655302.62</v>
      </c>
      <c r="I147" s="71">
        <f t="shared" ref="I147:N147" si="49">I101+I138</f>
        <v>167661.62</v>
      </c>
      <c r="J147" s="71">
        <f t="shared" si="49"/>
        <v>162330.62</v>
      </c>
      <c r="K147" s="71">
        <f t="shared" si="49"/>
        <v>238406.39999999999</v>
      </c>
      <c r="L147" s="71">
        <f t="shared" si="49"/>
        <v>238406.39999999999</v>
      </c>
      <c r="M147" s="71">
        <f t="shared" si="49"/>
        <v>238406.39999999999</v>
      </c>
      <c r="N147" s="71">
        <f t="shared" si="49"/>
        <v>238406.39999999999</v>
      </c>
      <c r="O147" s="93"/>
      <c r="P147" s="93"/>
      <c r="Q147" s="93"/>
      <c r="R147" s="93"/>
      <c r="S147" s="93"/>
      <c r="T147" s="93"/>
      <c r="U147" s="93"/>
      <c r="V147" s="93"/>
      <c r="W147" s="93"/>
      <c r="X147" s="122"/>
      <c r="Y147" s="64"/>
    </row>
    <row r="148" spans="1:25" ht="49.9" customHeight="1">
      <c r="A148" s="192" t="s">
        <v>78</v>
      </c>
      <c r="B148" s="193"/>
      <c r="C148" s="21">
        <v>2020</v>
      </c>
      <c r="D148" s="21">
        <v>2026</v>
      </c>
      <c r="E148" s="27" t="s">
        <v>45</v>
      </c>
      <c r="F148" s="27" t="s">
        <v>45</v>
      </c>
      <c r="G148" s="27" t="s">
        <v>45</v>
      </c>
      <c r="H148" s="27" t="s">
        <v>45</v>
      </c>
      <c r="I148" s="27" t="s">
        <v>45</v>
      </c>
      <c r="J148" s="27" t="s">
        <v>45</v>
      </c>
      <c r="K148" s="27" t="s">
        <v>45</v>
      </c>
      <c r="L148" s="27" t="s">
        <v>45</v>
      </c>
      <c r="M148" s="27" t="s">
        <v>45</v>
      </c>
      <c r="N148" s="27" t="s">
        <v>45</v>
      </c>
      <c r="O148" s="21"/>
      <c r="P148" s="21"/>
      <c r="Q148" s="21"/>
      <c r="R148" s="21"/>
      <c r="S148" s="21"/>
      <c r="T148" s="21"/>
      <c r="U148" s="21"/>
      <c r="V148" s="21"/>
      <c r="W148" s="21"/>
      <c r="X148" s="4"/>
      <c r="Y148" s="3"/>
    </row>
    <row r="149" spans="1:25" ht="64.150000000000006" customHeight="1">
      <c r="A149" s="192" t="s">
        <v>62</v>
      </c>
      <c r="B149" s="193"/>
      <c r="C149" s="21">
        <v>2020</v>
      </c>
      <c r="D149" s="21">
        <v>2026</v>
      </c>
      <c r="E149" s="27" t="s">
        <v>45</v>
      </c>
      <c r="F149" s="27" t="s">
        <v>45</v>
      </c>
      <c r="G149" s="27" t="s">
        <v>45</v>
      </c>
      <c r="H149" s="27" t="s">
        <v>45</v>
      </c>
      <c r="I149" s="27" t="s">
        <v>45</v>
      </c>
      <c r="J149" s="27" t="s">
        <v>45</v>
      </c>
      <c r="K149" s="27" t="s">
        <v>45</v>
      </c>
      <c r="L149" s="27"/>
      <c r="M149" s="27" t="s">
        <v>45</v>
      </c>
      <c r="N149" s="27" t="s">
        <v>45</v>
      </c>
      <c r="O149" s="21"/>
      <c r="P149" s="21"/>
      <c r="Q149" s="21"/>
      <c r="R149" s="21"/>
      <c r="S149" s="21"/>
      <c r="T149" s="21"/>
      <c r="U149" s="21"/>
      <c r="V149" s="21"/>
      <c r="W149" s="21"/>
      <c r="X149" s="4"/>
      <c r="Y149" s="3"/>
    </row>
    <row r="150" spans="1:25" ht="15.75" customHeight="1">
      <c r="A150" s="87"/>
      <c r="B150" s="87" t="s">
        <v>63</v>
      </c>
      <c r="C150" s="81">
        <v>2020</v>
      </c>
      <c r="D150" s="81">
        <v>2026</v>
      </c>
      <c r="E150" s="109" t="s">
        <v>45</v>
      </c>
      <c r="F150" s="109" t="s">
        <v>45</v>
      </c>
      <c r="G150" s="109" t="s">
        <v>45</v>
      </c>
      <c r="H150" s="109" t="s">
        <v>45</v>
      </c>
      <c r="I150" s="109" t="s">
        <v>45</v>
      </c>
      <c r="J150" s="109" t="s">
        <v>45</v>
      </c>
      <c r="K150" s="109" t="s">
        <v>45</v>
      </c>
      <c r="L150" s="36"/>
      <c r="M150" s="109" t="s">
        <v>45</v>
      </c>
      <c r="N150" s="109" t="s">
        <v>45</v>
      </c>
      <c r="O150" s="109" t="s">
        <v>45</v>
      </c>
      <c r="P150" s="109" t="s">
        <v>45</v>
      </c>
      <c r="Q150" s="109" t="s">
        <v>45</v>
      </c>
      <c r="R150" s="109" t="s">
        <v>45</v>
      </c>
      <c r="S150" s="109" t="s">
        <v>45</v>
      </c>
      <c r="T150" s="109" t="s">
        <v>45</v>
      </c>
      <c r="U150" s="109" t="s">
        <v>45</v>
      </c>
      <c r="V150" s="109" t="s">
        <v>45</v>
      </c>
      <c r="W150" s="109" t="s">
        <v>45</v>
      </c>
      <c r="X150" s="143" t="s">
        <v>45</v>
      </c>
      <c r="Y150" s="3"/>
    </row>
    <row r="151" spans="1:25">
      <c r="A151" s="99"/>
      <c r="B151" s="99"/>
      <c r="C151" s="92"/>
      <c r="D151" s="92"/>
      <c r="E151" s="110"/>
      <c r="F151" s="110"/>
      <c r="G151" s="110"/>
      <c r="H151" s="110"/>
      <c r="I151" s="110"/>
      <c r="J151" s="110"/>
      <c r="K151" s="110"/>
      <c r="L151" s="37"/>
      <c r="M151" s="110"/>
      <c r="N151" s="110"/>
      <c r="O151" s="110"/>
      <c r="P151" s="110"/>
      <c r="Q151" s="110"/>
      <c r="R151" s="110"/>
      <c r="S151" s="110"/>
      <c r="T151" s="110"/>
      <c r="U151" s="110"/>
      <c r="V151" s="110"/>
      <c r="W151" s="110"/>
      <c r="X151" s="144"/>
      <c r="Y151" s="3"/>
    </row>
    <row r="152" spans="1:25" ht="33.6" customHeight="1">
      <c r="A152" s="100"/>
      <c r="B152" s="100"/>
      <c r="C152" s="93"/>
      <c r="D152" s="93"/>
      <c r="E152" s="111"/>
      <c r="F152" s="111"/>
      <c r="G152" s="111"/>
      <c r="H152" s="111"/>
      <c r="I152" s="111"/>
      <c r="J152" s="111"/>
      <c r="K152" s="111"/>
      <c r="L152" s="38"/>
      <c r="M152" s="111"/>
      <c r="N152" s="111"/>
      <c r="O152" s="111"/>
      <c r="P152" s="111"/>
      <c r="Q152" s="111"/>
      <c r="R152" s="111"/>
      <c r="S152" s="111"/>
      <c r="T152" s="111"/>
      <c r="U152" s="111"/>
      <c r="V152" s="111"/>
      <c r="W152" s="111"/>
      <c r="X152" s="145"/>
      <c r="Y152" s="3"/>
    </row>
    <row r="153" spans="1:25" ht="15.75" customHeight="1">
      <c r="A153" s="87"/>
      <c r="B153" s="87" t="s">
        <v>61</v>
      </c>
      <c r="C153" s="81">
        <v>2020</v>
      </c>
      <c r="D153" s="81">
        <v>2026</v>
      </c>
      <c r="E153" s="87" t="s">
        <v>118</v>
      </c>
      <c r="F153" s="26" t="s">
        <v>38</v>
      </c>
      <c r="G153" s="20">
        <f t="shared" ref="G153:N153" si="50">G154+G155</f>
        <v>76304003.139999986</v>
      </c>
      <c r="H153" s="20">
        <f t="shared" si="50"/>
        <v>22900936.009999998</v>
      </c>
      <c r="I153" s="20">
        <f t="shared" si="50"/>
        <v>8885691.7300000004</v>
      </c>
      <c r="J153" s="20">
        <f t="shared" si="50"/>
        <v>8903475.0800000001</v>
      </c>
      <c r="K153" s="20">
        <f t="shared" si="50"/>
        <v>8903475.0800000001</v>
      </c>
      <c r="L153" s="20">
        <f t="shared" si="50"/>
        <v>8903475.0800000001</v>
      </c>
      <c r="M153" s="20">
        <f t="shared" si="50"/>
        <v>8903475.0800000001</v>
      </c>
      <c r="N153" s="20">
        <f t="shared" si="50"/>
        <v>8903475.0800000001</v>
      </c>
      <c r="O153" s="109" t="s">
        <v>45</v>
      </c>
      <c r="P153" s="109" t="s">
        <v>45</v>
      </c>
      <c r="Q153" s="109" t="s">
        <v>45</v>
      </c>
      <c r="R153" s="109" t="s">
        <v>45</v>
      </c>
      <c r="S153" s="109" t="s">
        <v>45</v>
      </c>
      <c r="T153" s="109" t="s">
        <v>45</v>
      </c>
      <c r="U153" s="109" t="s">
        <v>45</v>
      </c>
      <c r="V153" s="109" t="s">
        <v>45</v>
      </c>
      <c r="W153" s="109" t="s">
        <v>45</v>
      </c>
      <c r="X153" s="143" t="s">
        <v>45</v>
      </c>
      <c r="Y153" s="3"/>
    </row>
    <row r="154" spans="1:25" ht="63" customHeight="1">
      <c r="A154" s="99"/>
      <c r="B154" s="99"/>
      <c r="C154" s="92"/>
      <c r="D154" s="92"/>
      <c r="E154" s="99"/>
      <c r="F154" s="26" t="s">
        <v>43</v>
      </c>
      <c r="G154" s="20">
        <f>SUM(H154:N154)</f>
        <v>66304003.139999993</v>
      </c>
      <c r="H154" s="20">
        <f>H157+H160+H163+H166+H175+H169+H172</f>
        <v>12900936.01</v>
      </c>
      <c r="I154" s="20">
        <f t="shared" ref="I154:N154" si="51">I157+I160+I163+I166+I175+I169+I172</f>
        <v>8885691.7300000004</v>
      </c>
      <c r="J154" s="20">
        <f t="shared" si="51"/>
        <v>8903475.0800000001</v>
      </c>
      <c r="K154" s="20">
        <f t="shared" si="51"/>
        <v>8903475.0800000001</v>
      </c>
      <c r="L154" s="20">
        <f t="shared" si="51"/>
        <v>8903475.0800000001</v>
      </c>
      <c r="M154" s="20">
        <f t="shared" si="51"/>
        <v>8903475.0800000001</v>
      </c>
      <c r="N154" s="20">
        <f t="shared" si="51"/>
        <v>8903475.0800000001</v>
      </c>
      <c r="O154" s="110"/>
      <c r="P154" s="110"/>
      <c r="Q154" s="110"/>
      <c r="R154" s="110"/>
      <c r="S154" s="110"/>
      <c r="T154" s="110"/>
      <c r="U154" s="110"/>
      <c r="V154" s="110"/>
      <c r="W154" s="110"/>
      <c r="X154" s="144"/>
      <c r="Y154" s="3"/>
    </row>
    <row r="155" spans="1:25" ht="47.25" customHeight="1">
      <c r="A155" s="100"/>
      <c r="B155" s="100"/>
      <c r="C155" s="93"/>
      <c r="D155" s="93"/>
      <c r="E155" s="100"/>
      <c r="F155" s="26" t="s">
        <v>44</v>
      </c>
      <c r="G155" s="20">
        <f>SUM(H155:N155)</f>
        <v>10000000</v>
      </c>
      <c r="H155" s="20">
        <f>H158+H161+H164+H167+H176+H170+H173</f>
        <v>10000000</v>
      </c>
      <c r="I155" s="20">
        <f t="shared" ref="I155:N155" si="52">I158+I161+I164+I167+I176+I170+I173</f>
        <v>0</v>
      </c>
      <c r="J155" s="20">
        <f t="shared" si="52"/>
        <v>0</v>
      </c>
      <c r="K155" s="20">
        <f t="shared" si="52"/>
        <v>0</v>
      </c>
      <c r="L155" s="20">
        <f t="shared" si="52"/>
        <v>0</v>
      </c>
      <c r="M155" s="20">
        <f t="shared" si="52"/>
        <v>0</v>
      </c>
      <c r="N155" s="20">
        <f t="shared" si="52"/>
        <v>0</v>
      </c>
      <c r="O155" s="111"/>
      <c r="P155" s="111"/>
      <c r="Q155" s="111"/>
      <c r="R155" s="111"/>
      <c r="S155" s="111"/>
      <c r="T155" s="111"/>
      <c r="U155" s="111"/>
      <c r="V155" s="111"/>
      <c r="W155" s="111"/>
      <c r="X155" s="145"/>
      <c r="Y155" s="3"/>
    </row>
    <row r="156" spans="1:25" ht="15.75" customHeight="1">
      <c r="A156" s="87"/>
      <c r="B156" s="87" t="s">
        <v>122</v>
      </c>
      <c r="C156" s="81">
        <v>2020</v>
      </c>
      <c r="D156" s="81">
        <v>2026</v>
      </c>
      <c r="E156" s="87" t="s">
        <v>118</v>
      </c>
      <c r="F156" s="26" t="s">
        <v>38</v>
      </c>
      <c r="G156" s="20">
        <f t="shared" ref="G156:N156" si="53">G157+G158</f>
        <v>750105.54</v>
      </c>
      <c r="H156" s="20">
        <f t="shared" si="53"/>
        <v>170000</v>
      </c>
      <c r="I156" s="20">
        <f t="shared" si="53"/>
        <v>80105.539999999994</v>
      </c>
      <c r="J156" s="20">
        <f t="shared" si="53"/>
        <v>100000</v>
      </c>
      <c r="K156" s="20">
        <f t="shared" si="53"/>
        <v>100000</v>
      </c>
      <c r="L156" s="20">
        <f t="shared" si="53"/>
        <v>100000</v>
      </c>
      <c r="M156" s="20">
        <f t="shared" si="53"/>
        <v>100000</v>
      </c>
      <c r="N156" s="20">
        <f t="shared" si="53"/>
        <v>100000</v>
      </c>
      <c r="O156" s="21"/>
      <c r="P156" s="21"/>
      <c r="Q156" s="21"/>
      <c r="R156" s="21"/>
      <c r="S156" s="21"/>
      <c r="T156" s="21"/>
      <c r="U156" s="21"/>
      <c r="V156" s="21"/>
      <c r="W156" s="21"/>
      <c r="X156" s="4"/>
      <c r="Y156" s="3"/>
    </row>
    <row r="157" spans="1:25" ht="111.75" customHeight="1">
      <c r="A157" s="99"/>
      <c r="B157" s="99"/>
      <c r="C157" s="92"/>
      <c r="D157" s="92"/>
      <c r="E157" s="99"/>
      <c r="F157" s="26" t="s">
        <v>43</v>
      </c>
      <c r="G157" s="20">
        <f>SUM(H157:N157)</f>
        <v>750105.54</v>
      </c>
      <c r="H157" s="20">
        <v>170000</v>
      </c>
      <c r="I157" s="20">
        <v>80105.539999999994</v>
      </c>
      <c r="J157" s="20">
        <v>100000</v>
      </c>
      <c r="K157" s="20">
        <v>100000</v>
      </c>
      <c r="L157" s="20">
        <v>100000</v>
      </c>
      <c r="M157" s="20">
        <v>100000</v>
      </c>
      <c r="N157" s="20">
        <v>100000</v>
      </c>
      <c r="O157" s="81" t="s">
        <v>105</v>
      </c>
      <c r="P157" s="81" t="s">
        <v>104</v>
      </c>
      <c r="Q157" s="81">
        <f>SUM(R157:X157)</f>
        <v>49</v>
      </c>
      <c r="R157" s="81">
        <v>7</v>
      </c>
      <c r="S157" s="81">
        <v>7</v>
      </c>
      <c r="T157" s="81">
        <v>7</v>
      </c>
      <c r="U157" s="81">
        <v>7</v>
      </c>
      <c r="V157" s="81">
        <v>7</v>
      </c>
      <c r="W157" s="81">
        <v>7</v>
      </c>
      <c r="X157" s="81">
        <v>7</v>
      </c>
      <c r="Y157" s="3"/>
    </row>
    <row r="158" spans="1:25" ht="64.900000000000006" customHeight="1">
      <c r="A158" s="100"/>
      <c r="B158" s="100"/>
      <c r="C158" s="93"/>
      <c r="D158" s="93"/>
      <c r="E158" s="100"/>
      <c r="F158" s="26" t="s">
        <v>44</v>
      </c>
      <c r="G158" s="20">
        <f>SUM(H158:N158)</f>
        <v>0</v>
      </c>
      <c r="H158" s="20">
        <v>0</v>
      </c>
      <c r="I158" s="20">
        <v>0</v>
      </c>
      <c r="J158" s="20">
        <v>0</v>
      </c>
      <c r="K158" s="20">
        <v>0</v>
      </c>
      <c r="L158" s="20">
        <v>0</v>
      </c>
      <c r="M158" s="20">
        <v>0</v>
      </c>
      <c r="N158" s="20">
        <v>0</v>
      </c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3"/>
    </row>
    <row r="159" spans="1:25" ht="15.75" customHeight="1">
      <c r="A159" s="194"/>
      <c r="B159" s="87" t="s">
        <v>64</v>
      </c>
      <c r="C159" s="81">
        <v>2020</v>
      </c>
      <c r="D159" s="81">
        <v>2026</v>
      </c>
      <c r="E159" s="87" t="s">
        <v>118</v>
      </c>
      <c r="F159" s="26" t="s">
        <v>38</v>
      </c>
      <c r="G159" s="20">
        <f t="shared" ref="G159:N159" si="54">G160+G161</f>
        <v>20025089.800000001</v>
      </c>
      <c r="H159" s="20">
        <f t="shared" si="54"/>
        <v>4633169.8</v>
      </c>
      <c r="I159" s="20">
        <f t="shared" si="54"/>
        <v>2565320</v>
      </c>
      <c r="J159" s="20">
        <f t="shared" si="54"/>
        <v>2565320</v>
      </c>
      <c r="K159" s="20">
        <f t="shared" si="54"/>
        <v>2565320</v>
      </c>
      <c r="L159" s="20">
        <f t="shared" si="54"/>
        <v>2565320</v>
      </c>
      <c r="M159" s="20">
        <f t="shared" si="54"/>
        <v>2565320</v>
      </c>
      <c r="N159" s="20">
        <f t="shared" si="54"/>
        <v>2565320</v>
      </c>
      <c r="O159" s="81" t="s">
        <v>87</v>
      </c>
      <c r="P159" s="81" t="s">
        <v>86</v>
      </c>
      <c r="Q159" s="81">
        <v>7</v>
      </c>
      <c r="R159" s="81">
        <v>1</v>
      </c>
      <c r="S159" s="81">
        <v>1</v>
      </c>
      <c r="T159" s="81">
        <v>1</v>
      </c>
      <c r="U159" s="81">
        <v>1</v>
      </c>
      <c r="V159" s="81">
        <v>1</v>
      </c>
      <c r="W159" s="81">
        <v>1</v>
      </c>
      <c r="X159" s="84">
        <v>1</v>
      </c>
      <c r="Y159" s="3"/>
    </row>
    <row r="160" spans="1:25" ht="81" customHeight="1">
      <c r="A160" s="195"/>
      <c r="B160" s="99"/>
      <c r="C160" s="92"/>
      <c r="D160" s="92"/>
      <c r="E160" s="99"/>
      <c r="F160" s="26" t="s">
        <v>43</v>
      </c>
      <c r="G160" s="20">
        <f>SUM(H160:N160)</f>
        <v>20025089.800000001</v>
      </c>
      <c r="H160" s="20">
        <v>4633169.8</v>
      </c>
      <c r="I160" s="20">
        <v>2565320</v>
      </c>
      <c r="J160" s="20">
        <v>2565320</v>
      </c>
      <c r="K160" s="20">
        <v>2565320</v>
      </c>
      <c r="L160" s="20">
        <v>2565320</v>
      </c>
      <c r="M160" s="20">
        <v>2565320</v>
      </c>
      <c r="N160" s="20">
        <v>2565320</v>
      </c>
      <c r="O160" s="92"/>
      <c r="P160" s="92"/>
      <c r="Q160" s="92"/>
      <c r="R160" s="92"/>
      <c r="S160" s="92"/>
      <c r="T160" s="92"/>
      <c r="U160" s="92"/>
      <c r="V160" s="92"/>
      <c r="W160" s="92"/>
      <c r="X160" s="94"/>
      <c r="Y160" s="3"/>
    </row>
    <row r="161" spans="1:25" ht="63" customHeight="1">
      <c r="A161" s="196"/>
      <c r="B161" s="100"/>
      <c r="C161" s="93"/>
      <c r="D161" s="93"/>
      <c r="E161" s="100"/>
      <c r="F161" s="26" t="s">
        <v>44</v>
      </c>
      <c r="G161" s="20">
        <f>SUM(H161:N161)</f>
        <v>0</v>
      </c>
      <c r="H161" s="20">
        <v>0</v>
      </c>
      <c r="I161" s="20">
        <v>0</v>
      </c>
      <c r="J161" s="20">
        <v>0</v>
      </c>
      <c r="K161" s="20">
        <v>0</v>
      </c>
      <c r="L161" s="20">
        <v>0</v>
      </c>
      <c r="M161" s="20">
        <v>0</v>
      </c>
      <c r="N161" s="20">
        <v>0</v>
      </c>
      <c r="O161" s="93"/>
      <c r="P161" s="93"/>
      <c r="Q161" s="93"/>
      <c r="R161" s="93"/>
      <c r="S161" s="93"/>
      <c r="T161" s="93"/>
      <c r="U161" s="93"/>
      <c r="V161" s="93"/>
      <c r="W161" s="93"/>
      <c r="X161" s="95"/>
      <c r="Y161" s="3"/>
    </row>
    <row r="162" spans="1:25" ht="15.75" customHeight="1">
      <c r="A162" s="194"/>
      <c r="B162" s="87" t="s">
        <v>65</v>
      </c>
      <c r="C162" s="81">
        <v>2020</v>
      </c>
      <c r="D162" s="81">
        <v>2026</v>
      </c>
      <c r="E162" s="87" t="s">
        <v>118</v>
      </c>
      <c r="F162" s="26" t="s">
        <v>38</v>
      </c>
      <c r="G162" s="20">
        <f>G163+G164</f>
        <v>1330000</v>
      </c>
      <c r="H162" s="20">
        <f>H163+H164</f>
        <v>450000</v>
      </c>
      <c r="I162" s="20">
        <f>I163+I164</f>
        <v>130000</v>
      </c>
      <c r="J162" s="20">
        <f>J163+J164</f>
        <v>150000</v>
      </c>
      <c r="K162" s="20">
        <f>K163+K164</f>
        <v>150000</v>
      </c>
      <c r="L162" s="20">
        <v>9163.33</v>
      </c>
      <c r="M162" s="20">
        <v>0</v>
      </c>
      <c r="N162" s="20">
        <v>0</v>
      </c>
      <c r="O162" s="21"/>
      <c r="P162" s="21"/>
      <c r="Q162" s="21"/>
      <c r="R162" s="21"/>
      <c r="S162" s="21"/>
      <c r="T162" s="21"/>
      <c r="U162" s="21"/>
      <c r="V162" s="21"/>
      <c r="W162" s="21"/>
      <c r="X162" s="4"/>
      <c r="Y162" s="3"/>
    </row>
    <row r="163" spans="1:25" ht="63" customHeight="1">
      <c r="A163" s="195"/>
      <c r="B163" s="99"/>
      <c r="C163" s="92"/>
      <c r="D163" s="92"/>
      <c r="E163" s="99"/>
      <c r="F163" s="26" t="s">
        <v>43</v>
      </c>
      <c r="G163" s="20">
        <f>SUM(H163:N163)</f>
        <v>1330000</v>
      </c>
      <c r="H163" s="20">
        <v>450000</v>
      </c>
      <c r="I163" s="20">
        <v>130000</v>
      </c>
      <c r="J163" s="20">
        <v>150000</v>
      </c>
      <c r="K163" s="20">
        <v>150000</v>
      </c>
      <c r="L163" s="20">
        <v>150000</v>
      </c>
      <c r="M163" s="20">
        <v>150000</v>
      </c>
      <c r="N163" s="20">
        <v>150000</v>
      </c>
      <c r="O163" s="81" t="s">
        <v>88</v>
      </c>
      <c r="P163" s="81" t="s">
        <v>86</v>
      </c>
      <c r="Q163" s="81">
        <f>R163+S163+T163+U163+V163+W163</f>
        <v>18</v>
      </c>
      <c r="R163" s="81">
        <v>3</v>
      </c>
      <c r="S163" s="81">
        <v>3</v>
      </c>
      <c r="T163" s="81">
        <v>3</v>
      </c>
      <c r="U163" s="81">
        <v>3</v>
      </c>
      <c r="V163" s="81">
        <v>3</v>
      </c>
      <c r="W163" s="81">
        <v>3</v>
      </c>
      <c r="X163" s="81">
        <v>3</v>
      </c>
      <c r="Y163" s="3"/>
    </row>
    <row r="164" spans="1:25" ht="63" customHeight="1">
      <c r="A164" s="196"/>
      <c r="B164" s="100"/>
      <c r="C164" s="93"/>
      <c r="D164" s="93"/>
      <c r="E164" s="100"/>
      <c r="F164" s="26" t="s">
        <v>44</v>
      </c>
      <c r="G164" s="20">
        <f>SUM(H164:N164)</f>
        <v>0</v>
      </c>
      <c r="H164" s="20">
        <v>0</v>
      </c>
      <c r="I164" s="20">
        <v>0</v>
      </c>
      <c r="J164" s="20">
        <v>0</v>
      </c>
      <c r="K164" s="20">
        <v>0</v>
      </c>
      <c r="L164" s="20">
        <v>0</v>
      </c>
      <c r="M164" s="20">
        <v>0</v>
      </c>
      <c r="N164" s="20">
        <v>0</v>
      </c>
      <c r="O164" s="93"/>
      <c r="P164" s="93"/>
      <c r="Q164" s="93"/>
      <c r="R164" s="93"/>
      <c r="S164" s="93"/>
      <c r="T164" s="93"/>
      <c r="U164" s="93"/>
      <c r="V164" s="93"/>
      <c r="W164" s="93"/>
      <c r="X164" s="93"/>
      <c r="Y164" s="3"/>
    </row>
    <row r="165" spans="1:25" ht="15.75" customHeight="1">
      <c r="A165" s="194"/>
      <c r="B165" s="87" t="s">
        <v>123</v>
      </c>
      <c r="C165" s="81">
        <v>2020</v>
      </c>
      <c r="D165" s="81">
        <v>2026</v>
      </c>
      <c r="E165" s="87" t="s">
        <v>118</v>
      </c>
      <c r="F165" s="26" t="s">
        <v>38</v>
      </c>
      <c r="G165" s="20">
        <f t="shared" ref="G165:M165" si="55">G166+G167</f>
        <v>10560000</v>
      </c>
      <c r="H165" s="20">
        <f t="shared" si="55"/>
        <v>10560000</v>
      </c>
      <c r="I165" s="20">
        <f t="shared" si="55"/>
        <v>0</v>
      </c>
      <c r="J165" s="20">
        <f t="shared" si="55"/>
        <v>0</v>
      </c>
      <c r="K165" s="20">
        <f t="shared" si="55"/>
        <v>0</v>
      </c>
      <c r="L165" s="20">
        <f t="shared" si="55"/>
        <v>0</v>
      </c>
      <c r="M165" s="20">
        <f t="shared" si="55"/>
        <v>0</v>
      </c>
      <c r="N165" s="20">
        <v>0</v>
      </c>
      <c r="O165" s="81" t="s">
        <v>147</v>
      </c>
      <c r="P165" s="81" t="s">
        <v>98</v>
      </c>
      <c r="Q165" s="81">
        <f>R165</f>
        <v>100</v>
      </c>
      <c r="R165" s="81">
        <v>100</v>
      </c>
      <c r="S165" s="81" t="s">
        <v>57</v>
      </c>
      <c r="T165" s="81" t="s">
        <v>57</v>
      </c>
      <c r="U165" s="81" t="s">
        <v>57</v>
      </c>
      <c r="V165" s="81" t="s">
        <v>57</v>
      </c>
      <c r="W165" s="81" t="s">
        <v>57</v>
      </c>
      <c r="X165" s="10" t="s">
        <v>57</v>
      </c>
      <c r="Y165" s="3"/>
    </row>
    <row r="166" spans="1:25" ht="63" customHeight="1">
      <c r="A166" s="195"/>
      <c r="B166" s="99"/>
      <c r="C166" s="92"/>
      <c r="D166" s="92"/>
      <c r="E166" s="99"/>
      <c r="F166" s="26" t="s">
        <v>43</v>
      </c>
      <c r="G166" s="20">
        <f>SUM(H166:N166)</f>
        <v>560000</v>
      </c>
      <c r="H166" s="20">
        <v>560000</v>
      </c>
      <c r="I166" s="20">
        <v>0</v>
      </c>
      <c r="J166" s="20">
        <v>0</v>
      </c>
      <c r="K166" s="20">
        <v>0</v>
      </c>
      <c r="L166" s="20">
        <v>0</v>
      </c>
      <c r="M166" s="20">
        <v>0</v>
      </c>
      <c r="N166" s="20">
        <v>0</v>
      </c>
      <c r="O166" s="92"/>
      <c r="P166" s="92"/>
      <c r="Q166" s="92"/>
      <c r="R166" s="92"/>
      <c r="S166" s="92"/>
      <c r="T166" s="92"/>
      <c r="U166" s="92"/>
      <c r="V166" s="92"/>
      <c r="W166" s="92"/>
      <c r="X166" s="13"/>
      <c r="Y166" s="3"/>
    </row>
    <row r="167" spans="1:25" ht="63" customHeight="1">
      <c r="A167" s="196"/>
      <c r="B167" s="100"/>
      <c r="C167" s="93"/>
      <c r="D167" s="93"/>
      <c r="E167" s="100"/>
      <c r="F167" s="26" t="s">
        <v>44</v>
      </c>
      <c r="G167" s="20">
        <f>SUM(H167:N167)</f>
        <v>10000000</v>
      </c>
      <c r="H167" s="20">
        <v>10000000</v>
      </c>
      <c r="I167" s="20">
        <v>0</v>
      </c>
      <c r="J167" s="20">
        <v>0</v>
      </c>
      <c r="K167" s="20">
        <v>0</v>
      </c>
      <c r="L167" s="20">
        <v>0</v>
      </c>
      <c r="M167" s="20">
        <v>0</v>
      </c>
      <c r="N167" s="20">
        <v>0</v>
      </c>
      <c r="O167" s="93"/>
      <c r="P167" s="93"/>
      <c r="Q167" s="93"/>
      <c r="R167" s="93"/>
      <c r="S167" s="93"/>
      <c r="T167" s="93"/>
      <c r="U167" s="93"/>
      <c r="V167" s="93"/>
      <c r="W167" s="93"/>
      <c r="X167" s="14"/>
      <c r="Y167" s="3"/>
    </row>
    <row r="168" spans="1:25" ht="63" customHeight="1">
      <c r="A168" s="199"/>
      <c r="B168" s="87" t="s">
        <v>66</v>
      </c>
      <c r="C168" s="81">
        <v>2020</v>
      </c>
      <c r="D168" s="81">
        <v>2026</v>
      </c>
      <c r="E168" s="87" t="s">
        <v>118</v>
      </c>
      <c r="F168" s="26" t="s">
        <v>38</v>
      </c>
      <c r="G168" s="20">
        <f t="shared" ref="G168:N168" si="56">G169+G170</f>
        <v>43360807.799999997</v>
      </c>
      <c r="H168" s="20">
        <f t="shared" si="56"/>
        <v>6809766.21</v>
      </c>
      <c r="I168" s="20">
        <f t="shared" si="56"/>
        <v>6110266.1900000004</v>
      </c>
      <c r="J168" s="20">
        <f t="shared" si="56"/>
        <v>6088155.0800000001</v>
      </c>
      <c r="K168" s="20">
        <f t="shared" si="56"/>
        <v>6088155.0800000001</v>
      </c>
      <c r="L168" s="20">
        <f t="shared" si="56"/>
        <v>6088155.0800000001</v>
      </c>
      <c r="M168" s="20">
        <f t="shared" si="56"/>
        <v>6088155.0800000001</v>
      </c>
      <c r="N168" s="20">
        <f t="shared" si="56"/>
        <v>6088155.0800000001</v>
      </c>
      <c r="O168" s="123" t="s">
        <v>106</v>
      </c>
      <c r="P168" s="123" t="s">
        <v>86</v>
      </c>
      <c r="Q168" s="84" t="s">
        <v>57</v>
      </c>
      <c r="R168" s="84">
        <v>650</v>
      </c>
      <c r="S168" s="84">
        <v>650</v>
      </c>
      <c r="T168" s="84">
        <v>650</v>
      </c>
      <c r="U168" s="84">
        <v>650</v>
      </c>
      <c r="V168" s="84">
        <v>650</v>
      </c>
      <c r="W168" s="84">
        <v>650</v>
      </c>
      <c r="X168" s="84">
        <v>650</v>
      </c>
      <c r="Y168" s="3"/>
    </row>
    <row r="169" spans="1:25" ht="63" customHeight="1">
      <c r="A169" s="197"/>
      <c r="B169" s="96"/>
      <c r="C169" s="82"/>
      <c r="D169" s="82"/>
      <c r="E169" s="99"/>
      <c r="F169" s="26" t="s">
        <v>43</v>
      </c>
      <c r="G169" s="20">
        <f>SUM(H169:N169)</f>
        <v>43360807.799999997</v>
      </c>
      <c r="H169" s="20">
        <v>6809766.21</v>
      </c>
      <c r="I169" s="20">
        <v>6110266.1900000004</v>
      </c>
      <c r="J169" s="20">
        <v>6088155.0800000001</v>
      </c>
      <c r="K169" s="20">
        <v>6088155.0800000001</v>
      </c>
      <c r="L169" s="20">
        <v>6088155.0800000001</v>
      </c>
      <c r="M169" s="20">
        <v>6088155.0800000001</v>
      </c>
      <c r="N169" s="20">
        <v>6088155.0800000001</v>
      </c>
      <c r="O169" s="149"/>
      <c r="P169" s="124"/>
      <c r="Q169" s="94"/>
      <c r="R169" s="94"/>
      <c r="S169" s="94"/>
      <c r="T169" s="94"/>
      <c r="U169" s="94"/>
      <c r="V169" s="94"/>
      <c r="W169" s="94"/>
      <c r="X169" s="94"/>
      <c r="Y169" s="3"/>
    </row>
    <row r="170" spans="1:25" ht="63" customHeight="1">
      <c r="A170" s="197"/>
      <c r="B170" s="97"/>
      <c r="C170" s="83"/>
      <c r="D170" s="83"/>
      <c r="E170" s="100"/>
      <c r="F170" s="26" t="s">
        <v>44</v>
      </c>
      <c r="G170" s="20">
        <f>SUM(H170:N170)</f>
        <v>0</v>
      </c>
      <c r="H170" s="20">
        <v>0</v>
      </c>
      <c r="I170" s="20">
        <v>0</v>
      </c>
      <c r="J170" s="20">
        <v>0</v>
      </c>
      <c r="K170" s="20">
        <v>0</v>
      </c>
      <c r="L170" s="20">
        <v>0</v>
      </c>
      <c r="M170" s="20">
        <v>0</v>
      </c>
      <c r="N170" s="20">
        <v>0</v>
      </c>
      <c r="O170" s="150"/>
      <c r="P170" s="125"/>
      <c r="Q170" s="95"/>
      <c r="R170" s="95"/>
      <c r="S170" s="95"/>
      <c r="T170" s="95"/>
      <c r="U170" s="95"/>
      <c r="V170" s="95"/>
      <c r="W170" s="95"/>
      <c r="X170" s="95"/>
      <c r="Y170" s="3"/>
    </row>
    <row r="171" spans="1:25" ht="63" customHeight="1">
      <c r="A171" s="197"/>
      <c r="B171" s="87" t="s">
        <v>157</v>
      </c>
      <c r="C171" s="81">
        <v>2020</v>
      </c>
      <c r="D171" s="81">
        <v>2026</v>
      </c>
      <c r="E171" s="87" t="s">
        <v>118</v>
      </c>
      <c r="F171" s="26" t="s">
        <v>38</v>
      </c>
      <c r="G171" s="20">
        <f t="shared" ref="G171:N171" si="57">G172+G173</f>
        <v>28000</v>
      </c>
      <c r="H171" s="20">
        <f t="shared" si="57"/>
        <v>28000</v>
      </c>
      <c r="I171" s="20">
        <f t="shared" si="57"/>
        <v>0</v>
      </c>
      <c r="J171" s="20">
        <f t="shared" si="57"/>
        <v>0</v>
      </c>
      <c r="K171" s="20">
        <f t="shared" si="57"/>
        <v>0</v>
      </c>
      <c r="L171" s="20">
        <f t="shared" si="57"/>
        <v>0</v>
      </c>
      <c r="M171" s="20">
        <f t="shared" si="57"/>
        <v>0</v>
      </c>
      <c r="N171" s="20">
        <f t="shared" si="57"/>
        <v>0</v>
      </c>
      <c r="O171" s="87" t="s">
        <v>147</v>
      </c>
      <c r="P171" s="81" t="s">
        <v>98</v>
      </c>
      <c r="Q171" s="81" t="s">
        <v>57</v>
      </c>
      <c r="R171" s="81">
        <v>100</v>
      </c>
      <c r="S171" s="81"/>
      <c r="T171" s="81"/>
      <c r="U171" s="81"/>
      <c r="V171" s="81"/>
      <c r="W171" s="81"/>
      <c r="X171" s="81"/>
      <c r="Y171" s="3"/>
    </row>
    <row r="172" spans="1:25" ht="63" customHeight="1">
      <c r="A172" s="197"/>
      <c r="B172" s="99"/>
      <c r="C172" s="82"/>
      <c r="D172" s="82"/>
      <c r="E172" s="99"/>
      <c r="F172" s="26" t="s">
        <v>43</v>
      </c>
      <c r="G172" s="20">
        <f>SUM(H172:N172)</f>
        <v>28000</v>
      </c>
      <c r="H172" s="20">
        <v>28000</v>
      </c>
      <c r="I172" s="20">
        <v>0</v>
      </c>
      <c r="J172" s="20">
        <v>0</v>
      </c>
      <c r="K172" s="20">
        <v>0</v>
      </c>
      <c r="L172" s="20">
        <v>0</v>
      </c>
      <c r="M172" s="20">
        <v>0</v>
      </c>
      <c r="N172" s="20">
        <v>0</v>
      </c>
      <c r="O172" s="99"/>
      <c r="P172" s="92"/>
      <c r="Q172" s="92"/>
      <c r="R172" s="92"/>
      <c r="S172" s="92"/>
      <c r="T172" s="92"/>
      <c r="U172" s="92"/>
      <c r="V172" s="92"/>
      <c r="W172" s="92"/>
      <c r="X172" s="92"/>
      <c r="Y172" s="3"/>
    </row>
    <row r="173" spans="1:25" ht="63" customHeight="1">
      <c r="A173" s="198"/>
      <c r="B173" s="100"/>
      <c r="C173" s="83"/>
      <c r="D173" s="83"/>
      <c r="E173" s="100"/>
      <c r="F173" s="26" t="s">
        <v>44</v>
      </c>
      <c r="G173" s="20">
        <f>SUM(H173:N173)</f>
        <v>0</v>
      </c>
      <c r="H173" s="20">
        <v>0</v>
      </c>
      <c r="I173" s="20">
        <v>0</v>
      </c>
      <c r="J173" s="20">
        <v>0</v>
      </c>
      <c r="K173" s="20">
        <v>0</v>
      </c>
      <c r="L173" s="20">
        <v>0</v>
      </c>
      <c r="M173" s="20">
        <v>0</v>
      </c>
      <c r="N173" s="20">
        <v>0</v>
      </c>
      <c r="O173" s="100"/>
      <c r="P173" s="93"/>
      <c r="Q173" s="93"/>
      <c r="R173" s="93"/>
      <c r="S173" s="93"/>
      <c r="T173" s="93"/>
      <c r="U173" s="93"/>
      <c r="V173" s="93"/>
      <c r="W173" s="93"/>
      <c r="X173" s="93"/>
      <c r="Y173" s="3"/>
    </row>
    <row r="174" spans="1:25" ht="24.75" customHeight="1">
      <c r="A174" s="194"/>
      <c r="B174" s="87" t="s">
        <v>158</v>
      </c>
      <c r="C174" s="81">
        <v>2020</v>
      </c>
      <c r="D174" s="81">
        <v>2026</v>
      </c>
      <c r="E174" s="87" t="s">
        <v>118</v>
      </c>
      <c r="F174" s="26" t="s">
        <v>38</v>
      </c>
      <c r="G174" s="20">
        <f t="shared" ref="G174:N174" si="58">G175+G176</f>
        <v>250000</v>
      </c>
      <c r="H174" s="20">
        <f t="shared" si="58"/>
        <v>250000</v>
      </c>
      <c r="I174" s="20">
        <f t="shared" si="58"/>
        <v>0</v>
      </c>
      <c r="J174" s="20">
        <f t="shared" si="58"/>
        <v>0</v>
      </c>
      <c r="K174" s="20">
        <f t="shared" si="58"/>
        <v>0</v>
      </c>
      <c r="L174" s="20">
        <f t="shared" si="58"/>
        <v>0</v>
      </c>
      <c r="M174" s="20">
        <f t="shared" si="58"/>
        <v>0</v>
      </c>
      <c r="N174" s="20">
        <f t="shared" si="58"/>
        <v>0</v>
      </c>
      <c r="O174" s="123" t="s">
        <v>159</v>
      </c>
      <c r="P174" s="123" t="s">
        <v>86</v>
      </c>
      <c r="Q174" s="84">
        <f>SUM(R174:X176)</f>
        <v>3</v>
      </c>
      <c r="R174" s="84">
        <v>3</v>
      </c>
      <c r="S174" s="84"/>
      <c r="T174" s="84"/>
      <c r="U174" s="84"/>
      <c r="V174" s="84"/>
      <c r="W174" s="84"/>
      <c r="X174" s="84"/>
      <c r="Y174" s="3"/>
    </row>
    <row r="175" spans="1:25" ht="63" customHeight="1">
      <c r="A175" s="96"/>
      <c r="B175" s="96"/>
      <c r="C175" s="82"/>
      <c r="D175" s="82"/>
      <c r="E175" s="99"/>
      <c r="F175" s="26" t="s">
        <v>43</v>
      </c>
      <c r="G175" s="20">
        <f>SUM(H175:N175)</f>
        <v>250000</v>
      </c>
      <c r="H175" s="20">
        <v>250000</v>
      </c>
      <c r="I175" s="20">
        <v>0</v>
      </c>
      <c r="J175" s="20">
        <v>0</v>
      </c>
      <c r="K175" s="20">
        <v>0</v>
      </c>
      <c r="L175" s="20">
        <v>0</v>
      </c>
      <c r="M175" s="20">
        <v>0</v>
      </c>
      <c r="N175" s="20">
        <v>0</v>
      </c>
      <c r="O175" s="149"/>
      <c r="P175" s="124"/>
      <c r="Q175" s="94"/>
      <c r="R175" s="94"/>
      <c r="S175" s="94"/>
      <c r="T175" s="94"/>
      <c r="U175" s="94"/>
      <c r="V175" s="94"/>
      <c r="W175" s="94"/>
      <c r="X175" s="94"/>
      <c r="Y175" s="3"/>
    </row>
    <row r="176" spans="1:25" ht="47.25">
      <c r="A176" s="97"/>
      <c r="B176" s="97"/>
      <c r="C176" s="83"/>
      <c r="D176" s="83"/>
      <c r="E176" s="100"/>
      <c r="F176" s="26" t="s">
        <v>44</v>
      </c>
      <c r="G176" s="20">
        <f>SUM(H176:N176)</f>
        <v>0</v>
      </c>
      <c r="H176" s="20">
        <v>0</v>
      </c>
      <c r="I176" s="20">
        <v>0</v>
      </c>
      <c r="J176" s="20">
        <v>0</v>
      </c>
      <c r="K176" s="20">
        <v>0</v>
      </c>
      <c r="L176" s="20">
        <v>0</v>
      </c>
      <c r="M176" s="20">
        <v>0</v>
      </c>
      <c r="N176" s="20">
        <v>0</v>
      </c>
      <c r="O176" s="150"/>
      <c r="P176" s="125"/>
      <c r="Q176" s="95"/>
      <c r="R176" s="95"/>
      <c r="S176" s="95"/>
      <c r="T176" s="95"/>
      <c r="U176" s="95"/>
      <c r="V176" s="95"/>
      <c r="W176" s="95"/>
      <c r="X176" s="95"/>
      <c r="Y176" s="3"/>
    </row>
    <row r="177" spans="1:25" ht="31.5">
      <c r="A177" s="141" t="s">
        <v>119</v>
      </c>
      <c r="B177" s="141"/>
      <c r="C177" s="141"/>
      <c r="D177" s="141"/>
      <c r="E177" s="141"/>
      <c r="F177" s="68" t="s">
        <v>38</v>
      </c>
      <c r="G177" s="69">
        <f t="shared" ref="G177:N177" si="59">G178+G179</f>
        <v>76304003.139999986</v>
      </c>
      <c r="H177" s="70">
        <f>H178+H179</f>
        <v>22900936.009999998</v>
      </c>
      <c r="I177" s="70">
        <f t="shared" si="59"/>
        <v>8885691.7300000004</v>
      </c>
      <c r="J177" s="70">
        <f t="shared" si="59"/>
        <v>8903475.0800000001</v>
      </c>
      <c r="K177" s="70">
        <f t="shared" si="59"/>
        <v>8903475.0800000001</v>
      </c>
      <c r="L177" s="70">
        <f t="shared" si="59"/>
        <v>8903475.0800000001</v>
      </c>
      <c r="M177" s="70">
        <f t="shared" si="59"/>
        <v>8903475.0800000001</v>
      </c>
      <c r="N177" s="70">
        <f t="shared" si="59"/>
        <v>8903475.0800000001</v>
      </c>
      <c r="O177" s="90" t="s">
        <v>37</v>
      </c>
      <c r="P177" s="90" t="s">
        <v>37</v>
      </c>
      <c r="Q177" s="90" t="s">
        <v>37</v>
      </c>
      <c r="R177" s="90" t="s">
        <v>37</v>
      </c>
      <c r="S177" s="90" t="s">
        <v>37</v>
      </c>
      <c r="T177" s="90" t="s">
        <v>37</v>
      </c>
      <c r="U177" s="90" t="s">
        <v>37</v>
      </c>
      <c r="V177" s="90" t="s">
        <v>37</v>
      </c>
      <c r="W177" s="90" t="s">
        <v>37</v>
      </c>
      <c r="X177" s="101" t="s">
        <v>37</v>
      </c>
      <c r="Y177" s="3"/>
    </row>
    <row r="178" spans="1:25" ht="63" customHeight="1">
      <c r="A178" s="141"/>
      <c r="B178" s="141"/>
      <c r="C178" s="141"/>
      <c r="D178" s="141"/>
      <c r="E178" s="141"/>
      <c r="F178" s="68" t="s">
        <v>43</v>
      </c>
      <c r="G178" s="69">
        <f>SUM(H178:N178)</f>
        <v>66304003.139999993</v>
      </c>
      <c r="H178" s="70">
        <f t="shared" ref="H178:N179" si="60">H154</f>
        <v>12900936.01</v>
      </c>
      <c r="I178" s="70">
        <f t="shared" si="60"/>
        <v>8885691.7300000004</v>
      </c>
      <c r="J178" s="70">
        <f t="shared" si="60"/>
        <v>8903475.0800000001</v>
      </c>
      <c r="K178" s="70">
        <f t="shared" si="60"/>
        <v>8903475.0800000001</v>
      </c>
      <c r="L178" s="70">
        <f t="shared" si="60"/>
        <v>8903475.0800000001</v>
      </c>
      <c r="M178" s="70">
        <f t="shared" si="60"/>
        <v>8903475.0800000001</v>
      </c>
      <c r="N178" s="70">
        <f t="shared" si="60"/>
        <v>8903475.0800000001</v>
      </c>
      <c r="O178" s="90"/>
      <c r="P178" s="90"/>
      <c r="Q178" s="90"/>
      <c r="R178" s="90"/>
      <c r="S178" s="90"/>
      <c r="T178" s="90"/>
      <c r="U178" s="90"/>
      <c r="V178" s="90"/>
      <c r="W178" s="90"/>
      <c r="X178" s="101"/>
      <c r="Y178" s="3"/>
    </row>
    <row r="179" spans="1:25" ht="47.25">
      <c r="A179" s="141"/>
      <c r="B179" s="141"/>
      <c r="C179" s="141"/>
      <c r="D179" s="141"/>
      <c r="E179" s="141"/>
      <c r="F179" s="68" t="s">
        <v>44</v>
      </c>
      <c r="G179" s="69">
        <f>SUM(H179:N179)</f>
        <v>10000000</v>
      </c>
      <c r="H179" s="69">
        <f t="shared" si="60"/>
        <v>10000000</v>
      </c>
      <c r="I179" s="69">
        <f t="shared" si="60"/>
        <v>0</v>
      </c>
      <c r="J179" s="69">
        <f t="shared" si="60"/>
        <v>0</v>
      </c>
      <c r="K179" s="69">
        <f t="shared" si="60"/>
        <v>0</v>
      </c>
      <c r="L179" s="69">
        <f t="shared" si="60"/>
        <v>0</v>
      </c>
      <c r="M179" s="69">
        <f t="shared" si="60"/>
        <v>0</v>
      </c>
      <c r="N179" s="69">
        <f t="shared" si="60"/>
        <v>0</v>
      </c>
      <c r="O179" s="90"/>
      <c r="P179" s="90"/>
      <c r="Q179" s="90"/>
      <c r="R179" s="90"/>
      <c r="S179" s="90"/>
      <c r="T179" s="90"/>
      <c r="U179" s="90"/>
      <c r="V179" s="90"/>
      <c r="W179" s="90"/>
      <c r="X179" s="101"/>
      <c r="Y179" s="3"/>
    </row>
    <row r="180" spans="1:25" ht="94.9" customHeight="1">
      <c r="A180" s="192" t="s">
        <v>72</v>
      </c>
      <c r="B180" s="193"/>
      <c r="C180" s="21">
        <v>2020</v>
      </c>
      <c r="D180" s="21">
        <v>2026</v>
      </c>
      <c r="E180" s="21"/>
      <c r="F180" s="21" t="s">
        <v>37</v>
      </c>
      <c r="G180" s="29" t="s">
        <v>37</v>
      </c>
      <c r="H180" s="29" t="s">
        <v>37</v>
      </c>
      <c r="I180" s="29" t="s">
        <v>37</v>
      </c>
      <c r="J180" s="29" t="s">
        <v>37</v>
      </c>
      <c r="K180" s="29" t="s">
        <v>37</v>
      </c>
      <c r="L180" s="29" t="s">
        <v>57</v>
      </c>
      <c r="M180" s="29" t="s">
        <v>37</v>
      </c>
      <c r="N180" s="29" t="s">
        <v>37</v>
      </c>
      <c r="O180" s="21" t="s">
        <v>37</v>
      </c>
      <c r="P180" s="21" t="s">
        <v>37</v>
      </c>
      <c r="Q180" s="21" t="s">
        <v>37</v>
      </c>
      <c r="R180" s="21" t="s">
        <v>37</v>
      </c>
      <c r="S180" s="21" t="s">
        <v>37</v>
      </c>
      <c r="T180" s="21" t="s">
        <v>37</v>
      </c>
      <c r="U180" s="21" t="s">
        <v>37</v>
      </c>
      <c r="V180" s="21" t="s">
        <v>37</v>
      </c>
      <c r="W180" s="21" t="s">
        <v>37</v>
      </c>
      <c r="X180" s="4" t="s">
        <v>37</v>
      </c>
      <c r="Y180" s="3"/>
    </row>
    <row r="181" spans="1:25" ht="109.9" customHeight="1">
      <c r="A181" s="192" t="s">
        <v>148</v>
      </c>
      <c r="B181" s="193"/>
      <c r="C181" s="21">
        <v>2020</v>
      </c>
      <c r="D181" s="21">
        <v>2026</v>
      </c>
      <c r="E181" s="21" t="s">
        <v>37</v>
      </c>
      <c r="F181" s="21" t="s">
        <v>37</v>
      </c>
      <c r="G181" s="29" t="s">
        <v>37</v>
      </c>
      <c r="H181" s="29" t="s">
        <v>37</v>
      </c>
      <c r="I181" s="29" t="s">
        <v>37</v>
      </c>
      <c r="J181" s="29" t="s">
        <v>37</v>
      </c>
      <c r="K181" s="29" t="s">
        <v>37</v>
      </c>
      <c r="L181" s="29"/>
      <c r="M181" s="29" t="s">
        <v>37</v>
      </c>
      <c r="N181" s="29" t="s">
        <v>37</v>
      </c>
      <c r="O181" s="21" t="s">
        <v>37</v>
      </c>
      <c r="P181" s="21" t="s">
        <v>37</v>
      </c>
      <c r="Q181" s="21" t="s">
        <v>37</v>
      </c>
      <c r="R181" s="21" t="s">
        <v>37</v>
      </c>
      <c r="S181" s="21" t="s">
        <v>37</v>
      </c>
      <c r="T181" s="21" t="s">
        <v>37</v>
      </c>
      <c r="U181" s="21" t="s">
        <v>37</v>
      </c>
      <c r="V181" s="21" t="s">
        <v>37</v>
      </c>
      <c r="W181" s="21" t="s">
        <v>37</v>
      </c>
      <c r="X181" s="4" t="s">
        <v>37</v>
      </c>
      <c r="Y181" s="3"/>
    </row>
    <row r="182" spans="1:25">
      <c r="A182" s="91"/>
      <c r="B182" s="91" t="s">
        <v>128</v>
      </c>
      <c r="C182" s="90">
        <v>2020</v>
      </c>
      <c r="D182" s="90">
        <v>2026</v>
      </c>
      <c r="E182" s="81" t="s">
        <v>57</v>
      </c>
      <c r="F182" s="81" t="s">
        <v>57</v>
      </c>
      <c r="G182" s="81" t="s">
        <v>57</v>
      </c>
      <c r="H182" s="81" t="s">
        <v>57</v>
      </c>
      <c r="I182" s="81" t="s">
        <v>57</v>
      </c>
      <c r="J182" s="81" t="s">
        <v>57</v>
      </c>
      <c r="K182" s="81" t="s">
        <v>57</v>
      </c>
      <c r="L182" s="34"/>
      <c r="M182" s="81" t="s">
        <v>57</v>
      </c>
      <c r="N182" s="81" t="s">
        <v>57</v>
      </c>
      <c r="O182" s="90" t="s">
        <v>37</v>
      </c>
      <c r="P182" s="90" t="s">
        <v>37</v>
      </c>
      <c r="Q182" s="90" t="s">
        <v>37</v>
      </c>
      <c r="R182" s="90" t="s">
        <v>37</v>
      </c>
      <c r="S182" s="90" t="s">
        <v>37</v>
      </c>
      <c r="T182" s="90" t="s">
        <v>37</v>
      </c>
      <c r="U182" s="90" t="s">
        <v>37</v>
      </c>
      <c r="V182" s="90" t="s">
        <v>37</v>
      </c>
      <c r="W182" s="90" t="s">
        <v>37</v>
      </c>
      <c r="X182" s="101" t="s">
        <v>37</v>
      </c>
      <c r="Y182" s="3"/>
    </row>
    <row r="183" spans="1:25">
      <c r="A183" s="91"/>
      <c r="B183" s="91"/>
      <c r="C183" s="90"/>
      <c r="D183" s="90"/>
      <c r="E183" s="92"/>
      <c r="F183" s="92"/>
      <c r="G183" s="92"/>
      <c r="H183" s="92"/>
      <c r="I183" s="92"/>
      <c r="J183" s="92"/>
      <c r="K183" s="92"/>
      <c r="L183" s="43"/>
      <c r="M183" s="92"/>
      <c r="N183" s="92"/>
      <c r="O183" s="90"/>
      <c r="P183" s="90"/>
      <c r="Q183" s="90"/>
      <c r="R183" s="90"/>
      <c r="S183" s="90"/>
      <c r="T183" s="90"/>
      <c r="U183" s="90"/>
      <c r="V183" s="90"/>
      <c r="W183" s="90"/>
      <c r="X183" s="101"/>
      <c r="Y183" s="3"/>
    </row>
    <row r="184" spans="1:25">
      <c r="A184" s="91"/>
      <c r="B184" s="91"/>
      <c r="C184" s="90"/>
      <c r="D184" s="90"/>
      <c r="E184" s="93"/>
      <c r="F184" s="93"/>
      <c r="G184" s="93"/>
      <c r="H184" s="93"/>
      <c r="I184" s="93"/>
      <c r="J184" s="93"/>
      <c r="K184" s="93"/>
      <c r="L184" s="44"/>
      <c r="M184" s="93"/>
      <c r="N184" s="93"/>
      <c r="O184" s="90"/>
      <c r="P184" s="90"/>
      <c r="Q184" s="90"/>
      <c r="R184" s="90"/>
      <c r="S184" s="90"/>
      <c r="T184" s="90"/>
      <c r="U184" s="90"/>
      <c r="V184" s="90"/>
      <c r="W184" s="90"/>
      <c r="X184" s="101"/>
      <c r="Y184" s="3"/>
    </row>
    <row r="185" spans="1:25" ht="31.5">
      <c r="A185" s="26"/>
      <c r="B185" s="91" t="s">
        <v>125</v>
      </c>
      <c r="C185" s="90">
        <v>2020</v>
      </c>
      <c r="D185" s="90">
        <v>2026</v>
      </c>
      <c r="E185" s="91" t="s">
        <v>150</v>
      </c>
      <c r="F185" s="26" t="s">
        <v>38</v>
      </c>
      <c r="G185" s="30">
        <f>G186+G187</f>
        <v>26743964.100000001</v>
      </c>
      <c r="H185" s="30">
        <f>H186+H187</f>
        <v>5356628.0599999996</v>
      </c>
      <c r="I185" s="30">
        <f t="shared" ref="I185:N185" si="61">I186+I187</f>
        <v>3710871.85</v>
      </c>
      <c r="J185" s="30">
        <f t="shared" si="61"/>
        <v>3851083.51</v>
      </c>
      <c r="K185" s="30">
        <f t="shared" si="61"/>
        <v>3456345.17</v>
      </c>
      <c r="L185" s="30">
        <f t="shared" si="61"/>
        <v>3456345.17</v>
      </c>
      <c r="M185" s="30">
        <f t="shared" si="61"/>
        <v>3456345.17</v>
      </c>
      <c r="N185" s="30">
        <f t="shared" si="61"/>
        <v>3456345.17</v>
      </c>
      <c r="O185" s="90" t="s">
        <v>37</v>
      </c>
      <c r="P185" s="90" t="s">
        <v>37</v>
      </c>
      <c r="Q185" s="90" t="s">
        <v>37</v>
      </c>
      <c r="R185" s="90" t="s">
        <v>37</v>
      </c>
      <c r="S185" s="90" t="s">
        <v>37</v>
      </c>
      <c r="T185" s="90" t="s">
        <v>37</v>
      </c>
      <c r="U185" s="90" t="s">
        <v>37</v>
      </c>
      <c r="V185" s="90" t="s">
        <v>37</v>
      </c>
      <c r="W185" s="90" t="s">
        <v>37</v>
      </c>
      <c r="X185" s="101" t="s">
        <v>37</v>
      </c>
      <c r="Y185" s="3"/>
    </row>
    <row r="186" spans="1:25" ht="63">
      <c r="A186" s="26"/>
      <c r="B186" s="91"/>
      <c r="C186" s="90"/>
      <c r="D186" s="90"/>
      <c r="E186" s="91"/>
      <c r="F186" s="26" t="s">
        <v>43</v>
      </c>
      <c r="G186" s="31">
        <f>SUM(H186:N186)</f>
        <v>26743964.100000001</v>
      </c>
      <c r="H186" s="29">
        <f>H189</f>
        <v>5356628.0599999996</v>
      </c>
      <c r="I186" s="29">
        <f t="shared" ref="I186:N186" si="62">I189</f>
        <v>3710871.85</v>
      </c>
      <c r="J186" s="29">
        <f t="shared" si="62"/>
        <v>3851083.51</v>
      </c>
      <c r="K186" s="29">
        <f t="shared" si="62"/>
        <v>3456345.17</v>
      </c>
      <c r="L186" s="29">
        <f t="shared" si="62"/>
        <v>3456345.17</v>
      </c>
      <c r="M186" s="29">
        <f t="shared" si="62"/>
        <v>3456345.17</v>
      </c>
      <c r="N186" s="29">
        <f t="shared" si="62"/>
        <v>3456345.17</v>
      </c>
      <c r="O186" s="90"/>
      <c r="P186" s="90"/>
      <c r="Q186" s="90"/>
      <c r="R186" s="90"/>
      <c r="S186" s="90"/>
      <c r="T186" s="90"/>
      <c r="U186" s="90"/>
      <c r="V186" s="90"/>
      <c r="W186" s="90"/>
      <c r="X186" s="101"/>
      <c r="Y186" s="3"/>
    </row>
    <row r="187" spans="1:25" ht="47.25">
      <c r="A187" s="26"/>
      <c r="B187" s="91"/>
      <c r="C187" s="90"/>
      <c r="D187" s="90"/>
      <c r="E187" s="91"/>
      <c r="F187" s="26" t="s">
        <v>44</v>
      </c>
      <c r="G187" s="31">
        <f>SUM(H187:N187)</f>
        <v>0</v>
      </c>
      <c r="H187" s="31">
        <f>H190</f>
        <v>0</v>
      </c>
      <c r="I187" s="31">
        <f t="shared" ref="I187:N187" si="63">I190</f>
        <v>0</v>
      </c>
      <c r="J187" s="31">
        <f t="shared" si="63"/>
        <v>0</v>
      </c>
      <c r="K187" s="31">
        <f t="shared" si="63"/>
        <v>0</v>
      </c>
      <c r="L187" s="31">
        <f t="shared" si="63"/>
        <v>0</v>
      </c>
      <c r="M187" s="31">
        <f t="shared" si="63"/>
        <v>0</v>
      </c>
      <c r="N187" s="31">
        <f t="shared" si="63"/>
        <v>0</v>
      </c>
      <c r="O187" s="90"/>
      <c r="P187" s="90"/>
      <c r="Q187" s="90"/>
      <c r="R187" s="90"/>
      <c r="S187" s="90"/>
      <c r="T187" s="90"/>
      <c r="U187" s="90"/>
      <c r="V187" s="90"/>
      <c r="W187" s="90"/>
      <c r="X187" s="101"/>
      <c r="Y187" s="3"/>
    </row>
    <row r="188" spans="1:25" ht="31.5">
      <c r="A188" s="26"/>
      <c r="B188" s="87" t="s">
        <v>124</v>
      </c>
      <c r="C188" s="90">
        <v>2020</v>
      </c>
      <c r="D188" s="90">
        <v>2026</v>
      </c>
      <c r="E188" s="91" t="s">
        <v>151</v>
      </c>
      <c r="F188" s="26" t="s">
        <v>38</v>
      </c>
      <c r="G188" s="31">
        <f>SUM(H188:N188)</f>
        <v>26743964.100000001</v>
      </c>
      <c r="H188" s="21">
        <f>H189+H190</f>
        <v>5356628.0599999996</v>
      </c>
      <c r="I188" s="21">
        <f t="shared" ref="I188:N188" si="64">I189+I190</f>
        <v>3710871.85</v>
      </c>
      <c r="J188" s="21">
        <f t="shared" si="64"/>
        <v>3851083.51</v>
      </c>
      <c r="K188" s="21">
        <f t="shared" si="64"/>
        <v>3456345.17</v>
      </c>
      <c r="L188" s="21">
        <f t="shared" si="64"/>
        <v>3456345.17</v>
      </c>
      <c r="M188" s="21">
        <f t="shared" si="64"/>
        <v>3456345.17</v>
      </c>
      <c r="N188" s="21">
        <f t="shared" si="64"/>
        <v>3456345.17</v>
      </c>
      <c r="O188" s="81" t="s">
        <v>97</v>
      </c>
      <c r="P188" s="81" t="s">
        <v>98</v>
      </c>
      <c r="Q188" s="81"/>
      <c r="R188" s="81">
        <v>100</v>
      </c>
      <c r="S188" s="81" t="s">
        <v>57</v>
      </c>
      <c r="T188" s="81" t="s">
        <v>57</v>
      </c>
      <c r="U188" s="81" t="s">
        <v>57</v>
      </c>
      <c r="V188" s="81" t="s">
        <v>57</v>
      </c>
      <c r="W188" s="81" t="s">
        <v>57</v>
      </c>
      <c r="X188" s="84" t="s">
        <v>57</v>
      </c>
      <c r="Y188" s="3"/>
    </row>
    <row r="189" spans="1:25" ht="63">
      <c r="A189" s="26"/>
      <c r="B189" s="99"/>
      <c r="C189" s="90"/>
      <c r="D189" s="90"/>
      <c r="E189" s="91"/>
      <c r="F189" s="26" t="s">
        <v>43</v>
      </c>
      <c r="G189" s="31">
        <f>SUM(H189:N189)</f>
        <v>26743964.100000001</v>
      </c>
      <c r="H189" s="21">
        <v>5356628.0599999996</v>
      </c>
      <c r="I189" s="21">
        <v>3710871.85</v>
      </c>
      <c r="J189" s="21">
        <v>3851083.51</v>
      </c>
      <c r="K189" s="21">
        <v>3456345.17</v>
      </c>
      <c r="L189" s="21">
        <v>3456345.17</v>
      </c>
      <c r="M189" s="21">
        <v>3456345.17</v>
      </c>
      <c r="N189" s="21">
        <v>3456345.17</v>
      </c>
      <c r="O189" s="92"/>
      <c r="P189" s="92"/>
      <c r="Q189" s="92"/>
      <c r="R189" s="92"/>
      <c r="S189" s="92"/>
      <c r="T189" s="92"/>
      <c r="U189" s="92"/>
      <c r="V189" s="92"/>
      <c r="W189" s="92"/>
      <c r="X189" s="94"/>
      <c r="Y189" s="3"/>
    </row>
    <row r="190" spans="1:25" ht="47.25">
      <c r="A190" s="26"/>
      <c r="B190" s="100"/>
      <c r="C190" s="90"/>
      <c r="D190" s="90"/>
      <c r="E190" s="91"/>
      <c r="F190" s="26" t="s">
        <v>44</v>
      </c>
      <c r="G190" s="31">
        <f>SUM(H190:N190)</f>
        <v>0</v>
      </c>
      <c r="H190" s="21">
        <v>0</v>
      </c>
      <c r="I190" s="21">
        <v>0</v>
      </c>
      <c r="J190" s="21">
        <v>0</v>
      </c>
      <c r="K190" s="21">
        <v>0</v>
      </c>
      <c r="L190" s="20">
        <v>0</v>
      </c>
      <c r="M190" s="21">
        <v>0</v>
      </c>
      <c r="N190" s="21">
        <v>0</v>
      </c>
      <c r="O190" s="93"/>
      <c r="P190" s="93"/>
      <c r="Q190" s="93"/>
      <c r="R190" s="93"/>
      <c r="S190" s="93"/>
      <c r="T190" s="93"/>
      <c r="U190" s="93"/>
      <c r="V190" s="93"/>
      <c r="W190" s="93"/>
      <c r="X190" s="95"/>
      <c r="Y190" s="3"/>
    </row>
    <row r="191" spans="1:25" ht="15.75" customHeight="1">
      <c r="A191" s="91"/>
      <c r="B191" s="91" t="s">
        <v>163</v>
      </c>
      <c r="C191" s="90">
        <v>2020</v>
      </c>
      <c r="D191" s="90">
        <v>2026</v>
      </c>
      <c r="E191" s="91" t="s">
        <v>150</v>
      </c>
      <c r="F191" s="26" t="s">
        <v>38</v>
      </c>
      <c r="G191" s="30">
        <f>G192+G193</f>
        <v>1500079.85</v>
      </c>
      <c r="H191" s="30">
        <f>H192+H193</f>
        <v>1500079.85</v>
      </c>
      <c r="I191" s="30">
        <f t="shared" ref="I191:N191" si="65">I192+I193</f>
        <v>0</v>
      </c>
      <c r="J191" s="30">
        <f t="shared" si="65"/>
        <v>0</v>
      </c>
      <c r="K191" s="30">
        <f t="shared" si="65"/>
        <v>0</v>
      </c>
      <c r="L191" s="30">
        <f t="shared" si="65"/>
        <v>0</v>
      </c>
      <c r="M191" s="30">
        <f t="shared" si="65"/>
        <v>0</v>
      </c>
      <c r="N191" s="30">
        <f t="shared" si="65"/>
        <v>0</v>
      </c>
      <c r="O191" s="90" t="s">
        <v>37</v>
      </c>
      <c r="P191" s="90" t="s">
        <v>37</v>
      </c>
      <c r="Q191" s="90" t="s">
        <v>37</v>
      </c>
      <c r="R191" s="90" t="s">
        <v>37</v>
      </c>
      <c r="S191" s="90" t="s">
        <v>37</v>
      </c>
      <c r="T191" s="90" t="s">
        <v>37</v>
      </c>
      <c r="U191" s="90" t="s">
        <v>37</v>
      </c>
      <c r="V191" s="90" t="s">
        <v>37</v>
      </c>
      <c r="W191" s="90" t="s">
        <v>37</v>
      </c>
      <c r="X191" s="101" t="s">
        <v>37</v>
      </c>
      <c r="Y191" s="3"/>
    </row>
    <row r="192" spans="1:25" ht="63" customHeight="1">
      <c r="A192" s="91"/>
      <c r="B192" s="91"/>
      <c r="C192" s="90"/>
      <c r="D192" s="90"/>
      <c r="E192" s="91"/>
      <c r="F192" s="26" t="s">
        <v>43</v>
      </c>
      <c r="G192" s="31">
        <f t="shared" ref="G192:G197" si="66">SUM(H192:N192)</f>
        <v>1500079.85</v>
      </c>
      <c r="H192" s="29">
        <f>H195</f>
        <v>1500079.85</v>
      </c>
      <c r="I192" s="29">
        <f t="shared" ref="I192:N192" si="67">I195</f>
        <v>0</v>
      </c>
      <c r="J192" s="29">
        <f t="shared" si="67"/>
        <v>0</v>
      </c>
      <c r="K192" s="29">
        <f t="shared" si="67"/>
        <v>0</v>
      </c>
      <c r="L192" s="29">
        <f t="shared" si="67"/>
        <v>0</v>
      </c>
      <c r="M192" s="29">
        <f t="shared" si="67"/>
        <v>0</v>
      </c>
      <c r="N192" s="29">
        <f t="shared" si="67"/>
        <v>0</v>
      </c>
      <c r="O192" s="90"/>
      <c r="P192" s="90"/>
      <c r="Q192" s="90"/>
      <c r="R192" s="90"/>
      <c r="S192" s="90"/>
      <c r="T192" s="90"/>
      <c r="U192" s="90"/>
      <c r="V192" s="90"/>
      <c r="W192" s="90"/>
      <c r="X192" s="101"/>
      <c r="Y192" s="3"/>
    </row>
    <row r="193" spans="1:25" ht="47.25">
      <c r="A193" s="91"/>
      <c r="B193" s="91"/>
      <c r="C193" s="90"/>
      <c r="D193" s="90"/>
      <c r="E193" s="91"/>
      <c r="F193" s="26" t="s">
        <v>44</v>
      </c>
      <c r="G193" s="31">
        <f t="shared" si="66"/>
        <v>0</v>
      </c>
      <c r="H193" s="31">
        <f>H196</f>
        <v>0</v>
      </c>
      <c r="I193" s="31">
        <f t="shared" ref="I193:N193" si="68">I196</f>
        <v>0</v>
      </c>
      <c r="J193" s="31">
        <f t="shared" si="68"/>
        <v>0</v>
      </c>
      <c r="K193" s="31">
        <f t="shared" si="68"/>
        <v>0</v>
      </c>
      <c r="L193" s="31">
        <f t="shared" si="68"/>
        <v>0</v>
      </c>
      <c r="M193" s="31">
        <f t="shared" si="68"/>
        <v>0</v>
      </c>
      <c r="N193" s="31">
        <f t="shared" si="68"/>
        <v>0</v>
      </c>
      <c r="O193" s="90"/>
      <c r="P193" s="90"/>
      <c r="Q193" s="90"/>
      <c r="R193" s="90"/>
      <c r="S193" s="90"/>
      <c r="T193" s="90"/>
      <c r="U193" s="90"/>
      <c r="V193" s="90"/>
      <c r="W193" s="90"/>
      <c r="X193" s="101"/>
      <c r="Y193" s="3"/>
    </row>
    <row r="194" spans="1:25" ht="15.75" customHeight="1">
      <c r="A194" s="87" t="s">
        <v>164</v>
      </c>
      <c r="B194" s="87" t="s">
        <v>165</v>
      </c>
      <c r="C194" s="90">
        <v>2020</v>
      </c>
      <c r="D194" s="90">
        <v>2026</v>
      </c>
      <c r="E194" s="91" t="s">
        <v>151</v>
      </c>
      <c r="F194" s="26" t="s">
        <v>38</v>
      </c>
      <c r="G194" s="31">
        <f t="shared" si="66"/>
        <v>1500079.85</v>
      </c>
      <c r="H194" s="21">
        <f>H195+H196</f>
        <v>1500079.85</v>
      </c>
      <c r="I194" s="21">
        <f t="shared" ref="I194:N194" si="69">I195+I196</f>
        <v>0</v>
      </c>
      <c r="J194" s="21">
        <f t="shared" si="69"/>
        <v>0</v>
      </c>
      <c r="K194" s="21">
        <f t="shared" si="69"/>
        <v>0</v>
      </c>
      <c r="L194" s="21">
        <f t="shared" si="69"/>
        <v>0</v>
      </c>
      <c r="M194" s="21">
        <f t="shared" si="69"/>
        <v>0</v>
      </c>
      <c r="N194" s="21">
        <f t="shared" si="69"/>
        <v>0</v>
      </c>
      <c r="O194" s="81" t="s">
        <v>147</v>
      </c>
      <c r="P194" s="81" t="s">
        <v>98</v>
      </c>
      <c r="Q194" s="81" t="s">
        <v>57</v>
      </c>
      <c r="R194" s="81">
        <v>100</v>
      </c>
      <c r="S194" s="81"/>
      <c r="T194" s="81"/>
      <c r="U194" s="81"/>
      <c r="V194" s="81"/>
      <c r="W194" s="81"/>
      <c r="X194" s="84"/>
      <c r="Y194" s="3"/>
    </row>
    <row r="195" spans="1:25" ht="70.900000000000006" customHeight="1">
      <c r="A195" s="99"/>
      <c r="B195" s="99"/>
      <c r="C195" s="90"/>
      <c r="D195" s="90"/>
      <c r="E195" s="91"/>
      <c r="F195" s="26" t="s">
        <v>43</v>
      </c>
      <c r="G195" s="31">
        <f t="shared" si="66"/>
        <v>1500079.85</v>
      </c>
      <c r="H195" s="21">
        <v>1500079.85</v>
      </c>
      <c r="I195" s="21">
        <v>0</v>
      </c>
      <c r="J195" s="21">
        <v>0</v>
      </c>
      <c r="K195" s="21">
        <v>0</v>
      </c>
      <c r="L195" s="21">
        <v>0</v>
      </c>
      <c r="M195" s="21">
        <v>0</v>
      </c>
      <c r="N195" s="21">
        <v>0</v>
      </c>
      <c r="O195" s="92"/>
      <c r="P195" s="92"/>
      <c r="Q195" s="92"/>
      <c r="R195" s="92"/>
      <c r="S195" s="92"/>
      <c r="T195" s="92"/>
      <c r="U195" s="92"/>
      <c r="V195" s="92"/>
      <c r="W195" s="92"/>
      <c r="X195" s="94"/>
      <c r="Y195" s="3"/>
    </row>
    <row r="196" spans="1:25" ht="108" customHeight="1">
      <c r="A196" s="100"/>
      <c r="B196" s="100"/>
      <c r="C196" s="90"/>
      <c r="D196" s="90"/>
      <c r="E196" s="91"/>
      <c r="F196" s="26" t="s">
        <v>44</v>
      </c>
      <c r="G196" s="31">
        <f t="shared" si="66"/>
        <v>0</v>
      </c>
      <c r="H196" s="21">
        <v>0</v>
      </c>
      <c r="I196" s="21">
        <v>0</v>
      </c>
      <c r="J196" s="21">
        <v>0</v>
      </c>
      <c r="K196" s="21">
        <v>0</v>
      </c>
      <c r="L196" s="20">
        <v>0</v>
      </c>
      <c r="M196" s="21">
        <v>0</v>
      </c>
      <c r="N196" s="21">
        <v>0</v>
      </c>
      <c r="O196" s="93"/>
      <c r="P196" s="93"/>
      <c r="Q196" s="93"/>
      <c r="R196" s="93"/>
      <c r="S196" s="93"/>
      <c r="T196" s="93"/>
      <c r="U196" s="93"/>
      <c r="V196" s="93"/>
      <c r="W196" s="93"/>
      <c r="X196" s="95"/>
      <c r="Y196" s="3"/>
    </row>
    <row r="197" spans="1:25" ht="94.5">
      <c r="A197" s="32"/>
      <c r="B197" s="62" t="s">
        <v>129</v>
      </c>
      <c r="C197" s="21">
        <v>2020</v>
      </c>
      <c r="D197" s="21">
        <v>2026</v>
      </c>
      <c r="E197" s="21" t="s">
        <v>57</v>
      </c>
      <c r="F197" s="21" t="s">
        <v>57</v>
      </c>
      <c r="G197" s="31">
        <f t="shared" si="66"/>
        <v>0</v>
      </c>
      <c r="H197" s="21" t="s">
        <v>57</v>
      </c>
      <c r="I197" s="21" t="s">
        <v>57</v>
      </c>
      <c r="J197" s="21" t="s">
        <v>57</v>
      </c>
      <c r="K197" s="21" t="s">
        <v>57</v>
      </c>
      <c r="L197" s="21">
        <v>0</v>
      </c>
      <c r="M197" s="21" t="s">
        <v>57</v>
      </c>
      <c r="N197" s="21" t="s">
        <v>57</v>
      </c>
      <c r="O197" s="21" t="s">
        <v>57</v>
      </c>
      <c r="P197" s="21" t="s">
        <v>57</v>
      </c>
      <c r="Q197" s="21" t="s">
        <v>57</v>
      </c>
      <c r="R197" s="21" t="s">
        <v>57</v>
      </c>
      <c r="S197" s="21" t="s">
        <v>57</v>
      </c>
      <c r="T197" s="21" t="s">
        <v>57</v>
      </c>
      <c r="U197" s="21" t="s">
        <v>57</v>
      </c>
      <c r="V197" s="21" t="s">
        <v>57</v>
      </c>
      <c r="W197" s="21" t="s">
        <v>57</v>
      </c>
      <c r="X197" s="4" t="s">
        <v>57</v>
      </c>
      <c r="Y197" s="3"/>
    </row>
    <row r="198" spans="1:25" ht="31.5">
      <c r="A198" s="77"/>
      <c r="B198" s="87" t="s">
        <v>73</v>
      </c>
      <c r="C198" s="90">
        <v>2020</v>
      </c>
      <c r="D198" s="90">
        <v>2026</v>
      </c>
      <c r="E198" s="81"/>
      <c r="F198" s="26" t="s">
        <v>38</v>
      </c>
      <c r="G198" s="31">
        <f t="shared" ref="G198:G206" si="70">SUM(H198:N198)</f>
        <v>11396485.699999997</v>
      </c>
      <c r="H198" s="21">
        <f>H199+H200</f>
        <v>3651668.5</v>
      </c>
      <c r="I198" s="21">
        <f t="shared" ref="I198:N198" si="71">I199+I200</f>
        <v>0</v>
      </c>
      <c r="J198" s="21">
        <f t="shared" si="71"/>
        <v>1548963.44</v>
      </c>
      <c r="K198" s="21">
        <f t="shared" si="71"/>
        <v>1548963.44</v>
      </c>
      <c r="L198" s="21">
        <f t="shared" si="71"/>
        <v>1548963.44</v>
      </c>
      <c r="M198" s="21">
        <f t="shared" si="71"/>
        <v>1548963.44</v>
      </c>
      <c r="N198" s="21">
        <f t="shared" si="71"/>
        <v>1548963.44</v>
      </c>
      <c r="O198" s="81" t="s">
        <v>57</v>
      </c>
      <c r="P198" s="81" t="s">
        <v>57</v>
      </c>
      <c r="Q198" s="81" t="s">
        <v>57</v>
      </c>
      <c r="R198" s="81" t="s">
        <v>57</v>
      </c>
      <c r="S198" s="81" t="s">
        <v>57</v>
      </c>
      <c r="T198" s="81" t="s">
        <v>57</v>
      </c>
      <c r="U198" s="81" t="s">
        <v>57</v>
      </c>
      <c r="V198" s="81" t="s">
        <v>57</v>
      </c>
      <c r="W198" s="81" t="s">
        <v>57</v>
      </c>
      <c r="X198" s="84" t="s">
        <v>57</v>
      </c>
      <c r="Y198" s="3"/>
    </row>
    <row r="199" spans="1:25" ht="63">
      <c r="A199" s="77"/>
      <c r="B199" s="96"/>
      <c r="C199" s="90"/>
      <c r="D199" s="90"/>
      <c r="E199" s="82"/>
      <c r="F199" s="26" t="s">
        <v>43</v>
      </c>
      <c r="G199" s="31">
        <f t="shared" si="70"/>
        <v>11396485.699999997</v>
      </c>
      <c r="H199" s="21">
        <f>H205+H202</f>
        <v>3651668.5</v>
      </c>
      <c r="I199" s="21">
        <f t="shared" ref="I199:N199" si="72">I205+I202</f>
        <v>0</v>
      </c>
      <c r="J199" s="21">
        <f t="shared" si="72"/>
        <v>1548963.44</v>
      </c>
      <c r="K199" s="21">
        <f t="shared" si="72"/>
        <v>1548963.44</v>
      </c>
      <c r="L199" s="21">
        <f t="shared" si="72"/>
        <v>1548963.44</v>
      </c>
      <c r="M199" s="21">
        <f t="shared" si="72"/>
        <v>1548963.44</v>
      </c>
      <c r="N199" s="21">
        <f t="shared" si="72"/>
        <v>1548963.44</v>
      </c>
      <c r="O199" s="92"/>
      <c r="P199" s="92"/>
      <c r="Q199" s="92"/>
      <c r="R199" s="92"/>
      <c r="S199" s="92"/>
      <c r="T199" s="92"/>
      <c r="U199" s="92"/>
      <c r="V199" s="92"/>
      <c r="W199" s="92"/>
      <c r="X199" s="94"/>
      <c r="Y199" s="3"/>
    </row>
    <row r="200" spans="1:25" ht="47.25">
      <c r="A200" s="77"/>
      <c r="B200" s="97"/>
      <c r="C200" s="90"/>
      <c r="D200" s="90"/>
      <c r="E200" s="83"/>
      <c r="F200" s="26" t="s">
        <v>44</v>
      </c>
      <c r="G200" s="31">
        <f t="shared" si="70"/>
        <v>0</v>
      </c>
      <c r="H200" s="21">
        <f>H206+H203</f>
        <v>0</v>
      </c>
      <c r="I200" s="21">
        <f t="shared" ref="I200:N200" si="73">I206+I203</f>
        <v>0</v>
      </c>
      <c r="J200" s="21">
        <f t="shared" si="73"/>
        <v>0</v>
      </c>
      <c r="K200" s="21">
        <f t="shared" si="73"/>
        <v>0</v>
      </c>
      <c r="L200" s="21">
        <f t="shared" si="73"/>
        <v>0</v>
      </c>
      <c r="M200" s="21">
        <f t="shared" si="73"/>
        <v>0</v>
      </c>
      <c r="N200" s="21">
        <f t="shared" si="73"/>
        <v>0</v>
      </c>
      <c r="O200" s="93"/>
      <c r="P200" s="93"/>
      <c r="Q200" s="93"/>
      <c r="R200" s="93"/>
      <c r="S200" s="93"/>
      <c r="T200" s="93"/>
      <c r="U200" s="93"/>
      <c r="V200" s="93"/>
      <c r="W200" s="93"/>
      <c r="X200" s="95"/>
      <c r="Y200" s="3"/>
    </row>
    <row r="201" spans="1:25" ht="31.5">
      <c r="A201" s="77"/>
      <c r="B201" s="87" t="s">
        <v>126</v>
      </c>
      <c r="C201" s="90">
        <v>2020</v>
      </c>
      <c r="D201" s="90">
        <v>2026</v>
      </c>
      <c r="E201" s="91" t="s">
        <v>151</v>
      </c>
      <c r="F201" s="26" t="s">
        <v>38</v>
      </c>
      <c r="G201" s="31">
        <f t="shared" si="70"/>
        <v>10514817.199999997</v>
      </c>
      <c r="H201" s="33">
        <f t="shared" ref="H201:N201" si="74">H202+H203</f>
        <v>2770000</v>
      </c>
      <c r="I201" s="21">
        <f t="shared" si="74"/>
        <v>0</v>
      </c>
      <c r="J201" s="21">
        <f t="shared" si="74"/>
        <v>1548963.44</v>
      </c>
      <c r="K201" s="21">
        <f t="shared" si="74"/>
        <v>1548963.44</v>
      </c>
      <c r="L201" s="21">
        <f t="shared" si="74"/>
        <v>1548963.44</v>
      </c>
      <c r="M201" s="21">
        <f t="shared" si="74"/>
        <v>1548963.44</v>
      </c>
      <c r="N201" s="21">
        <f t="shared" si="74"/>
        <v>1548963.44</v>
      </c>
      <c r="O201" s="81" t="s">
        <v>149</v>
      </c>
      <c r="P201" s="81" t="s">
        <v>104</v>
      </c>
      <c r="Q201" s="81">
        <f>SUM(R201:X203)</f>
        <v>7</v>
      </c>
      <c r="R201" s="81">
        <v>1</v>
      </c>
      <c r="S201" s="81">
        <v>1</v>
      </c>
      <c r="T201" s="81">
        <v>1</v>
      </c>
      <c r="U201" s="81">
        <v>1</v>
      </c>
      <c r="V201" s="81">
        <v>1</v>
      </c>
      <c r="W201" s="81">
        <v>1</v>
      </c>
      <c r="X201" s="84">
        <v>1</v>
      </c>
      <c r="Y201" s="3"/>
    </row>
    <row r="202" spans="1:25" ht="63">
      <c r="A202" s="77"/>
      <c r="B202" s="88"/>
      <c r="C202" s="90"/>
      <c r="D202" s="90"/>
      <c r="E202" s="91"/>
      <c r="F202" s="26" t="s">
        <v>43</v>
      </c>
      <c r="G202" s="31">
        <f t="shared" si="70"/>
        <v>10514817.199999997</v>
      </c>
      <c r="H202" s="21">
        <v>2770000</v>
      </c>
      <c r="I202" s="21">
        <v>0</v>
      </c>
      <c r="J202" s="21">
        <v>1548963.44</v>
      </c>
      <c r="K202" s="21">
        <v>1548963.44</v>
      </c>
      <c r="L202" s="21">
        <v>1548963.44</v>
      </c>
      <c r="M202" s="21">
        <v>1548963.44</v>
      </c>
      <c r="N202" s="21">
        <v>1548963.44</v>
      </c>
      <c r="O202" s="82"/>
      <c r="P202" s="82"/>
      <c r="Q202" s="82"/>
      <c r="R202" s="82"/>
      <c r="S202" s="82"/>
      <c r="T202" s="82"/>
      <c r="U202" s="82"/>
      <c r="V202" s="82"/>
      <c r="W202" s="82"/>
      <c r="X202" s="85"/>
      <c r="Y202" s="3"/>
    </row>
    <row r="203" spans="1:25" ht="47.25">
      <c r="A203" s="77"/>
      <c r="B203" s="89"/>
      <c r="C203" s="90"/>
      <c r="D203" s="90"/>
      <c r="E203" s="91"/>
      <c r="F203" s="26" t="s">
        <v>44</v>
      </c>
      <c r="G203" s="31">
        <f t="shared" si="70"/>
        <v>0</v>
      </c>
      <c r="H203" s="21">
        <v>0</v>
      </c>
      <c r="I203" s="21">
        <v>0</v>
      </c>
      <c r="J203" s="21">
        <v>0</v>
      </c>
      <c r="K203" s="21">
        <v>0</v>
      </c>
      <c r="L203" s="21">
        <v>0</v>
      </c>
      <c r="M203" s="21">
        <v>0</v>
      </c>
      <c r="N203" s="21">
        <v>0</v>
      </c>
      <c r="O203" s="83"/>
      <c r="P203" s="83"/>
      <c r="Q203" s="83"/>
      <c r="R203" s="83"/>
      <c r="S203" s="83"/>
      <c r="T203" s="83"/>
      <c r="U203" s="83"/>
      <c r="V203" s="83"/>
      <c r="W203" s="83"/>
      <c r="X203" s="86"/>
      <c r="Y203" s="3"/>
    </row>
    <row r="204" spans="1:25" ht="31.5">
      <c r="A204" s="77"/>
      <c r="B204" s="87" t="s">
        <v>160</v>
      </c>
      <c r="C204" s="90">
        <v>2020</v>
      </c>
      <c r="D204" s="90">
        <v>2026</v>
      </c>
      <c r="E204" s="91" t="s">
        <v>151</v>
      </c>
      <c r="F204" s="26" t="s">
        <v>38</v>
      </c>
      <c r="G204" s="31">
        <f t="shared" si="70"/>
        <v>881668.5</v>
      </c>
      <c r="H204" s="33">
        <f t="shared" ref="H204:N204" si="75">H205+H206</f>
        <v>881668.5</v>
      </c>
      <c r="I204" s="21">
        <f t="shared" si="75"/>
        <v>0</v>
      </c>
      <c r="J204" s="21">
        <f t="shared" si="75"/>
        <v>0</v>
      </c>
      <c r="K204" s="21">
        <f t="shared" si="75"/>
        <v>0</v>
      </c>
      <c r="L204" s="21">
        <f t="shared" si="75"/>
        <v>0</v>
      </c>
      <c r="M204" s="21">
        <f t="shared" si="75"/>
        <v>0</v>
      </c>
      <c r="N204" s="21">
        <f t="shared" si="75"/>
        <v>0</v>
      </c>
      <c r="O204" s="81" t="s">
        <v>161</v>
      </c>
      <c r="P204" s="81" t="s">
        <v>162</v>
      </c>
      <c r="Q204" s="81" t="s">
        <v>57</v>
      </c>
      <c r="R204" s="81">
        <v>15</v>
      </c>
      <c r="S204" s="81">
        <v>15</v>
      </c>
      <c r="T204" s="81">
        <v>15</v>
      </c>
      <c r="U204" s="81">
        <v>15</v>
      </c>
      <c r="V204" s="81">
        <v>15</v>
      </c>
      <c r="W204" s="81">
        <v>15</v>
      </c>
      <c r="X204" s="84">
        <v>15</v>
      </c>
      <c r="Y204" s="3"/>
    </row>
    <row r="205" spans="1:25" ht="63">
      <c r="A205" s="77"/>
      <c r="B205" s="88"/>
      <c r="C205" s="90"/>
      <c r="D205" s="90"/>
      <c r="E205" s="91"/>
      <c r="F205" s="26" t="s">
        <v>43</v>
      </c>
      <c r="G205" s="31">
        <f t="shared" si="70"/>
        <v>881668.5</v>
      </c>
      <c r="H205" s="21">
        <v>881668.5</v>
      </c>
      <c r="I205" s="21">
        <v>0</v>
      </c>
      <c r="J205" s="21">
        <v>0</v>
      </c>
      <c r="K205" s="21">
        <v>0</v>
      </c>
      <c r="L205" s="21">
        <v>0</v>
      </c>
      <c r="M205" s="21">
        <v>0</v>
      </c>
      <c r="N205" s="21">
        <v>0</v>
      </c>
      <c r="O205" s="82"/>
      <c r="P205" s="82"/>
      <c r="Q205" s="82"/>
      <c r="R205" s="82"/>
      <c r="S205" s="82"/>
      <c r="T205" s="82"/>
      <c r="U205" s="82"/>
      <c r="V205" s="82"/>
      <c r="W205" s="82"/>
      <c r="X205" s="85"/>
      <c r="Y205" s="3"/>
    </row>
    <row r="206" spans="1:25" ht="47.25">
      <c r="A206" s="77"/>
      <c r="B206" s="89"/>
      <c r="C206" s="90"/>
      <c r="D206" s="90"/>
      <c r="E206" s="91"/>
      <c r="F206" s="26" t="s">
        <v>44</v>
      </c>
      <c r="G206" s="31">
        <f t="shared" si="70"/>
        <v>0</v>
      </c>
      <c r="H206" s="21">
        <v>0</v>
      </c>
      <c r="I206" s="21">
        <v>0</v>
      </c>
      <c r="J206" s="21">
        <v>0</v>
      </c>
      <c r="K206" s="21">
        <v>0</v>
      </c>
      <c r="L206" s="21">
        <v>0</v>
      </c>
      <c r="M206" s="21">
        <v>0</v>
      </c>
      <c r="N206" s="21">
        <v>0</v>
      </c>
      <c r="O206" s="83"/>
      <c r="P206" s="83"/>
      <c r="Q206" s="83"/>
      <c r="R206" s="83"/>
      <c r="S206" s="83"/>
      <c r="T206" s="83"/>
      <c r="U206" s="83"/>
      <c r="V206" s="83"/>
      <c r="W206" s="83"/>
      <c r="X206" s="86"/>
      <c r="Y206" s="3"/>
    </row>
    <row r="207" spans="1:25" ht="32.25" customHeight="1">
      <c r="A207" s="133"/>
      <c r="B207" s="87" t="s">
        <v>181</v>
      </c>
      <c r="C207" s="90">
        <v>2020</v>
      </c>
      <c r="D207" s="90">
        <v>2026</v>
      </c>
      <c r="E207" s="91" t="s">
        <v>151</v>
      </c>
      <c r="F207" s="26" t="s">
        <v>38</v>
      </c>
      <c r="G207" s="31">
        <f>SUM(H207:N207)</f>
        <v>205000</v>
      </c>
      <c r="H207" s="21">
        <f>H208+H209</f>
        <v>205000</v>
      </c>
      <c r="I207" s="21">
        <f t="shared" ref="I207:N207" si="76">I208+I209</f>
        <v>0</v>
      </c>
      <c r="J207" s="21">
        <f t="shared" si="76"/>
        <v>0</v>
      </c>
      <c r="K207" s="21">
        <f t="shared" si="76"/>
        <v>0</v>
      </c>
      <c r="L207" s="21">
        <f t="shared" si="76"/>
        <v>0</v>
      </c>
      <c r="M207" s="21">
        <f t="shared" si="76"/>
        <v>0</v>
      </c>
      <c r="N207" s="21">
        <f t="shared" si="76"/>
        <v>0</v>
      </c>
      <c r="O207" s="81" t="s">
        <v>57</v>
      </c>
      <c r="P207" s="81" t="s">
        <v>57</v>
      </c>
      <c r="Q207" s="81" t="s">
        <v>57</v>
      </c>
      <c r="R207" s="81" t="s">
        <v>57</v>
      </c>
      <c r="S207" s="81" t="s">
        <v>57</v>
      </c>
      <c r="T207" s="81" t="s">
        <v>57</v>
      </c>
      <c r="U207" s="81" t="s">
        <v>57</v>
      </c>
      <c r="V207" s="81" t="s">
        <v>57</v>
      </c>
      <c r="W207" s="81" t="s">
        <v>57</v>
      </c>
      <c r="X207" s="84" t="s">
        <v>57</v>
      </c>
      <c r="Y207" s="3"/>
    </row>
    <row r="208" spans="1:25" ht="60" customHeight="1">
      <c r="A208" s="96"/>
      <c r="B208" s="96"/>
      <c r="C208" s="90"/>
      <c r="D208" s="90"/>
      <c r="E208" s="91"/>
      <c r="F208" s="26" t="s">
        <v>43</v>
      </c>
      <c r="G208" s="31">
        <f>SUM(H208:N208)</f>
        <v>205000</v>
      </c>
      <c r="H208" s="21">
        <f>H217+H211+H214</f>
        <v>205000</v>
      </c>
      <c r="I208" s="21">
        <f t="shared" ref="I208:N208" si="77">I217+I211+I214</f>
        <v>0</v>
      </c>
      <c r="J208" s="21">
        <f t="shared" si="77"/>
        <v>0</v>
      </c>
      <c r="K208" s="21">
        <f t="shared" si="77"/>
        <v>0</v>
      </c>
      <c r="L208" s="21">
        <f t="shared" si="77"/>
        <v>0</v>
      </c>
      <c r="M208" s="21">
        <f t="shared" si="77"/>
        <v>0</v>
      </c>
      <c r="N208" s="21">
        <f t="shared" si="77"/>
        <v>0</v>
      </c>
      <c r="O208" s="92"/>
      <c r="P208" s="92"/>
      <c r="Q208" s="92"/>
      <c r="R208" s="92"/>
      <c r="S208" s="92"/>
      <c r="T208" s="92"/>
      <c r="U208" s="92"/>
      <c r="V208" s="92"/>
      <c r="W208" s="92"/>
      <c r="X208" s="94"/>
      <c r="Y208" s="3"/>
    </row>
    <row r="209" spans="1:25" ht="50.25" customHeight="1">
      <c r="A209" s="97"/>
      <c r="B209" s="97"/>
      <c r="C209" s="90"/>
      <c r="D209" s="90"/>
      <c r="E209" s="91"/>
      <c r="F209" s="26" t="s">
        <v>44</v>
      </c>
      <c r="G209" s="31">
        <f>SUM(H209:N209)</f>
        <v>0</v>
      </c>
      <c r="H209" s="21">
        <f>H218+H212+H215</f>
        <v>0</v>
      </c>
      <c r="I209" s="21">
        <f t="shared" ref="I209:N209" si="78">I218+I212+I215</f>
        <v>0</v>
      </c>
      <c r="J209" s="21">
        <f t="shared" si="78"/>
        <v>0</v>
      </c>
      <c r="K209" s="21">
        <f t="shared" si="78"/>
        <v>0</v>
      </c>
      <c r="L209" s="21">
        <f t="shared" si="78"/>
        <v>0</v>
      </c>
      <c r="M209" s="21">
        <f t="shared" si="78"/>
        <v>0</v>
      </c>
      <c r="N209" s="21">
        <f t="shared" si="78"/>
        <v>0</v>
      </c>
      <c r="O209" s="93"/>
      <c r="P209" s="93"/>
      <c r="Q209" s="93"/>
      <c r="R209" s="93"/>
      <c r="S209" s="93"/>
      <c r="T209" s="93"/>
      <c r="U209" s="93"/>
      <c r="V209" s="93"/>
      <c r="W209" s="93"/>
      <c r="X209" s="95"/>
      <c r="Y209" s="3"/>
    </row>
    <row r="210" spans="1:25" ht="50.25" customHeight="1">
      <c r="A210" s="77"/>
      <c r="B210" s="87" t="s">
        <v>182</v>
      </c>
      <c r="C210" s="90">
        <v>2020</v>
      </c>
      <c r="D210" s="90">
        <v>2026</v>
      </c>
      <c r="E210" s="91" t="s">
        <v>151</v>
      </c>
      <c r="F210" s="26" t="s">
        <v>38</v>
      </c>
      <c r="G210" s="31">
        <f t="shared" ref="G210:G215" si="79">SUM(H210:N210)</f>
        <v>70000</v>
      </c>
      <c r="H210" s="33">
        <f t="shared" ref="H210:N210" si="80">H211+H212</f>
        <v>70000</v>
      </c>
      <c r="I210" s="21">
        <f t="shared" si="80"/>
        <v>0</v>
      </c>
      <c r="J210" s="21">
        <f t="shared" si="80"/>
        <v>0</v>
      </c>
      <c r="K210" s="21">
        <f t="shared" si="80"/>
        <v>0</v>
      </c>
      <c r="L210" s="21">
        <f t="shared" si="80"/>
        <v>0</v>
      </c>
      <c r="M210" s="21">
        <f t="shared" si="80"/>
        <v>0</v>
      </c>
      <c r="N210" s="21">
        <f t="shared" si="80"/>
        <v>0</v>
      </c>
      <c r="O210" s="81" t="s">
        <v>183</v>
      </c>
      <c r="P210" s="81" t="s">
        <v>104</v>
      </c>
      <c r="Q210" s="81">
        <f>SUM(R210:X212)</f>
        <v>1</v>
      </c>
      <c r="R210" s="81">
        <v>1</v>
      </c>
      <c r="S210" s="81" t="s">
        <v>57</v>
      </c>
      <c r="T210" s="81" t="s">
        <v>57</v>
      </c>
      <c r="U210" s="81" t="s">
        <v>57</v>
      </c>
      <c r="V210" s="81" t="s">
        <v>57</v>
      </c>
      <c r="W210" s="81" t="s">
        <v>57</v>
      </c>
      <c r="X210" s="84" t="s">
        <v>57</v>
      </c>
      <c r="Y210" s="3"/>
    </row>
    <row r="211" spans="1:25" ht="50.25" customHeight="1">
      <c r="A211" s="77"/>
      <c r="B211" s="88"/>
      <c r="C211" s="90"/>
      <c r="D211" s="90"/>
      <c r="E211" s="91"/>
      <c r="F211" s="26" t="s">
        <v>43</v>
      </c>
      <c r="G211" s="31">
        <f t="shared" si="79"/>
        <v>70000</v>
      </c>
      <c r="H211" s="21">
        <v>70000</v>
      </c>
      <c r="I211" s="21">
        <v>0</v>
      </c>
      <c r="J211" s="21">
        <v>0</v>
      </c>
      <c r="K211" s="21">
        <v>0</v>
      </c>
      <c r="L211" s="21">
        <v>0</v>
      </c>
      <c r="M211" s="21">
        <v>0</v>
      </c>
      <c r="N211" s="21">
        <v>0</v>
      </c>
      <c r="O211" s="82"/>
      <c r="P211" s="82"/>
      <c r="Q211" s="82"/>
      <c r="R211" s="82"/>
      <c r="S211" s="82"/>
      <c r="T211" s="82"/>
      <c r="U211" s="82"/>
      <c r="V211" s="82"/>
      <c r="W211" s="82"/>
      <c r="X211" s="85"/>
      <c r="Y211" s="3"/>
    </row>
    <row r="212" spans="1:25" ht="50.25" customHeight="1">
      <c r="A212" s="77"/>
      <c r="B212" s="89"/>
      <c r="C212" s="90"/>
      <c r="D212" s="90"/>
      <c r="E212" s="91"/>
      <c r="F212" s="26" t="s">
        <v>44</v>
      </c>
      <c r="G212" s="31">
        <f t="shared" si="79"/>
        <v>0</v>
      </c>
      <c r="H212" s="21">
        <v>0</v>
      </c>
      <c r="I212" s="21">
        <v>0</v>
      </c>
      <c r="J212" s="21">
        <v>0</v>
      </c>
      <c r="K212" s="21">
        <v>0</v>
      </c>
      <c r="L212" s="21">
        <v>0</v>
      </c>
      <c r="M212" s="21">
        <v>0</v>
      </c>
      <c r="N212" s="21">
        <v>0</v>
      </c>
      <c r="O212" s="83"/>
      <c r="P212" s="83"/>
      <c r="Q212" s="83"/>
      <c r="R212" s="83"/>
      <c r="S212" s="83"/>
      <c r="T212" s="83"/>
      <c r="U212" s="83"/>
      <c r="V212" s="83"/>
      <c r="W212" s="83"/>
      <c r="X212" s="86"/>
      <c r="Y212" s="3"/>
    </row>
    <row r="213" spans="1:25" ht="50.25" customHeight="1">
      <c r="A213" s="77"/>
      <c r="B213" s="87" t="s">
        <v>184</v>
      </c>
      <c r="C213" s="90">
        <v>2020</v>
      </c>
      <c r="D213" s="90">
        <v>2026</v>
      </c>
      <c r="E213" s="91" t="s">
        <v>151</v>
      </c>
      <c r="F213" s="26" t="s">
        <v>38</v>
      </c>
      <c r="G213" s="31">
        <f t="shared" si="79"/>
        <v>60000</v>
      </c>
      <c r="H213" s="80">
        <f t="shared" ref="H213:N213" si="81">H214+H215</f>
        <v>60000</v>
      </c>
      <c r="I213" s="21">
        <f t="shared" si="81"/>
        <v>0</v>
      </c>
      <c r="J213" s="21">
        <f t="shared" si="81"/>
        <v>0</v>
      </c>
      <c r="K213" s="21">
        <f t="shared" si="81"/>
        <v>0</v>
      </c>
      <c r="L213" s="21">
        <f t="shared" si="81"/>
        <v>0</v>
      </c>
      <c r="M213" s="21">
        <f t="shared" si="81"/>
        <v>0</v>
      </c>
      <c r="N213" s="21">
        <f t="shared" si="81"/>
        <v>0</v>
      </c>
      <c r="O213" s="81" t="s">
        <v>183</v>
      </c>
      <c r="P213" s="81" t="s">
        <v>104</v>
      </c>
      <c r="Q213" s="81">
        <f>R213</f>
        <v>1</v>
      </c>
      <c r="R213" s="81">
        <v>1</v>
      </c>
      <c r="S213" s="81" t="s">
        <v>57</v>
      </c>
      <c r="T213" s="81" t="s">
        <v>57</v>
      </c>
      <c r="U213" s="81" t="s">
        <v>57</v>
      </c>
      <c r="V213" s="81" t="s">
        <v>57</v>
      </c>
      <c r="W213" s="81" t="s">
        <v>57</v>
      </c>
      <c r="X213" s="81" t="s">
        <v>57</v>
      </c>
      <c r="Y213" s="3"/>
    </row>
    <row r="214" spans="1:25" ht="50.25" customHeight="1">
      <c r="A214" s="77"/>
      <c r="B214" s="88"/>
      <c r="C214" s="90"/>
      <c r="D214" s="90"/>
      <c r="E214" s="91"/>
      <c r="F214" s="26" t="s">
        <v>43</v>
      </c>
      <c r="G214" s="31">
        <f t="shared" si="79"/>
        <v>60000</v>
      </c>
      <c r="H214" s="21">
        <v>60000</v>
      </c>
      <c r="I214" s="21">
        <v>0</v>
      </c>
      <c r="J214" s="21">
        <v>0</v>
      </c>
      <c r="K214" s="21">
        <v>0</v>
      </c>
      <c r="L214" s="21">
        <v>0</v>
      </c>
      <c r="M214" s="21">
        <v>0</v>
      </c>
      <c r="N214" s="21">
        <v>0</v>
      </c>
      <c r="O214" s="82"/>
      <c r="P214" s="82"/>
      <c r="Q214" s="82"/>
      <c r="R214" s="82"/>
      <c r="S214" s="82"/>
      <c r="T214" s="82"/>
      <c r="U214" s="82"/>
      <c r="V214" s="82"/>
      <c r="W214" s="82"/>
      <c r="X214" s="82"/>
      <c r="Y214" s="3"/>
    </row>
    <row r="215" spans="1:25" ht="50.25" customHeight="1">
      <c r="A215" s="77"/>
      <c r="B215" s="89"/>
      <c r="C215" s="90"/>
      <c r="D215" s="90"/>
      <c r="E215" s="91"/>
      <c r="F215" s="26" t="s">
        <v>44</v>
      </c>
      <c r="G215" s="31">
        <f t="shared" si="79"/>
        <v>0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21">
        <v>0</v>
      </c>
      <c r="N215" s="21">
        <v>0</v>
      </c>
      <c r="O215" s="83"/>
      <c r="P215" s="83"/>
      <c r="Q215" s="83"/>
      <c r="R215" s="83"/>
      <c r="S215" s="83"/>
      <c r="T215" s="83"/>
      <c r="U215" s="83"/>
      <c r="V215" s="83"/>
      <c r="W215" s="83"/>
      <c r="X215" s="83"/>
      <c r="Y215" s="3"/>
    </row>
    <row r="216" spans="1:25" ht="40.5" customHeight="1">
      <c r="A216" s="98"/>
      <c r="B216" s="87" t="s">
        <v>185</v>
      </c>
      <c r="C216" s="90">
        <v>2020</v>
      </c>
      <c r="D216" s="90">
        <v>2026</v>
      </c>
      <c r="E216" s="91" t="s">
        <v>151</v>
      </c>
      <c r="F216" s="26" t="s">
        <v>38</v>
      </c>
      <c r="G216" s="31">
        <f>SUM(H216:N216)</f>
        <v>75000</v>
      </c>
      <c r="H216" s="33">
        <f t="shared" ref="H216:N216" si="82">H217+H218</f>
        <v>75000</v>
      </c>
      <c r="I216" s="21">
        <f t="shared" si="82"/>
        <v>0</v>
      </c>
      <c r="J216" s="21">
        <f t="shared" si="82"/>
        <v>0</v>
      </c>
      <c r="K216" s="21">
        <f t="shared" si="82"/>
        <v>0</v>
      </c>
      <c r="L216" s="21">
        <f t="shared" si="82"/>
        <v>0</v>
      </c>
      <c r="M216" s="21">
        <f t="shared" si="82"/>
        <v>0</v>
      </c>
      <c r="N216" s="21">
        <f t="shared" si="82"/>
        <v>0</v>
      </c>
      <c r="O216" s="81" t="s">
        <v>186</v>
      </c>
      <c r="P216" s="81" t="s">
        <v>104</v>
      </c>
      <c r="Q216" s="81">
        <f>R216</f>
        <v>1</v>
      </c>
      <c r="R216" s="81">
        <v>1</v>
      </c>
      <c r="S216" s="81" t="s">
        <v>57</v>
      </c>
      <c r="T216" s="81" t="s">
        <v>57</v>
      </c>
      <c r="U216" s="81" t="s">
        <v>57</v>
      </c>
      <c r="V216" s="81" t="s">
        <v>57</v>
      </c>
      <c r="W216" s="81" t="s">
        <v>57</v>
      </c>
      <c r="X216" s="84" t="s">
        <v>57</v>
      </c>
      <c r="Y216" s="3"/>
    </row>
    <row r="217" spans="1:25" ht="30.75" customHeight="1">
      <c r="A217" s="88"/>
      <c r="B217" s="88"/>
      <c r="C217" s="90"/>
      <c r="D217" s="90"/>
      <c r="E217" s="91"/>
      <c r="F217" s="26" t="s">
        <v>43</v>
      </c>
      <c r="G217" s="31">
        <f>SUM(H217:N217)</f>
        <v>75000</v>
      </c>
      <c r="H217" s="21">
        <v>75000</v>
      </c>
      <c r="I217" s="21">
        <v>0</v>
      </c>
      <c r="J217" s="21">
        <v>0</v>
      </c>
      <c r="K217" s="21">
        <v>0</v>
      </c>
      <c r="L217" s="21">
        <v>0</v>
      </c>
      <c r="M217" s="21">
        <v>0</v>
      </c>
      <c r="N217" s="21">
        <v>0</v>
      </c>
      <c r="O217" s="82"/>
      <c r="P217" s="82"/>
      <c r="Q217" s="82"/>
      <c r="R217" s="82"/>
      <c r="S217" s="82"/>
      <c r="T217" s="82"/>
      <c r="U217" s="82"/>
      <c r="V217" s="82"/>
      <c r="W217" s="82"/>
      <c r="X217" s="85"/>
      <c r="Y217" s="3"/>
    </row>
    <row r="218" spans="1:25" ht="87" customHeight="1">
      <c r="A218" s="89"/>
      <c r="B218" s="89"/>
      <c r="C218" s="90"/>
      <c r="D218" s="90"/>
      <c r="E218" s="91"/>
      <c r="F218" s="26" t="s">
        <v>44</v>
      </c>
      <c r="G218" s="31">
        <f>SUM(H218:N218)</f>
        <v>0</v>
      </c>
      <c r="H218" s="21">
        <v>0</v>
      </c>
      <c r="I218" s="21">
        <v>0</v>
      </c>
      <c r="J218" s="21">
        <v>0</v>
      </c>
      <c r="K218" s="21">
        <v>0</v>
      </c>
      <c r="L218" s="21">
        <v>0</v>
      </c>
      <c r="M218" s="21">
        <v>0</v>
      </c>
      <c r="N218" s="21">
        <v>0</v>
      </c>
      <c r="O218" s="83"/>
      <c r="P218" s="83"/>
      <c r="Q218" s="83"/>
      <c r="R218" s="83"/>
      <c r="S218" s="83"/>
      <c r="T218" s="83"/>
      <c r="U218" s="83"/>
      <c r="V218" s="83"/>
      <c r="W218" s="83"/>
      <c r="X218" s="86"/>
      <c r="Y218" s="3"/>
    </row>
    <row r="219" spans="1:25" ht="30.75" customHeight="1">
      <c r="A219" s="98"/>
      <c r="B219" s="98" t="s">
        <v>130</v>
      </c>
      <c r="C219" s="90">
        <v>2020</v>
      </c>
      <c r="D219" s="90">
        <v>2026</v>
      </c>
      <c r="E219" s="81" t="s">
        <v>57</v>
      </c>
      <c r="F219" s="81" t="s">
        <v>57</v>
      </c>
      <c r="G219" s="81" t="s">
        <v>57</v>
      </c>
      <c r="H219" s="81" t="s">
        <v>57</v>
      </c>
      <c r="I219" s="81" t="s">
        <v>57</v>
      </c>
      <c r="J219" s="81" t="s">
        <v>57</v>
      </c>
      <c r="K219" s="81" t="s">
        <v>57</v>
      </c>
      <c r="L219" s="81" t="s">
        <v>57</v>
      </c>
      <c r="M219" s="81" t="s">
        <v>57</v>
      </c>
      <c r="N219" s="81" t="s">
        <v>57</v>
      </c>
      <c r="O219" s="81"/>
      <c r="P219" s="81"/>
      <c r="Q219" s="81"/>
      <c r="R219" s="81"/>
      <c r="S219" s="81"/>
      <c r="T219" s="81"/>
      <c r="U219" s="81"/>
      <c r="V219" s="81"/>
      <c r="W219" s="81"/>
      <c r="X219" s="81"/>
      <c r="Y219" s="3"/>
    </row>
    <row r="220" spans="1:25" ht="30.75" customHeight="1">
      <c r="A220" s="88"/>
      <c r="B220" s="88"/>
      <c r="C220" s="90"/>
      <c r="D220" s="90"/>
      <c r="E220" s="92"/>
      <c r="F220" s="92"/>
      <c r="G220" s="92"/>
      <c r="H220" s="92"/>
      <c r="I220" s="92"/>
      <c r="J220" s="92"/>
      <c r="K220" s="92"/>
      <c r="L220" s="92"/>
      <c r="M220" s="92"/>
      <c r="N220" s="92"/>
      <c r="O220" s="92"/>
      <c r="P220" s="92"/>
      <c r="Q220" s="92"/>
      <c r="R220" s="92"/>
      <c r="S220" s="92"/>
      <c r="T220" s="92"/>
      <c r="U220" s="92"/>
      <c r="V220" s="92"/>
      <c r="W220" s="92"/>
      <c r="X220" s="92"/>
      <c r="Y220" s="3"/>
    </row>
    <row r="221" spans="1:25" ht="30.75" customHeight="1">
      <c r="A221" s="89"/>
      <c r="B221" s="89"/>
      <c r="C221" s="90"/>
      <c r="D221" s="90"/>
      <c r="E221" s="93"/>
      <c r="F221" s="93"/>
      <c r="G221" s="93"/>
      <c r="H221" s="93"/>
      <c r="I221" s="93"/>
      <c r="J221" s="93"/>
      <c r="K221" s="93"/>
      <c r="L221" s="93"/>
      <c r="M221" s="93"/>
      <c r="N221" s="93"/>
      <c r="O221" s="93"/>
      <c r="P221" s="93"/>
      <c r="Q221" s="93"/>
      <c r="R221" s="93"/>
      <c r="S221" s="93"/>
      <c r="T221" s="93"/>
      <c r="U221" s="93"/>
      <c r="V221" s="93"/>
      <c r="W221" s="93"/>
      <c r="X221" s="93"/>
      <c r="Y221" s="3"/>
    </row>
    <row r="222" spans="1:25" ht="18.75" customHeight="1">
      <c r="A222" s="98"/>
      <c r="B222" s="87" t="s">
        <v>109</v>
      </c>
      <c r="C222" s="90">
        <v>2020</v>
      </c>
      <c r="D222" s="90">
        <v>2026</v>
      </c>
      <c r="E222" s="91" t="s">
        <v>151</v>
      </c>
      <c r="F222" s="26" t="s">
        <v>38</v>
      </c>
      <c r="G222" s="20">
        <f>G223+G224</f>
        <v>13468873</v>
      </c>
      <c r="H222" s="21">
        <f>H223+H224</f>
        <v>5385994</v>
      </c>
      <c r="I222" s="21">
        <f t="shared" ref="I222:N222" si="83">I223+I224</f>
        <v>3082879</v>
      </c>
      <c r="J222" s="21">
        <f t="shared" si="83"/>
        <v>1000000</v>
      </c>
      <c r="K222" s="21">
        <f t="shared" si="83"/>
        <v>1000000</v>
      </c>
      <c r="L222" s="21">
        <f t="shared" si="83"/>
        <v>1000000</v>
      </c>
      <c r="M222" s="21">
        <f t="shared" si="83"/>
        <v>1000000</v>
      </c>
      <c r="N222" s="21">
        <f t="shared" si="83"/>
        <v>1000000</v>
      </c>
      <c r="O222" s="81" t="s">
        <v>57</v>
      </c>
      <c r="P222" s="81" t="s">
        <v>57</v>
      </c>
      <c r="Q222" s="81" t="s">
        <v>57</v>
      </c>
      <c r="R222" s="81" t="s">
        <v>57</v>
      </c>
      <c r="S222" s="81" t="s">
        <v>57</v>
      </c>
      <c r="T222" s="81" t="s">
        <v>57</v>
      </c>
      <c r="U222" s="81" t="s">
        <v>57</v>
      </c>
      <c r="V222" s="81" t="s">
        <v>57</v>
      </c>
      <c r="W222" s="81" t="s">
        <v>57</v>
      </c>
      <c r="X222" s="81" t="s">
        <v>57</v>
      </c>
      <c r="Y222" s="3"/>
    </row>
    <row r="223" spans="1:25" ht="77.25" customHeight="1">
      <c r="A223" s="88"/>
      <c r="B223" s="99"/>
      <c r="C223" s="90"/>
      <c r="D223" s="90"/>
      <c r="E223" s="91"/>
      <c r="F223" s="26" t="s">
        <v>22</v>
      </c>
      <c r="G223" s="20">
        <f>SUM(H223:N223)</f>
        <v>13468873</v>
      </c>
      <c r="H223" s="21">
        <f>H226</f>
        <v>5385994</v>
      </c>
      <c r="I223" s="21">
        <f t="shared" ref="I223:N223" si="84">I226</f>
        <v>3082879</v>
      </c>
      <c r="J223" s="21">
        <f t="shared" si="84"/>
        <v>1000000</v>
      </c>
      <c r="K223" s="21">
        <f t="shared" si="84"/>
        <v>1000000</v>
      </c>
      <c r="L223" s="21">
        <f t="shared" si="84"/>
        <v>1000000</v>
      </c>
      <c r="M223" s="21">
        <f t="shared" si="84"/>
        <v>1000000</v>
      </c>
      <c r="N223" s="21">
        <f t="shared" si="84"/>
        <v>1000000</v>
      </c>
      <c r="O223" s="92"/>
      <c r="P223" s="92"/>
      <c r="Q223" s="92"/>
      <c r="R223" s="92"/>
      <c r="S223" s="92"/>
      <c r="T223" s="92"/>
      <c r="U223" s="92"/>
      <c r="V223" s="92"/>
      <c r="W223" s="92"/>
      <c r="X223" s="92"/>
      <c r="Y223" s="3"/>
    </row>
    <row r="224" spans="1:25" ht="45" customHeight="1">
      <c r="A224" s="89"/>
      <c r="B224" s="100"/>
      <c r="C224" s="90"/>
      <c r="D224" s="90"/>
      <c r="E224" s="91"/>
      <c r="F224" s="26" t="s">
        <v>44</v>
      </c>
      <c r="G224" s="20">
        <f>SUM(H224:N224)</f>
        <v>0</v>
      </c>
      <c r="H224" s="21">
        <f>H227</f>
        <v>0</v>
      </c>
      <c r="I224" s="21">
        <f t="shared" ref="I224:N224" si="85">I227</f>
        <v>0</v>
      </c>
      <c r="J224" s="21">
        <f t="shared" si="85"/>
        <v>0</v>
      </c>
      <c r="K224" s="21">
        <f t="shared" si="85"/>
        <v>0</v>
      </c>
      <c r="L224" s="21">
        <f t="shared" si="85"/>
        <v>0</v>
      </c>
      <c r="M224" s="21">
        <f t="shared" si="85"/>
        <v>0</v>
      </c>
      <c r="N224" s="21">
        <f t="shared" si="85"/>
        <v>0</v>
      </c>
      <c r="O224" s="93"/>
      <c r="P224" s="93"/>
      <c r="Q224" s="93"/>
      <c r="R224" s="93"/>
      <c r="S224" s="93"/>
      <c r="T224" s="93"/>
      <c r="U224" s="93"/>
      <c r="V224" s="93"/>
      <c r="W224" s="93"/>
      <c r="X224" s="93"/>
      <c r="Y224" s="3"/>
    </row>
    <row r="225" spans="1:25" ht="37.5" customHeight="1">
      <c r="A225" s="98"/>
      <c r="B225" s="87" t="s">
        <v>127</v>
      </c>
      <c r="C225" s="90">
        <v>2020</v>
      </c>
      <c r="D225" s="90">
        <v>2026</v>
      </c>
      <c r="E225" s="91" t="s">
        <v>151</v>
      </c>
      <c r="F225" s="26" t="s">
        <v>38</v>
      </c>
      <c r="G225" s="20">
        <f>G226+G227</f>
        <v>13468873</v>
      </c>
      <c r="H225" s="21">
        <f>H226+H227</f>
        <v>5385994</v>
      </c>
      <c r="I225" s="21">
        <f t="shared" ref="I225:N225" si="86">I226+I227</f>
        <v>3082879</v>
      </c>
      <c r="J225" s="21">
        <f t="shared" si="86"/>
        <v>1000000</v>
      </c>
      <c r="K225" s="21">
        <f t="shared" si="86"/>
        <v>1000000</v>
      </c>
      <c r="L225" s="21">
        <f t="shared" si="86"/>
        <v>1000000</v>
      </c>
      <c r="M225" s="21">
        <f t="shared" si="86"/>
        <v>1000000</v>
      </c>
      <c r="N225" s="21">
        <f t="shared" si="86"/>
        <v>1000000</v>
      </c>
      <c r="O225" s="81" t="s">
        <v>110</v>
      </c>
      <c r="P225" s="81" t="s">
        <v>98</v>
      </c>
      <c r="Q225" s="81">
        <v>100</v>
      </c>
      <c r="R225" s="81">
        <v>100</v>
      </c>
      <c r="S225" s="81">
        <v>100</v>
      </c>
      <c r="T225" s="81">
        <v>100</v>
      </c>
      <c r="U225" s="81">
        <v>100</v>
      </c>
      <c r="V225" s="81">
        <v>100</v>
      </c>
      <c r="W225" s="81">
        <v>100</v>
      </c>
      <c r="X225" s="84">
        <v>100</v>
      </c>
      <c r="Y225" s="3"/>
    </row>
    <row r="226" spans="1:25" ht="96" customHeight="1">
      <c r="A226" s="88"/>
      <c r="B226" s="99"/>
      <c r="C226" s="90"/>
      <c r="D226" s="90"/>
      <c r="E226" s="91"/>
      <c r="F226" s="26" t="s">
        <v>22</v>
      </c>
      <c r="G226" s="20">
        <f>SUM(H226:N226)</f>
        <v>13468873</v>
      </c>
      <c r="H226" s="78">
        <v>5385994</v>
      </c>
      <c r="I226" s="21">
        <v>3082879</v>
      </c>
      <c r="J226" s="21">
        <v>1000000</v>
      </c>
      <c r="K226" s="21">
        <v>1000000</v>
      </c>
      <c r="L226" s="21">
        <v>1000000</v>
      </c>
      <c r="M226" s="21">
        <v>1000000</v>
      </c>
      <c r="N226" s="21">
        <v>1000000</v>
      </c>
      <c r="O226" s="92"/>
      <c r="P226" s="92"/>
      <c r="Q226" s="92"/>
      <c r="R226" s="92"/>
      <c r="S226" s="92"/>
      <c r="T226" s="92"/>
      <c r="U226" s="92"/>
      <c r="V226" s="92"/>
      <c r="W226" s="92"/>
      <c r="X226" s="94"/>
      <c r="Y226" s="3"/>
    </row>
    <row r="227" spans="1:25" ht="53.25" customHeight="1">
      <c r="A227" s="89"/>
      <c r="B227" s="100"/>
      <c r="C227" s="90"/>
      <c r="D227" s="90"/>
      <c r="E227" s="91"/>
      <c r="F227" s="26" t="s">
        <v>44</v>
      </c>
      <c r="G227" s="20">
        <f>SUM(H227:N227)</f>
        <v>0</v>
      </c>
      <c r="H227" s="21">
        <v>0</v>
      </c>
      <c r="I227" s="21">
        <v>0</v>
      </c>
      <c r="J227" s="21">
        <v>0</v>
      </c>
      <c r="K227" s="21">
        <v>0</v>
      </c>
      <c r="L227" s="20">
        <v>0</v>
      </c>
      <c r="M227" s="20">
        <v>0</v>
      </c>
      <c r="N227" s="21">
        <v>0</v>
      </c>
      <c r="O227" s="93"/>
      <c r="P227" s="93"/>
      <c r="Q227" s="93"/>
      <c r="R227" s="93"/>
      <c r="S227" s="93"/>
      <c r="T227" s="93"/>
      <c r="U227" s="93"/>
      <c r="V227" s="93"/>
      <c r="W227" s="93"/>
      <c r="X227" s="95"/>
      <c r="Y227" s="3"/>
    </row>
    <row r="228" spans="1:25" ht="53.25" customHeight="1">
      <c r="A228" s="76"/>
      <c r="B228" s="75" t="s">
        <v>131</v>
      </c>
      <c r="C228" s="21">
        <v>2020</v>
      </c>
      <c r="D228" s="21">
        <v>2026</v>
      </c>
      <c r="E228" s="34" t="s">
        <v>57</v>
      </c>
      <c r="F228" s="34" t="s">
        <v>57</v>
      </c>
      <c r="G228" s="34" t="s">
        <v>57</v>
      </c>
      <c r="H228" s="34" t="s">
        <v>57</v>
      </c>
      <c r="I228" s="34" t="s">
        <v>57</v>
      </c>
      <c r="J228" s="34" t="s">
        <v>57</v>
      </c>
      <c r="K228" s="34" t="s">
        <v>57</v>
      </c>
      <c r="L228" s="34" t="s">
        <v>57</v>
      </c>
      <c r="M228" s="34" t="s">
        <v>57</v>
      </c>
      <c r="N228" s="34" t="s">
        <v>57</v>
      </c>
      <c r="O228" s="34"/>
      <c r="P228" s="34"/>
      <c r="Q228" s="34"/>
      <c r="R228" s="34"/>
      <c r="S228" s="34"/>
      <c r="T228" s="34"/>
      <c r="U228" s="34"/>
      <c r="V228" s="34"/>
      <c r="W228" s="34"/>
      <c r="X228" s="34"/>
      <c r="Y228" s="3"/>
    </row>
    <row r="229" spans="1:25" ht="22.15" customHeight="1">
      <c r="A229" s="76"/>
      <c r="B229" s="87" t="s">
        <v>0</v>
      </c>
      <c r="C229" s="81">
        <v>2020</v>
      </c>
      <c r="D229" s="81">
        <v>2026</v>
      </c>
      <c r="E229" s="81" t="s">
        <v>151</v>
      </c>
      <c r="F229" s="26" t="s">
        <v>38</v>
      </c>
      <c r="G229" s="21">
        <f>G230</f>
        <v>3385658</v>
      </c>
      <c r="H229" s="21">
        <f>H230+H231</f>
        <v>7895023.5</v>
      </c>
      <c r="I229" s="21">
        <f t="shared" ref="I229:N229" si="87">I230+I231</f>
        <v>486943</v>
      </c>
      <c r="J229" s="21">
        <f t="shared" si="87"/>
        <v>486943</v>
      </c>
      <c r="K229" s="21">
        <f t="shared" si="87"/>
        <v>486943</v>
      </c>
      <c r="L229" s="21">
        <f t="shared" si="87"/>
        <v>486943</v>
      </c>
      <c r="M229" s="21">
        <f t="shared" si="87"/>
        <v>486943</v>
      </c>
      <c r="N229" s="21">
        <f t="shared" si="87"/>
        <v>486943</v>
      </c>
      <c r="O229" s="81" t="s">
        <v>57</v>
      </c>
      <c r="P229" s="81" t="s">
        <v>57</v>
      </c>
      <c r="Q229" s="81" t="s">
        <v>57</v>
      </c>
      <c r="R229" s="81" t="s">
        <v>57</v>
      </c>
      <c r="S229" s="81" t="s">
        <v>57</v>
      </c>
      <c r="T229" s="81" t="s">
        <v>57</v>
      </c>
      <c r="U229" s="81" t="s">
        <v>57</v>
      </c>
      <c r="V229" s="81" t="s">
        <v>57</v>
      </c>
      <c r="W229" s="81" t="s">
        <v>57</v>
      </c>
      <c r="X229" s="84" t="s">
        <v>57</v>
      </c>
      <c r="Y229" s="3"/>
    </row>
    <row r="230" spans="1:25" ht="53.25" customHeight="1">
      <c r="A230" s="76"/>
      <c r="B230" s="99"/>
      <c r="C230" s="92"/>
      <c r="D230" s="92"/>
      <c r="E230" s="92"/>
      <c r="F230" s="26" t="s">
        <v>43</v>
      </c>
      <c r="G230" s="21">
        <f>SUM(H230:N230)</f>
        <v>3385658</v>
      </c>
      <c r="H230" s="21">
        <f>H236+H245+H239+H242+H233</f>
        <v>464000</v>
      </c>
      <c r="I230" s="21">
        <f t="shared" ref="I230:N230" si="88">I236+I245+I239+I242+I233</f>
        <v>486943</v>
      </c>
      <c r="J230" s="21">
        <f t="shared" si="88"/>
        <v>486943</v>
      </c>
      <c r="K230" s="21">
        <f t="shared" si="88"/>
        <v>486943</v>
      </c>
      <c r="L230" s="21">
        <f t="shared" si="88"/>
        <v>486943</v>
      </c>
      <c r="M230" s="21">
        <f t="shared" si="88"/>
        <v>486943</v>
      </c>
      <c r="N230" s="21">
        <f t="shared" si="88"/>
        <v>486943</v>
      </c>
      <c r="O230" s="92"/>
      <c r="P230" s="92"/>
      <c r="Q230" s="92"/>
      <c r="R230" s="92"/>
      <c r="S230" s="92"/>
      <c r="T230" s="92"/>
      <c r="U230" s="92"/>
      <c r="V230" s="92"/>
      <c r="W230" s="92"/>
      <c r="X230" s="94"/>
      <c r="Y230" s="3"/>
    </row>
    <row r="231" spans="1:25" ht="39.6" customHeight="1">
      <c r="A231" s="76"/>
      <c r="B231" s="100"/>
      <c r="C231" s="93"/>
      <c r="D231" s="93"/>
      <c r="E231" s="93"/>
      <c r="F231" s="26" t="s">
        <v>44</v>
      </c>
      <c r="G231" s="21">
        <f>SUM(H231:N231)</f>
        <v>7431023.5</v>
      </c>
      <c r="H231" s="21">
        <f>H237+H246+H240+H243+H234</f>
        <v>7431023.5</v>
      </c>
      <c r="I231" s="21">
        <f t="shared" ref="I231:N231" si="89">I237+I246+I240+I243+I234</f>
        <v>0</v>
      </c>
      <c r="J231" s="21">
        <f t="shared" si="89"/>
        <v>0</v>
      </c>
      <c r="K231" s="21">
        <f t="shared" si="89"/>
        <v>0</v>
      </c>
      <c r="L231" s="21">
        <f t="shared" si="89"/>
        <v>0</v>
      </c>
      <c r="M231" s="21">
        <f t="shared" si="89"/>
        <v>0</v>
      </c>
      <c r="N231" s="21">
        <f t="shared" si="89"/>
        <v>0</v>
      </c>
      <c r="O231" s="93"/>
      <c r="P231" s="93"/>
      <c r="Q231" s="93"/>
      <c r="R231" s="93"/>
      <c r="S231" s="93"/>
      <c r="T231" s="93"/>
      <c r="U231" s="93"/>
      <c r="V231" s="93"/>
      <c r="W231" s="93"/>
      <c r="X231" s="95"/>
      <c r="Y231" s="3"/>
    </row>
    <row r="232" spans="1:25" ht="39.6" customHeight="1">
      <c r="A232" s="76"/>
      <c r="B232" s="87" t="s">
        <v>179</v>
      </c>
      <c r="C232" s="81">
        <v>2020</v>
      </c>
      <c r="D232" s="81">
        <v>2026</v>
      </c>
      <c r="E232" s="87" t="s">
        <v>151</v>
      </c>
      <c r="F232" s="26" t="s">
        <v>38</v>
      </c>
      <c r="G232" s="21">
        <f>G233+G234</f>
        <v>2921658</v>
      </c>
      <c r="H232" s="21">
        <f>H233+H234</f>
        <v>0</v>
      </c>
      <c r="I232" s="21">
        <f t="shared" ref="I232:N232" si="90">I233+I234</f>
        <v>486943</v>
      </c>
      <c r="J232" s="21">
        <f t="shared" si="90"/>
        <v>486943</v>
      </c>
      <c r="K232" s="21">
        <f t="shared" si="90"/>
        <v>486943</v>
      </c>
      <c r="L232" s="21">
        <f t="shared" si="90"/>
        <v>486943</v>
      </c>
      <c r="M232" s="21">
        <f t="shared" si="90"/>
        <v>486943</v>
      </c>
      <c r="N232" s="21">
        <f t="shared" si="90"/>
        <v>486943</v>
      </c>
      <c r="O232" s="81" t="s">
        <v>176</v>
      </c>
      <c r="P232" s="81"/>
      <c r="Q232" s="81"/>
      <c r="R232" s="81">
        <v>0</v>
      </c>
      <c r="S232" s="81"/>
      <c r="T232" s="81"/>
      <c r="U232" s="81"/>
      <c r="V232" s="81"/>
      <c r="W232" s="81"/>
      <c r="X232" s="13"/>
      <c r="Y232" s="3"/>
    </row>
    <row r="233" spans="1:25" ht="39.6" customHeight="1">
      <c r="A233" s="76"/>
      <c r="B233" s="99"/>
      <c r="C233" s="92"/>
      <c r="D233" s="92"/>
      <c r="E233" s="99"/>
      <c r="F233" s="26" t="s">
        <v>43</v>
      </c>
      <c r="G233" s="21">
        <f>SUM(H233:N233)</f>
        <v>2921658</v>
      </c>
      <c r="H233" s="21">
        <v>0</v>
      </c>
      <c r="I233" s="21">
        <v>486943</v>
      </c>
      <c r="J233" s="21">
        <v>486943</v>
      </c>
      <c r="K233" s="21">
        <v>486943</v>
      </c>
      <c r="L233" s="21">
        <v>486943</v>
      </c>
      <c r="M233" s="21">
        <v>486943</v>
      </c>
      <c r="N233" s="21">
        <v>486943</v>
      </c>
      <c r="O233" s="92"/>
      <c r="P233" s="92"/>
      <c r="Q233" s="92"/>
      <c r="R233" s="92"/>
      <c r="S233" s="92"/>
      <c r="T233" s="92"/>
      <c r="U233" s="92"/>
      <c r="V233" s="92"/>
      <c r="W233" s="92"/>
      <c r="X233" s="13"/>
      <c r="Y233" s="3"/>
    </row>
    <row r="234" spans="1:25" ht="39.6" customHeight="1">
      <c r="A234" s="76"/>
      <c r="B234" s="100"/>
      <c r="C234" s="93"/>
      <c r="D234" s="93"/>
      <c r="E234" s="100"/>
      <c r="F234" s="26" t="s">
        <v>44</v>
      </c>
      <c r="G234" s="21">
        <f>SUM(H234:N234)</f>
        <v>0</v>
      </c>
      <c r="H234" s="21">
        <v>0</v>
      </c>
      <c r="I234" s="21">
        <v>0</v>
      </c>
      <c r="J234" s="21">
        <v>0</v>
      </c>
      <c r="K234" s="21">
        <v>0</v>
      </c>
      <c r="L234" s="21">
        <v>0</v>
      </c>
      <c r="M234" s="21">
        <v>0</v>
      </c>
      <c r="N234" s="21">
        <v>0</v>
      </c>
      <c r="O234" s="93"/>
      <c r="P234" s="93"/>
      <c r="Q234" s="93"/>
      <c r="R234" s="93"/>
      <c r="S234" s="93"/>
      <c r="T234" s="93"/>
      <c r="U234" s="93"/>
      <c r="V234" s="93"/>
      <c r="W234" s="93"/>
      <c r="X234" s="13"/>
      <c r="Y234" s="3"/>
    </row>
    <row r="235" spans="1:25" ht="53.25" customHeight="1">
      <c r="A235" s="76"/>
      <c r="B235" s="98" t="s">
        <v>187</v>
      </c>
      <c r="C235" s="81">
        <v>2020</v>
      </c>
      <c r="D235" s="81">
        <v>2026</v>
      </c>
      <c r="E235" s="87" t="s">
        <v>151</v>
      </c>
      <c r="F235" s="26" t="s">
        <v>38</v>
      </c>
      <c r="G235" s="21">
        <f>G236+G237</f>
        <v>7822130</v>
      </c>
      <c r="H235" s="21">
        <f>H236+H237</f>
        <v>7822130</v>
      </c>
      <c r="I235" s="21">
        <f t="shared" ref="I235:N235" si="91">I236+I237</f>
        <v>0</v>
      </c>
      <c r="J235" s="21">
        <f t="shared" si="91"/>
        <v>0</v>
      </c>
      <c r="K235" s="21">
        <f t="shared" si="91"/>
        <v>0</v>
      </c>
      <c r="L235" s="21">
        <f t="shared" si="91"/>
        <v>0</v>
      </c>
      <c r="M235" s="21">
        <f t="shared" si="91"/>
        <v>0</v>
      </c>
      <c r="N235" s="21">
        <f t="shared" si="91"/>
        <v>0</v>
      </c>
      <c r="O235" s="81" t="s">
        <v>173</v>
      </c>
      <c r="P235" s="81" t="s">
        <v>153</v>
      </c>
      <c r="Q235" s="81">
        <f>SUM(R235:X237)</f>
        <v>3.49</v>
      </c>
      <c r="R235" s="81">
        <v>3.49</v>
      </c>
      <c r="S235" s="81"/>
      <c r="T235" s="81"/>
      <c r="U235" s="81"/>
      <c r="V235" s="81"/>
      <c r="W235" s="81"/>
      <c r="X235" s="84"/>
      <c r="Y235" s="3"/>
    </row>
    <row r="236" spans="1:25" ht="53.25" customHeight="1">
      <c r="A236" s="76"/>
      <c r="B236" s="88"/>
      <c r="C236" s="92"/>
      <c r="D236" s="92"/>
      <c r="E236" s="99"/>
      <c r="F236" s="26" t="s">
        <v>43</v>
      </c>
      <c r="G236" s="21">
        <f>SUM(H236:N236)</f>
        <v>391106.5</v>
      </c>
      <c r="H236" s="21">
        <v>391106.5</v>
      </c>
      <c r="I236" s="21">
        <v>0</v>
      </c>
      <c r="J236" s="21">
        <v>0</v>
      </c>
      <c r="K236" s="21">
        <v>0</v>
      </c>
      <c r="L236" s="21">
        <v>0</v>
      </c>
      <c r="M236" s="21">
        <v>0</v>
      </c>
      <c r="N236" s="21">
        <v>0</v>
      </c>
      <c r="O236" s="92"/>
      <c r="P236" s="92"/>
      <c r="Q236" s="92"/>
      <c r="R236" s="92"/>
      <c r="S236" s="92"/>
      <c r="T236" s="92"/>
      <c r="U236" s="92"/>
      <c r="V236" s="92"/>
      <c r="W236" s="92"/>
      <c r="X236" s="94"/>
      <c r="Y236" s="3"/>
    </row>
    <row r="237" spans="1:25" ht="53.25" customHeight="1">
      <c r="A237" s="76"/>
      <c r="B237" s="89"/>
      <c r="C237" s="93"/>
      <c r="D237" s="93"/>
      <c r="E237" s="100"/>
      <c r="F237" s="26" t="s">
        <v>44</v>
      </c>
      <c r="G237" s="21">
        <f>SUM(H237:N237)</f>
        <v>7431023.5</v>
      </c>
      <c r="H237" s="21">
        <v>7431023.5</v>
      </c>
      <c r="I237" s="21">
        <v>0</v>
      </c>
      <c r="J237" s="21">
        <v>0</v>
      </c>
      <c r="K237" s="21">
        <v>0</v>
      </c>
      <c r="L237" s="21">
        <v>0</v>
      </c>
      <c r="M237" s="21">
        <v>0</v>
      </c>
      <c r="N237" s="21">
        <v>0</v>
      </c>
      <c r="O237" s="93"/>
      <c r="P237" s="93"/>
      <c r="Q237" s="93"/>
      <c r="R237" s="93"/>
      <c r="S237" s="93"/>
      <c r="T237" s="93"/>
      <c r="U237" s="93"/>
      <c r="V237" s="93"/>
      <c r="W237" s="93"/>
      <c r="X237" s="95"/>
      <c r="Y237" s="3"/>
    </row>
    <row r="238" spans="1:25" ht="53.25" customHeight="1">
      <c r="A238" s="76"/>
      <c r="B238" s="98" t="s">
        <v>188</v>
      </c>
      <c r="C238" s="90">
        <v>2020</v>
      </c>
      <c r="D238" s="81">
        <v>2026</v>
      </c>
      <c r="E238" s="91" t="s">
        <v>151</v>
      </c>
      <c r="F238" s="26" t="s">
        <v>38</v>
      </c>
      <c r="G238" s="21">
        <f>G239+G240</f>
        <v>15000</v>
      </c>
      <c r="H238" s="21">
        <f>H239+H240</f>
        <v>15000</v>
      </c>
      <c r="I238" s="21">
        <f t="shared" ref="I238:N238" si="92">I239+I240</f>
        <v>0</v>
      </c>
      <c r="J238" s="21">
        <f t="shared" si="92"/>
        <v>0</v>
      </c>
      <c r="K238" s="21">
        <f t="shared" si="92"/>
        <v>0</v>
      </c>
      <c r="L238" s="21">
        <f t="shared" si="92"/>
        <v>0</v>
      </c>
      <c r="M238" s="21">
        <f t="shared" si="92"/>
        <v>0</v>
      </c>
      <c r="N238" s="21">
        <f t="shared" si="92"/>
        <v>0</v>
      </c>
      <c r="O238" s="90" t="s">
        <v>174</v>
      </c>
      <c r="P238" s="81" t="s">
        <v>104</v>
      </c>
      <c r="Q238" s="81">
        <v>1</v>
      </c>
      <c r="R238" s="81">
        <v>1</v>
      </c>
      <c r="S238" s="81"/>
      <c r="T238" s="81"/>
      <c r="U238" s="81"/>
      <c r="V238" s="81"/>
      <c r="W238" s="81"/>
      <c r="X238" s="81"/>
      <c r="Y238" s="3"/>
    </row>
    <row r="239" spans="1:25" ht="53.25" customHeight="1">
      <c r="A239" s="76"/>
      <c r="B239" s="88"/>
      <c r="C239" s="90"/>
      <c r="D239" s="92"/>
      <c r="E239" s="91"/>
      <c r="F239" s="26" t="s">
        <v>43</v>
      </c>
      <c r="G239" s="21">
        <f>SUM(H239:N239)</f>
        <v>15000</v>
      </c>
      <c r="H239" s="21">
        <v>15000</v>
      </c>
      <c r="I239" s="21">
        <v>0</v>
      </c>
      <c r="J239" s="21">
        <v>0</v>
      </c>
      <c r="K239" s="21">
        <v>0</v>
      </c>
      <c r="L239" s="21">
        <v>0</v>
      </c>
      <c r="M239" s="21">
        <v>0</v>
      </c>
      <c r="N239" s="21">
        <v>0</v>
      </c>
      <c r="O239" s="90"/>
      <c r="P239" s="92"/>
      <c r="Q239" s="92"/>
      <c r="R239" s="92"/>
      <c r="S239" s="92"/>
      <c r="T239" s="92"/>
      <c r="U239" s="92"/>
      <c r="V239" s="92"/>
      <c r="W239" s="92"/>
      <c r="X239" s="92"/>
      <c r="Y239" s="3"/>
    </row>
    <row r="240" spans="1:25" ht="53.25" customHeight="1">
      <c r="A240" s="76"/>
      <c r="B240" s="89"/>
      <c r="C240" s="90"/>
      <c r="D240" s="93"/>
      <c r="E240" s="91"/>
      <c r="F240" s="26" t="s">
        <v>44</v>
      </c>
      <c r="G240" s="21">
        <f>SUM(H240:N240)</f>
        <v>0</v>
      </c>
      <c r="H240" s="21">
        <v>0</v>
      </c>
      <c r="I240" s="21">
        <v>0</v>
      </c>
      <c r="J240" s="21">
        <v>0</v>
      </c>
      <c r="K240" s="21">
        <v>0</v>
      </c>
      <c r="L240" s="21">
        <v>0</v>
      </c>
      <c r="M240" s="21">
        <v>0</v>
      </c>
      <c r="N240" s="21">
        <v>0</v>
      </c>
      <c r="O240" s="90"/>
      <c r="P240" s="93"/>
      <c r="Q240" s="93"/>
      <c r="R240" s="93"/>
      <c r="S240" s="93"/>
      <c r="T240" s="93"/>
      <c r="U240" s="93"/>
      <c r="V240" s="93"/>
      <c r="W240" s="93"/>
      <c r="X240" s="93"/>
      <c r="Y240" s="3"/>
    </row>
    <row r="241" spans="1:25" ht="53.25" customHeight="1">
      <c r="A241" s="76"/>
      <c r="B241" s="98" t="s">
        <v>189</v>
      </c>
      <c r="C241" s="90">
        <v>2020</v>
      </c>
      <c r="D241" s="81">
        <v>2026</v>
      </c>
      <c r="E241" s="91" t="s">
        <v>151</v>
      </c>
      <c r="F241" s="26" t="s">
        <v>38</v>
      </c>
      <c r="G241" s="21">
        <f>G242+G243</f>
        <v>28118.69</v>
      </c>
      <c r="H241" s="21">
        <f>H242+H243</f>
        <v>28118.69</v>
      </c>
      <c r="I241" s="21">
        <f t="shared" ref="I241:N241" si="93">I242+I243</f>
        <v>0</v>
      </c>
      <c r="J241" s="21">
        <f t="shared" si="93"/>
        <v>0</v>
      </c>
      <c r="K241" s="21">
        <f t="shared" si="93"/>
        <v>0</v>
      </c>
      <c r="L241" s="21">
        <f t="shared" si="93"/>
        <v>0</v>
      </c>
      <c r="M241" s="21">
        <f t="shared" si="93"/>
        <v>0</v>
      </c>
      <c r="N241" s="21">
        <f t="shared" si="93"/>
        <v>0</v>
      </c>
      <c r="O241" s="90" t="s">
        <v>175</v>
      </c>
      <c r="P241" s="81" t="s">
        <v>104</v>
      </c>
      <c r="Q241" s="81">
        <v>1</v>
      </c>
      <c r="R241" s="81">
        <v>1</v>
      </c>
      <c r="S241" s="81"/>
      <c r="T241" s="81"/>
      <c r="U241" s="81"/>
      <c r="V241" s="81"/>
      <c r="W241" s="81"/>
      <c r="X241" s="81"/>
      <c r="Y241" s="3"/>
    </row>
    <row r="242" spans="1:25" ht="53.25" customHeight="1">
      <c r="A242" s="76"/>
      <c r="B242" s="88"/>
      <c r="C242" s="90"/>
      <c r="D242" s="92"/>
      <c r="E242" s="91"/>
      <c r="F242" s="26" t="s">
        <v>43</v>
      </c>
      <c r="G242" s="21">
        <f>SUM(H242:N242)</f>
        <v>28118.69</v>
      </c>
      <c r="H242" s="21">
        <v>28118.69</v>
      </c>
      <c r="I242" s="21">
        <v>0</v>
      </c>
      <c r="J242" s="21">
        <v>0</v>
      </c>
      <c r="K242" s="21">
        <v>0</v>
      </c>
      <c r="L242" s="21">
        <v>0</v>
      </c>
      <c r="M242" s="21">
        <v>0</v>
      </c>
      <c r="N242" s="21">
        <v>0</v>
      </c>
      <c r="O242" s="90"/>
      <c r="P242" s="92"/>
      <c r="Q242" s="92"/>
      <c r="R242" s="92"/>
      <c r="S242" s="92"/>
      <c r="T242" s="92"/>
      <c r="U242" s="92"/>
      <c r="V242" s="92"/>
      <c r="W242" s="92"/>
      <c r="X242" s="92"/>
      <c r="Y242" s="3"/>
    </row>
    <row r="243" spans="1:25" ht="53.25" customHeight="1">
      <c r="A243" s="76"/>
      <c r="B243" s="89"/>
      <c r="C243" s="90"/>
      <c r="D243" s="93"/>
      <c r="E243" s="91"/>
      <c r="F243" s="26" t="s">
        <v>44</v>
      </c>
      <c r="G243" s="21">
        <f>SUM(H243:N243)</f>
        <v>0</v>
      </c>
      <c r="H243" s="21">
        <v>0</v>
      </c>
      <c r="I243" s="21">
        <v>0</v>
      </c>
      <c r="J243" s="21">
        <v>0</v>
      </c>
      <c r="K243" s="21">
        <v>0</v>
      </c>
      <c r="L243" s="21">
        <v>0</v>
      </c>
      <c r="M243" s="21">
        <v>0</v>
      </c>
      <c r="N243" s="21">
        <v>0</v>
      </c>
      <c r="O243" s="90"/>
      <c r="P243" s="93"/>
      <c r="Q243" s="93"/>
      <c r="R243" s="93"/>
      <c r="S243" s="93"/>
      <c r="T243" s="93"/>
      <c r="U243" s="93"/>
      <c r="V243" s="93"/>
      <c r="W243" s="93"/>
      <c r="X243" s="93"/>
      <c r="Y243" s="3"/>
    </row>
    <row r="244" spans="1:25" ht="53.25" customHeight="1">
      <c r="A244" s="76"/>
      <c r="B244" s="98" t="s">
        <v>180</v>
      </c>
      <c r="C244" s="90">
        <v>2020</v>
      </c>
      <c r="D244" s="90">
        <v>2026</v>
      </c>
      <c r="E244" s="91" t="s">
        <v>151</v>
      </c>
      <c r="F244" s="26" t="s">
        <v>38</v>
      </c>
      <c r="G244" s="21">
        <f>G245+G246</f>
        <v>29774.81</v>
      </c>
      <c r="H244" s="21">
        <f>H245+H246</f>
        <v>29774.81</v>
      </c>
      <c r="I244" s="21">
        <f t="shared" ref="I244:N244" si="94">I245+I246</f>
        <v>0</v>
      </c>
      <c r="J244" s="21">
        <f t="shared" si="94"/>
        <v>0</v>
      </c>
      <c r="K244" s="21">
        <f t="shared" si="94"/>
        <v>0</v>
      </c>
      <c r="L244" s="21">
        <f t="shared" si="94"/>
        <v>0</v>
      </c>
      <c r="M244" s="21">
        <f t="shared" si="94"/>
        <v>0</v>
      </c>
      <c r="N244" s="21">
        <f t="shared" si="94"/>
        <v>0</v>
      </c>
      <c r="O244" s="81" t="s">
        <v>176</v>
      </c>
      <c r="P244" s="81" t="s">
        <v>104</v>
      </c>
      <c r="Q244" s="81">
        <v>1</v>
      </c>
      <c r="R244" s="81">
        <v>1</v>
      </c>
      <c r="S244" s="81"/>
      <c r="T244" s="81"/>
      <c r="U244" s="81"/>
      <c r="V244" s="81"/>
      <c r="W244" s="81"/>
      <c r="X244" s="84"/>
      <c r="Y244" s="3"/>
    </row>
    <row r="245" spans="1:25" ht="53.25" customHeight="1">
      <c r="A245" s="76"/>
      <c r="B245" s="88"/>
      <c r="C245" s="90"/>
      <c r="D245" s="90"/>
      <c r="E245" s="91"/>
      <c r="F245" s="26" t="s">
        <v>43</v>
      </c>
      <c r="G245" s="21">
        <f>SUM(H245:N245)</f>
        <v>29774.81</v>
      </c>
      <c r="H245" s="21">
        <v>29774.81</v>
      </c>
      <c r="I245" s="21">
        <v>0</v>
      </c>
      <c r="J245" s="21">
        <v>0</v>
      </c>
      <c r="K245" s="21">
        <v>0</v>
      </c>
      <c r="L245" s="21">
        <v>0</v>
      </c>
      <c r="M245" s="21">
        <v>0</v>
      </c>
      <c r="N245" s="21">
        <v>0</v>
      </c>
      <c r="O245" s="92"/>
      <c r="P245" s="92"/>
      <c r="Q245" s="92"/>
      <c r="R245" s="92"/>
      <c r="S245" s="92"/>
      <c r="T245" s="92"/>
      <c r="U245" s="92"/>
      <c r="V245" s="92"/>
      <c r="W245" s="92"/>
      <c r="X245" s="94"/>
      <c r="Y245" s="3"/>
    </row>
    <row r="246" spans="1:25" ht="53.25" customHeight="1">
      <c r="A246" s="76"/>
      <c r="B246" s="89"/>
      <c r="C246" s="90"/>
      <c r="D246" s="90"/>
      <c r="E246" s="91"/>
      <c r="F246" s="26" t="s">
        <v>44</v>
      </c>
      <c r="G246" s="21">
        <f>SUM(H246:N246)</f>
        <v>0</v>
      </c>
      <c r="H246" s="21">
        <v>0</v>
      </c>
      <c r="I246" s="21">
        <v>0</v>
      </c>
      <c r="J246" s="21">
        <v>0</v>
      </c>
      <c r="K246" s="21">
        <v>0</v>
      </c>
      <c r="L246" s="21">
        <v>0</v>
      </c>
      <c r="M246" s="21">
        <v>0</v>
      </c>
      <c r="N246" s="21">
        <v>0</v>
      </c>
      <c r="O246" s="93"/>
      <c r="P246" s="93"/>
      <c r="Q246" s="93"/>
      <c r="R246" s="93"/>
      <c r="S246" s="93"/>
      <c r="T246" s="93"/>
      <c r="U246" s="93"/>
      <c r="V246" s="93"/>
      <c r="W246" s="93"/>
      <c r="X246" s="95"/>
      <c r="Y246" s="3"/>
    </row>
    <row r="247" spans="1:25" ht="42.6" customHeight="1">
      <c r="A247" s="76"/>
      <c r="B247" s="75" t="s">
        <v>168</v>
      </c>
      <c r="C247" s="34">
        <v>2020</v>
      </c>
      <c r="D247" s="34">
        <v>2026</v>
      </c>
      <c r="E247" s="34" t="s">
        <v>57</v>
      </c>
      <c r="F247" s="34" t="s">
        <v>57</v>
      </c>
      <c r="G247" s="34" t="s">
        <v>57</v>
      </c>
      <c r="H247" s="34" t="s">
        <v>57</v>
      </c>
      <c r="I247" s="34" t="s">
        <v>57</v>
      </c>
      <c r="J247" s="34" t="s">
        <v>57</v>
      </c>
      <c r="K247" s="34" t="s">
        <v>57</v>
      </c>
      <c r="L247" s="34" t="s">
        <v>57</v>
      </c>
      <c r="M247" s="34" t="s">
        <v>57</v>
      </c>
      <c r="N247" s="34" t="s">
        <v>57</v>
      </c>
      <c r="O247" s="34" t="s">
        <v>57</v>
      </c>
      <c r="P247" s="34" t="s">
        <v>57</v>
      </c>
      <c r="Q247" s="34" t="s">
        <v>57</v>
      </c>
      <c r="R247" s="34" t="s">
        <v>57</v>
      </c>
      <c r="S247" s="34" t="s">
        <v>57</v>
      </c>
      <c r="T247" s="34" t="s">
        <v>57</v>
      </c>
      <c r="U247" s="34" t="s">
        <v>57</v>
      </c>
      <c r="V247" s="34" t="s">
        <v>57</v>
      </c>
      <c r="W247" s="34" t="s">
        <v>57</v>
      </c>
      <c r="X247" s="34" t="s">
        <v>57</v>
      </c>
      <c r="Y247" s="3"/>
    </row>
    <row r="248" spans="1:25" ht="22.15" customHeight="1">
      <c r="A248" s="76"/>
      <c r="B248" s="87" t="s">
        <v>166</v>
      </c>
      <c r="C248" s="81">
        <v>2020</v>
      </c>
      <c r="D248" s="81">
        <v>2026</v>
      </c>
      <c r="E248" s="81" t="s">
        <v>151</v>
      </c>
      <c r="F248" s="26" t="s">
        <v>38</v>
      </c>
      <c r="G248" s="21">
        <f>G249</f>
        <v>3330000</v>
      </c>
      <c r="H248" s="21">
        <f>H249+H250</f>
        <v>3330000</v>
      </c>
      <c r="I248" s="21">
        <f t="shared" ref="I248:N248" si="95">I249+I250</f>
        <v>0</v>
      </c>
      <c r="J248" s="21">
        <f t="shared" si="95"/>
        <v>0</v>
      </c>
      <c r="K248" s="21">
        <f t="shared" si="95"/>
        <v>0</v>
      </c>
      <c r="L248" s="21">
        <f t="shared" si="95"/>
        <v>0</v>
      </c>
      <c r="M248" s="21">
        <f t="shared" si="95"/>
        <v>0</v>
      </c>
      <c r="N248" s="21">
        <f t="shared" si="95"/>
        <v>0</v>
      </c>
      <c r="O248" s="81" t="s">
        <v>57</v>
      </c>
      <c r="P248" s="81" t="s">
        <v>57</v>
      </c>
      <c r="Q248" s="81" t="s">
        <v>57</v>
      </c>
      <c r="R248" s="81" t="s">
        <v>57</v>
      </c>
      <c r="S248" s="81" t="s">
        <v>57</v>
      </c>
      <c r="T248" s="81" t="s">
        <v>57</v>
      </c>
      <c r="U248" s="81" t="s">
        <v>57</v>
      </c>
      <c r="V248" s="81" t="s">
        <v>57</v>
      </c>
      <c r="W248" s="81" t="s">
        <v>57</v>
      </c>
      <c r="X248" s="84" t="s">
        <v>57</v>
      </c>
      <c r="Y248" s="3"/>
    </row>
    <row r="249" spans="1:25" ht="67.900000000000006" customHeight="1">
      <c r="A249" s="76"/>
      <c r="B249" s="99"/>
      <c r="C249" s="92"/>
      <c r="D249" s="92"/>
      <c r="E249" s="92"/>
      <c r="F249" s="26" t="s">
        <v>43</v>
      </c>
      <c r="G249" s="21">
        <f>SUM(H249:N249)</f>
        <v>3330000</v>
      </c>
      <c r="H249" s="21">
        <f>H252+H261+H255+H258</f>
        <v>3330000</v>
      </c>
      <c r="I249" s="21">
        <f t="shared" ref="I249:N249" si="96">I252+I261+I255+I258</f>
        <v>0</v>
      </c>
      <c r="J249" s="21">
        <f t="shared" si="96"/>
        <v>0</v>
      </c>
      <c r="K249" s="21">
        <f t="shared" si="96"/>
        <v>0</v>
      </c>
      <c r="L249" s="21">
        <f t="shared" si="96"/>
        <v>0</v>
      </c>
      <c r="M249" s="21">
        <f t="shared" si="96"/>
        <v>0</v>
      </c>
      <c r="N249" s="21">
        <f t="shared" si="96"/>
        <v>0</v>
      </c>
      <c r="O249" s="92"/>
      <c r="P249" s="92"/>
      <c r="Q249" s="92"/>
      <c r="R249" s="92"/>
      <c r="S249" s="92"/>
      <c r="T249" s="92"/>
      <c r="U249" s="92"/>
      <c r="V249" s="92"/>
      <c r="W249" s="92"/>
      <c r="X249" s="94"/>
      <c r="Y249" s="3"/>
    </row>
    <row r="250" spans="1:25" ht="53.25" customHeight="1">
      <c r="A250" s="76"/>
      <c r="B250" s="100"/>
      <c r="C250" s="93"/>
      <c r="D250" s="93"/>
      <c r="E250" s="93"/>
      <c r="F250" s="26" t="s">
        <v>44</v>
      </c>
      <c r="G250" s="21">
        <f>SUM(H250:N250)</f>
        <v>0</v>
      </c>
      <c r="H250" s="21">
        <f>H253+H262+H256+H259</f>
        <v>0</v>
      </c>
      <c r="I250" s="21">
        <f t="shared" ref="I250:N250" si="97">I253+I262+I256+I259</f>
        <v>0</v>
      </c>
      <c r="J250" s="21">
        <f t="shared" si="97"/>
        <v>0</v>
      </c>
      <c r="K250" s="21">
        <f t="shared" si="97"/>
        <v>0</v>
      </c>
      <c r="L250" s="21">
        <f t="shared" si="97"/>
        <v>0</v>
      </c>
      <c r="M250" s="21">
        <f t="shared" si="97"/>
        <v>0</v>
      </c>
      <c r="N250" s="21">
        <f t="shared" si="97"/>
        <v>0</v>
      </c>
      <c r="O250" s="93"/>
      <c r="P250" s="93"/>
      <c r="Q250" s="93"/>
      <c r="R250" s="93"/>
      <c r="S250" s="93"/>
      <c r="T250" s="93"/>
      <c r="U250" s="93"/>
      <c r="V250" s="93"/>
      <c r="W250" s="93"/>
      <c r="X250" s="95"/>
      <c r="Y250" s="3"/>
    </row>
    <row r="251" spans="1:25" ht="53.25" customHeight="1">
      <c r="A251" s="76"/>
      <c r="B251" s="98" t="s">
        <v>192</v>
      </c>
      <c r="C251" s="90">
        <v>2020</v>
      </c>
      <c r="D251" s="90">
        <v>2026</v>
      </c>
      <c r="E251" s="91" t="s">
        <v>151</v>
      </c>
      <c r="F251" s="26" t="s">
        <v>38</v>
      </c>
      <c r="G251" s="21">
        <f>G252+G253</f>
        <v>1000000</v>
      </c>
      <c r="H251" s="21">
        <f>H252+H253</f>
        <v>1000000</v>
      </c>
      <c r="I251" s="21">
        <f t="shared" ref="I251:N251" si="98">I252+I253</f>
        <v>0</v>
      </c>
      <c r="J251" s="21">
        <f t="shared" si="98"/>
        <v>0</v>
      </c>
      <c r="K251" s="21">
        <f t="shared" si="98"/>
        <v>0</v>
      </c>
      <c r="L251" s="21">
        <f t="shared" si="98"/>
        <v>0</v>
      </c>
      <c r="M251" s="21">
        <f t="shared" si="98"/>
        <v>0</v>
      </c>
      <c r="N251" s="21">
        <f t="shared" si="98"/>
        <v>0</v>
      </c>
      <c r="O251" s="81" t="s">
        <v>147</v>
      </c>
      <c r="P251" s="81" t="s">
        <v>98</v>
      </c>
      <c r="Q251" s="81" t="s">
        <v>57</v>
      </c>
      <c r="R251" s="81">
        <v>100</v>
      </c>
      <c r="S251" s="81"/>
      <c r="T251" s="81"/>
      <c r="U251" s="81"/>
      <c r="V251" s="81"/>
      <c r="W251" s="81"/>
      <c r="X251" s="84"/>
      <c r="Y251" s="3"/>
    </row>
    <row r="252" spans="1:25" ht="53.25" customHeight="1">
      <c r="A252" s="76"/>
      <c r="B252" s="88"/>
      <c r="C252" s="90"/>
      <c r="D252" s="90"/>
      <c r="E252" s="91"/>
      <c r="F252" s="26" t="s">
        <v>43</v>
      </c>
      <c r="G252" s="21">
        <f>SUM(H252:N252)</f>
        <v>1000000</v>
      </c>
      <c r="H252" s="21">
        <v>1000000</v>
      </c>
      <c r="I252" s="21">
        <v>0</v>
      </c>
      <c r="J252" s="21">
        <v>0</v>
      </c>
      <c r="K252" s="21">
        <v>0</v>
      </c>
      <c r="L252" s="21">
        <v>0</v>
      </c>
      <c r="M252" s="21">
        <v>0</v>
      </c>
      <c r="N252" s="21">
        <v>0</v>
      </c>
      <c r="O252" s="92"/>
      <c r="P252" s="92"/>
      <c r="Q252" s="92"/>
      <c r="R252" s="92"/>
      <c r="S252" s="92"/>
      <c r="T252" s="92"/>
      <c r="U252" s="92"/>
      <c r="V252" s="92"/>
      <c r="W252" s="92"/>
      <c r="X252" s="94"/>
      <c r="Y252" s="3"/>
    </row>
    <row r="253" spans="1:25" ht="53.25" customHeight="1">
      <c r="A253" s="76"/>
      <c r="B253" s="89"/>
      <c r="C253" s="90"/>
      <c r="D253" s="90"/>
      <c r="E253" s="91"/>
      <c r="F253" s="26" t="s">
        <v>44</v>
      </c>
      <c r="G253" s="21">
        <f>SUM(H253:N253)</f>
        <v>0</v>
      </c>
      <c r="H253" s="21">
        <v>0</v>
      </c>
      <c r="I253" s="21">
        <v>0</v>
      </c>
      <c r="J253" s="21">
        <v>0</v>
      </c>
      <c r="K253" s="21">
        <v>0</v>
      </c>
      <c r="L253" s="21">
        <v>0</v>
      </c>
      <c r="M253" s="21">
        <v>0</v>
      </c>
      <c r="N253" s="21">
        <v>0</v>
      </c>
      <c r="O253" s="93"/>
      <c r="P253" s="93"/>
      <c r="Q253" s="93"/>
      <c r="R253" s="93"/>
      <c r="S253" s="93"/>
      <c r="T253" s="93"/>
      <c r="U253" s="93"/>
      <c r="V253" s="93"/>
      <c r="W253" s="93"/>
      <c r="X253" s="95"/>
      <c r="Y253" s="3"/>
    </row>
    <row r="254" spans="1:25" ht="53.25" customHeight="1">
      <c r="A254" s="76"/>
      <c r="B254" s="98" t="s">
        <v>190</v>
      </c>
      <c r="C254" s="90">
        <v>2020</v>
      </c>
      <c r="D254" s="90">
        <v>2026</v>
      </c>
      <c r="E254" s="91" t="s">
        <v>151</v>
      </c>
      <c r="F254" s="26" t="s">
        <v>38</v>
      </c>
      <c r="G254" s="21">
        <f>G255+G256</f>
        <v>230000</v>
      </c>
      <c r="H254" s="21">
        <f>H255+H256</f>
        <v>230000</v>
      </c>
      <c r="I254" s="21">
        <f t="shared" ref="I254:N254" si="99">I255+I256</f>
        <v>0</v>
      </c>
      <c r="J254" s="21">
        <f t="shared" si="99"/>
        <v>0</v>
      </c>
      <c r="K254" s="21">
        <f t="shared" si="99"/>
        <v>0</v>
      </c>
      <c r="L254" s="21">
        <f t="shared" si="99"/>
        <v>0</v>
      </c>
      <c r="M254" s="21">
        <f t="shared" si="99"/>
        <v>0</v>
      </c>
      <c r="N254" s="21">
        <f t="shared" si="99"/>
        <v>0</v>
      </c>
      <c r="O254" s="81" t="s">
        <v>147</v>
      </c>
      <c r="P254" s="81" t="s">
        <v>98</v>
      </c>
      <c r="Q254" s="81" t="s">
        <v>57</v>
      </c>
      <c r="R254" s="81">
        <v>100</v>
      </c>
      <c r="S254" s="81"/>
      <c r="T254" s="81"/>
      <c r="U254" s="81"/>
      <c r="V254" s="81"/>
      <c r="W254" s="81"/>
      <c r="X254" s="84"/>
      <c r="Y254" s="3"/>
    </row>
    <row r="255" spans="1:25" ht="53.25" customHeight="1">
      <c r="A255" s="76"/>
      <c r="B255" s="88"/>
      <c r="C255" s="90"/>
      <c r="D255" s="90"/>
      <c r="E255" s="91"/>
      <c r="F255" s="26" t="s">
        <v>43</v>
      </c>
      <c r="G255" s="21">
        <f>SUM(H255:N255)</f>
        <v>230000</v>
      </c>
      <c r="H255" s="21">
        <v>230000</v>
      </c>
      <c r="I255" s="21">
        <v>0</v>
      </c>
      <c r="J255" s="21">
        <v>0</v>
      </c>
      <c r="K255" s="21">
        <v>0</v>
      </c>
      <c r="L255" s="21">
        <v>0</v>
      </c>
      <c r="M255" s="21">
        <v>0</v>
      </c>
      <c r="N255" s="21">
        <v>0</v>
      </c>
      <c r="O255" s="92"/>
      <c r="P255" s="92"/>
      <c r="Q255" s="92"/>
      <c r="R255" s="92"/>
      <c r="S255" s="92"/>
      <c r="T255" s="92"/>
      <c r="U255" s="92"/>
      <c r="V255" s="92"/>
      <c r="W255" s="92"/>
      <c r="X255" s="94"/>
      <c r="Y255" s="3"/>
    </row>
    <row r="256" spans="1:25" ht="53.25" customHeight="1">
      <c r="A256" s="76"/>
      <c r="B256" s="89"/>
      <c r="C256" s="90"/>
      <c r="D256" s="90"/>
      <c r="E256" s="91"/>
      <c r="F256" s="26" t="s">
        <v>44</v>
      </c>
      <c r="G256" s="21">
        <f>SUM(H256:N256)</f>
        <v>0</v>
      </c>
      <c r="H256" s="21">
        <v>0</v>
      </c>
      <c r="I256" s="21">
        <v>0</v>
      </c>
      <c r="J256" s="21">
        <v>0</v>
      </c>
      <c r="K256" s="21">
        <v>0</v>
      </c>
      <c r="L256" s="21">
        <v>0</v>
      </c>
      <c r="M256" s="21">
        <v>0</v>
      </c>
      <c r="N256" s="21">
        <v>0</v>
      </c>
      <c r="O256" s="93"/>
      <c r="P256" s="93"/>
      <c r="Q256" s="93"/>
      <c r="R256" s="93"/>
      <c r="S256" s="93"/>
      <c r="T256" s="93"/>
      <c r="U256" s="93"/>
      <c r="V256" s="93"/>
      <c r="W256" s="93"/>
      <c r="X256" s="95"/>
      <c r="Y256" s="3"/>
    </row>
    <row r="257" spans="1:25" ht="53.25" customHeight="1">
      <c r="A257" s="76"/>
      <c r="B257" s="98" t="s">
        <v>191</v>
      </c>
      <c r="C257" s="90">
        <v>2020</v>
      </c>
      <c r="D257" s="90">
        <v>2026</v>
      </c>
      <c r="E257" s="91" t="s">
        <v>151</v>
      </c>
      <c r="F257" s="26" t="s">
        <v>38</v>
      </c>
      <c r="G257" s="21">
        <f>G258+G259</f>
        <v>300000</v>
      </c>
      <c r="H257" s="21">
        <f>H258+H259</f>
        <v>300000</v>
      </c>
      <c r="I257" s="21">
        <f t="shared" ref="I257:N257" si="100">I258+I259</f>
        <v>0</v>
      </c>
      <c r="J257" s="21">
        <f t="shared" si="100"/>
        <v>0</v>
      </c>
      <c r="K257" s="21">
        <f t="shared" si="100"/>
        <v>0</v>
      </c>
      <c r="L257" s="21">
        <f t="shared" si="100"/>
        <v>0</v>
      </c>
      <c r="M257" s="21">
        <f t="shared" si="100"/>
        <v>0</v>
      </c>
      <c r="N257" s="21">
        <f t="shared" si="100"/>
        <v>0</v>
      </c>
      <c r="O257" s="81" t="s">
        <v>167</v>
      </c>
      <c r="P257" s="81" t="s">
        <v>104</v>
      </c>
      <c r="Q257" s="81">
        <f>R257</f>
        <v>6</v>
      </c>
      <c r="R257" s="81">
        <v>6</v>
      </c>
      <c r="S257" s="81"/>
      <c r="T257" s="81"/>
      <c r="U257" s="81"/>
      <c r="V257" s="81"/>
      <c r="W257" s="81"/>
      <c r="X257" s="84"/>
      <c r="Y257" s="3"/>
    </row>
    <row r="258" spans="1:25" ht="53.25" customHeight="1">
      <c r="A258" s="76"/>
      <c r="B258" s="88"/>
      <c r="C258" s="90"/>
      <c r="D258" s="90"/>
      <c r="E258" s="91"/>
      <c r="F258" s="26" t="s">
        <v>43</v>
      </c>
      <c r="G258" s="21">
        <f>SUM(H258:N258)</f>
        <v>300000</v>
      </c>
      <c r="H258" s="21">
        <v>300000</v>
      </c>
      <c r="I258" s="21">
        <v>0</v>
      </c>
      <c r="J258" s="21">
        <v>0</v>
      </c>
      <c r="K258" s="21">
        <v>0</v>
      </c>
      <c r="L258" s="21">
        <v>0</v>
      </c>
      <c r="M258" s="21">
        <v>0</v>
      </c>
      <c r="N258" s="21">
        <v>0</v>
      </c>
      <c r="O258" s="92"/>
      <c r="P258" s="92"/>
      <c r="Q258" s="92"/>
      <c r="R258" s="92"/>
      <c r="S258" s="92"/>
      <c r="T258" s="92"/>
      <c r="U258" s="92"/>
      <c r="V258" s="92"/>
      <c r="W258" s="92"/>
      <c r="X258" s="94"/>
      <c r="Y258" s="3"/>
    </row>
    <row r="259" spans="1:25" ht="53.25" customHeight="1">
      <c r="A259" s="76"/>
      <c r="B259" s="89"/>
      <c r="C259" s="90"/>
      <c r="D259" s="90"/>
      <c r="E259" s="91"/>
      <c r="F259" s="26" t="s">
        <v>44</v>
      </c>
      <c r="G259" s="21">
        <f>SUM(H259:N259)</f>
        <v>0</v>
      </c>
      <c r="H259" s="21">
        <v>0</v>
      </c>
      <c r="I259" s="21">
        <v>0</v>
      </c>
      <c r="J259" s="21">
        <v>0</v>
      </c>
      <c r="K259" s="21">
        <v>0</v>
      </c>
      <c r="L259" s="21">
        <v>0</v>
      </c>
      <c r="M259" s="21">
        <v>0</v>
      </c>
      <c r="N259" s="21">
        <v>0</v>
      </c>
      <c r="O259" s="93"/>
      <c r="P259" s="93"/>
      <c r="Q259" s="93"/>
      <c r="R259" s="93"/>
      <c r="S259" s="93"/>
      <c r="T259" s="93"/>
      <c r="U259" s="93"/>
      <c r="V259" s="93"/>
      <c r="W259" s="93"/>
      <c r="X259" s="95"/>
      <c r="Y259" s="3"/>
    </row>
    <row r="260" spans="1:25" ht="53.25" customHeight="1">
      <c r="A260" s="76"/>
      <c r="B260" s="98" t="s">
        <v>193</v>
      </c>
      <c r="C260" s="90">
        <v>2020</v>
      </c>
      <c r="D260" s="90">
        <v>2026</v>
      </c>
      <c r="E260" s="91" t="s">
        <v>151</v>
      </c>
      <c r="F260" s="26" t="s">
        <v>38</v>
      </c>
      <c r="G260" s="21">
        <f>G261+G262</f>
        <v>1800000</v>
      </c>
      <c r="H260" s="21">
        <f>H261+H262</f>
        <v>1800000</v>
      </c>
      <c r="I260" s="21">
        <f t="shared" ref="I260:N260" si="101">I261+I262</f>
        <v>0</v>
      </c>
      <c r="J260" s="21">
        <f t="shared" si="101"/>
        <v>0</v>
      </c>
      <c r="K260" s="21">
        <f t="shared" si="101"/>
        <v>0</v>
      </c>
      <c r="L260" s="21">
        <f t="shared" si="101"/>
        <v>0</v>
      </c>
      <c r="M260" s="21">
        <f t="shared" si="101"/>
        <v>0</v>
      </c>
      <c r="N260" s="21">
        <f t="shared" si="101"/>
        <v>0</v>
      </c>
      <c r="O260" s="81" t="s">
        <v>147</v>
      </c>
      <c r="P260" s="81" t="s">
        <v>104</v>
      </c>
      <c r="Q260" s="81">
        <f>R260</f>
        <v>100</v>
      </c>
      <c r="R260" s="81">
        <v>100</v>
      </c>
      <c r="S260" s="81"/>
      <c r="T260" s="81"/>
      <c r="U260" s="81"/>
      <c r="V260" s="81"/>
      <c r="W260" s="81"/>
      <c r="X260" s="84"/>
      <c r="Y260" s="3"/>
    </row>
    <row r="261" spans="1:25" ht="53.25" customHeight="1">
      <c r="A261" s="76"/>
      <c r="B261" s="88"/>
      <c r="C261" s="90"/>
      <c r="D261" s="90"/>
      <c r="E261" s="91"/>
      <c r="F261" s="26" t="s">
        <v>43</v>
      </c>
      <c r="G261" s="21">
        <f>SUM(H261:N261)</f>
        <v>1800000</v>
      </c>
      <c r="H261" s="21">
        <v>1800000</v>
      </c>
      <c r="I261" s="21">
        <v>0</v>
      </c>
      <c r="J261" s="21">
        <v>0</v>
      </c>
      <c r="K261" s="21">
        <v>0</v>
      </c>
      <c r="L261" s="21">
        <v>0</v>
      </c>
      <c r="M261" s="21">
        <v>0</v>
      </c>
      <c r="N261" s="21">
        <v>0</v>
      </c>
      <c r="O261" s="92"/>
      <c r="P261" s="92"/>
      <c r="Q261" s="92"/>
      <c r="R261" s="92"/>
      <c r="S261" s="92"/>
      <c r="T261" s="92"/>
      <c r="U261" s="92"/>
      <c r="V261" s="92"/>
      <c r="W261" s="92"/>
      <c r="X261" s="94"/>
      <c r="Y261" s="3"/>
    </row>
    <row r="262" spans="1:25" ht="53.25" customHeight="1">
      <c r="A262" s="76"/>
      <c r="B262" s="89"/>
      <c r="C262" s="90"/>
      <c r="D262" s="90"/>
      <c r="E262" s="91"/>
      <c r="F262" s="26" t="s">
        <v>44</v>
      </c>
      <c r="G262" s="21">
        <f>SUM(H262:N262)</f>
        <v>0</v>
      </c>
      <c r="H262" s="21">
        <v>0</v>
      </c>
      <c r="I262" s="21">
        <v>0</v>
      </c>
      <c r="J262" s="21">
        <v>0</v>
      </c>
      <c r="K262" s="21">
        <v>0</v>
      </c>
      <c r="L262" s="21">
        <v>0</v>
      </c>
      <c r="M262" s="21">
        <v>0</v>
      </c>
      <c r="N262" s="21">
        <v>0</v>
      </c>
      <c r="O262" s="93"/>
      <c r="P262" s="93"/>
      <c r="Q262" s="93"/>
      <c r="R262" s="93"/>
      <c r="S262" s="93"/>
      <c r="T262" s="93"/>
      <c r="U262" s="93"/>
      <c r="V262" s="93"/>
      <c r="W262" s="93"/>
      <c r="X262" s="95"/>
      <c r="Y262" s="3"/>
    </row>
    <row r="263" spans="1:25" ht="43.9" customHeight="1">
      <c r="A263" s="98"/>
      <c r="B263" s="98" t="s">
        <v>169</v>
      </c>
      <c r="C263" s="90">
        <v>2020</v>
      </c>
      <c r="D263" s="90">
        <v>2026</v>
      </c>
      <c r="E263" s="81" t="s">
        <v>57</v>
      </c>
      <c r="F263" s="81" t="s">
        <v>57</v>
      </c>
      <c r="G263" s="81" t="s">
        <v>57</v>
      </c>
      <c r="H263" s="81" t="s">
        <v>57</v>
      </c>
      <c r="I263" s="81" t="s">
        <v>57</v>
      </c>
      <c r="J263" s="81" t="s">
        <v>57</v>
      </c>
      <c r="K263" s="81" t="s">
        <v>57</v>
      </c>
      <c r="L263" s="34" t="s">
        <v>57</v>
      </c>
      <c r="M263" s="81" t="s">
        <v>57</v>
      </c>
      <c r="N263" s="81" t="s">
        <v>57</v>
      </c>
      <c r="O263" s="34" t="s">
        <v>57</v>
      </c>
      <c r="P263" s="34" t="s">
        <v>57</v>
      </c>
      <c r="Q263" s="34" t="s">
        <v>57</v>
      </c>
      <c r="R263" s="34" t="s">
        <v>57</v>
      </c>
      <c r="S263" s="34" t="s">
        <v>57</v>
      </c>
      <c r="T263" s="34" t="s">
        <v>57</v>
      </c>
      <c r="U263" s="34" t="s">
        <v>57</v>
      </c>
      <c r="V263" s="34" t="s">
        <v>57</v>
      </c>
      <c r="W263" s="34" t="s">
        <v>57</v>
      </c>
      <c r="X263" s="34" t="s">
        <v>57</v>
      </c>
      <c r="Y263" s="3"/>
    </row>
    <row r="264" spans="1:25" ht="1.5" hidden="1" customHeight="1">
      <c r="A264" s="89"/>
      <c r="B264" s="89"/>
      <c r="C264" s="90"/>
      <c r="D264" s="90"/>
      <c r="E264" s="93"/>
      <c r="F264" s="93"/>
      <c r="G264" s="93"/>
      <c r="H264" s="93"/>
      <c r="I264" s="93"/>
      <c r="J264" s="93"/>
      <c r="K264" s="93"/>
      <c r="L264" s="23"/>
      <c r="M264" s="93"/>
      <c r="N264" s="93"/>
      <c r="O264" s="23"/>
      <c r="P264" s="23"/>
      <c r="Q264" s="23"/>
      <c r="R264" s="23"/>
      <c r="S264" s="23"/>
      <c r="T264" s="23"/>
      <c r="U264" s="23"/>
      <c r="V264" s="23"/>
      <c r="W264" s="23"/>
      <c r="X264" s="14"/>
      <c r="Y264" s="3"/>
    </row>
    <row r="265" spans="1:25" ht="29.25" customHeight="1">
      <c r="A265" s="28"/>
      <c r="B265" s="87" t="s">
        <v>170</v>
      </c>
      <c r="C265" s="81">
        <v>2020</v>
      </c>
      <c r="D265" s="81">
        <v>2026</v>
      </c>
      <c r="E265" s="81" t="s">
        <v>151</v>
      </c>
      <c r="F265" s="26" t="s">
        <v>38</v>
      </c>
      <c r="G265" s="21">
        <f>G266</f>
        <v>15000</v>
      </c>
      <c r="H265" s="21">
        <f>H266+H267</f>
        <v>15000</v>
      </c>
      <c r="I265" s="21">
        <f t="shared" ref="I265:N265" si="102">I266+I267</f>
        <v>0</v>
      </c>
      <c r="J265" s="21">
        <f t="shared" si="102"/>
        <v>0</v>
      </c>
      <c r="K265" s="21">
        <f t="shared" si="102"/>
        <v>0</v>
      </c>
      <c r="L265" s="21">
        <f t="shared" si="102"/>
        <v>0</v>
      </c>
      <c r="M265" s="21">
        <f t="shared" si="102"/>
        <v>0</v>
      </c>
      <c r="N265" s="21">
        <f t="shared" si="102"/>
        <v>0</v>
      </c>
      <c r="O265" s="81" t="s">
        <v>57</v>
      </c>
      <c r="P265" s="81" t="s">
        <v>57</v>
      </c>
      <c r="Q265" s="81" t="s">
        <v>57</v>
      </c>
      <c r="R265" s="81" t="s">
        <v>57</v>
      </c>
      <c r="S265" s="81" t="s">
        <v>57</v>
      </c>
      <c r="T265" s="81" t="s">
        <v>57</v>
      </c>
      <c r="U265" s="81" t="s">
        <v>57</v>
      </c>
      <c r="V265" s="81" t="s">
        <v>57</v>
      </c>
      <c r="W265" s="81" t="s">
        <v>57</v>
      </c>
      <c r="X265" s="84" t="s">
        <v>57</v>
      </c>
      <c r="Y265" s="3"/>
    </row>
    <row r="266" spans="1:25" ht="37.5" customHeight="1">
      <c r="A266" s="98"/>
      <c r="B266" s="99"/>
      <c r="C266" s="92"/>
      <c r="D266" s="92"/>
      <c r="E266" s="92"/>
      <c r="F266" s="26" t="s">
        <v>43</v>
      </c>
      <c r="G266" s="21">
        <f>SUM(H266:N266)</f>
        <v>15000</v>
      </c>
      <c r="H266" s="21">
        <f>H269</f>
        <v>15000</v>
      </c>
      <c r="I266" s="21">
        <f t="shared" ref="I266:N266" si="103">I269</f>
        <v>0</v>
      </c>
      <c r="J266" s="21">
        <f t="shared" si="103"/>
        <v>0</v>
      </c>
      <c r="K266" s="21">
        <f t="shared" si="103"/>
        <v>0</v>
      </c>
      <c r="L266" s="21">
        <f t="shared" si="103"/>
        <v>0</v>
      </c>
      <c r="M266" s="21">
        <f t="shared" si="103"/>
        <v>0</v>
      </c>
      <c r="N266" s="21">
        <f t="shared" si="103"/>
        <v>0</v>
      </c>
      <c r="O266" s="92"/>
      <c r="P266" s="92"/>
      <c r="Q266" s="92"/>
      <c r="R266" s="92"/>
      <c r="S266" s="92"/>
      <c r="T266" s="92"/>
      <c r="U266" s="92"/>
      <c r="V266" s="92"/>
      <c r="W266" s="92"/>
      <c r="X266" s="94"/>
      <c r="Y266" s="3"/>
    </row>
    <row r="267" spans="1:25" ht="36" customHeight="1">
      <c r="A267" s="89"/>
      <c r="B267" s="100"/>
      <c r="C267" s="93"/>
      <c r="D267" s="93"/>
      <c r="E267" s="93"/>
      <c r="F267" s="26" t="s">
        <v>44</v>
      </c>
      <c r="G267" s="21">
        <f>SUM(H267:N267)</f>
        <v>0</v>
      </c>
      <c r="H267" s="21">
        <f>H270</f>
        <v>0</v>
      </c>
      <c r="I267" s="21">
        <f t="shared" ref="I267:N267" si="104">I270</f>
        <v>0</v>
      </c>
      <c r="J267" s="21">
        <f t="shared" si="104"/>
        <v>0</v>
      </c>
      <c r="K267" s="21">
        <f t="shared" si="104"/>
        <v>0</v>
      </c>
      <c r="L267" s="21">
        <f t="shared" si="104"/>
        <v>0</v>
      </c>
      <c r="M267" s="21">
        <f t="shared" si="104"/>
        <v>0</v>
      </c>
      <c r="N267" s="21">
        <f t="shared" si="104"/>
        <v>0</v>
      </c>
      <c r="O267" s="93"/>
      <c r="P267" s="93"/>
      <c r="Q267" s="93"/>
      <c r="R267" s="93"/>
      <c r="S267" s="93"/>
      <c r="T267" s="93"/>
      <c r="U267" s="93"/>
      <c r="V267" s="93"/>
      <c r="W267" s="93"/>
      <c r="X267" s="95"/>
      <c r="Y267" s="3"/>
    </row>
    <row r="268" spans="1:25" ht="37.5" customHeight="1">
      <c r="A268" s="98"/>
      <c r="B268" s="98" t="s">
        <v>171</v>
      </c>
      <c r="C268" s="90">
        <v>2020</v>
      </c>
      <c r="D268" s="90">
        <v>2026</v>
      </c>
      <c r="E268" s="91" t="s">
        <v>151</v>
      </c>
      <c r="F268" s="26" t="s">
        <v>38</v>
      </c>
      <c r="G268" s="21">
        <f>G269+G270</f>
        <v>15000</v>
      </c>
      <c r="H268" s="21">
        <f>H269+H270</f>
        <v>15000</v>
      </c>
      <c r="I268" s="21">
        <f t="shared" ref="I268:N268" si="105">I269+I270</f>
        <v>0</v>
      </c>
      <c r="J268" s="21">
        <f t="shared" si="105"/>
        <v>0</v>
      </c>
      <c r="K268" s="21">
        <f t="shared" si="105"/>
        <v>0</v>
      </c>
      <c r="L268" s="21">
        <f t="shared" si="105"/>
        <v>0</v>
      </c>
      <c r="M268" s="21">
        <f t="shared" si="105"/>
        <v>0</v>
      </c>
      <c r="N268" s="21">
        <f t="shared" si="105"/>
        <v>0</v>
      </c>
      <c r="O268" s="81" t="s">
        <v>172</v>
      </c>
      <c r="P268" s="81" t="s">
        <v>104</v>
      </c>
      <c r="Q268" s="81" t="s">
        <v>57</v>
      </c>
      <c r="R268" s="81">
        <v>15</v>
      </c>
      <c r="S268" s="81"/>
      <c r="T268" s="81"/>
      <c r="U268" s="81"/>
      <c r="V268" s="81"/>
      <c r="W268" s="81"/>
      <c r="X268" s="84"/>
      <c r="Y268" s="3"/>
    </row>
    <row r="269" spans="1:25" ht="37.5" customHeight="1">
      <c r="A269" s="88"/>
      <c r="B269" s="88"/>
      <c r="C269" s="90"/>
      <c r="D269" s="90"/>
      <c r="E269" s="91"/>
      <c r="F269" s="26" t="s">
        <v>43</v>
      </c>
      <c r="G269" s="21">
        <f>SUM(H269:N269)</f>
        <v>15000</v>
      </c>
      <c r="H269" s="21">
        <v>15000</v>
      </c>
      <c r="I269" s="21">
        <v>0</v>
      </c>
      <c r="J269" s="21">
        <v>0</v>
      </c>
      <c r="K269" s="21">
        <v>0</v>
      </c>
      <c r="L269" s="21">
        <v>0</v>
      </c>
      <c r="M269" s="21">
        <v>0</v>
      </c>
      <c r="N269" s="21">
        <v>0</v>
      </c>
      <c r="O269" s="92"/>
      <c r="P269" s="92"/>
      <c r="Q269" s="92"/>
      <c r="R269" s="92"/>
      <c r="S269" s="92"/>
      <c r="T269" s="92"/>
      <c r="U269" s="92"/>
      <c r="V269" s="92"/>
      <c r="W269" s="92"/>
      <c r="X269" s="94"/>
      <c r="Y269" s="3"/>
    </row>
    <row r="270" spans="1:25" ht="76.150000000000006" customHeight="1">
      <c r="A270" s="89"/>
      <c r="B270" s="89"/>
      <c r="C270" s="90"/>
      <c r="D270" s="90"/>
      <c r="E270" s="91"/>
      <c r="F270" s="26" t="s">
        <v>44</v>
      </c>
      <c r="G270" s="21">
        <f>SUM(H270:N270)</f>
        <v>0</v>
      </c>
      <c r="H270" s="21">
        <v>0</v>
      </c>
      <c r="I270" s="21">
        <v>0</v>
      </c>
      <c r="J270" s="21">
        <v>0</v>
      </c>
      <c r="K270" s="21">
        <v>0</v>
      </c>
      <c r="L270" s="21">
        <v>0</v>
      </c>
      <c r="M270" s="21">
        <v>0</v>
      </c>
      <c r="N270" s="21">
        <v>0</v>
      </c>
      <c r="O270" s="93"/>
      <c r="P270" s="93"/>
      <c r="Q270" s="93"/>
      <c r="R270" s="93"/>
      <c r="S270" s="93"/>
      <c r="T270" s="93"/>
      <c r="U270" s="93"/>
      <c r="V270" s="93"/>
      <c r="W270" s="93"/>
      <c r="X270" s="95"/>
      <c r="Y270" s="3"/>
    </row>
    <row r="271" spans="1:25" ht="31.5">
      <c r="A271" s="141" t="s">
        <v>71</v>
      </c>
      <c r="B271" s="141"/>
      <c r="C271" s="141"/>
      <c r="D271" s="141"/>
      <c r="E271" s="141"/>
      <c r="F271" s="58" t="s">
        <v>38</v>
      </c>
      <c r="G271" s="60">
        <f>G272+G273</f>
        <v>67476084.149999991</v>
      </c>
      <c r="H271" s="59">
        <f>H272+H273</f>
        <v>27339393.91</v>
      </c>
      <c r="I271" s="59">
        <f t="shared" ref="I271:N271" si="106">I272+I273</f>
        <v>7280693.8499999996</v>
      </c>
      <c r="J271" s="59">
        <f t="shared" si="106"/>
        <v>6886989.9499999993</v>
      </c>
      <c r="K271" s="59">
        <f t="shared" si="106"/>
        <v>6492251.6099999994</v>
      </c>
      <c r="L271" s="59">
        <f t="shared" si="106"/>
        <v>6492251.6099999994</v>
      </c>
      <c r="M271" s="59">
        <f t="shared" si="106"/>
        <v>6492251.6099999994</v>
      </c>
      <c r="N271" s="59">
        <f t="shared" si="106"/>
        <v>6492251.6099999994</v>
      </c>
      <c r="O271" s="90" t="s">
        <v>37</v>
      </c>
      <c r="P271" s="90" t="s">
        <v>37</v>
      </c>
      <c r="Q271" s="90" t="s">
        <v>37</v>
      </c>
      <c r="R271" s="90" t="s">
        <v>37</v>
      </c>
      <c r="S271" s="90" t="s">
        <v>37</v>
      </c>
      <c r="T271" s="90" t="s">
        <v>37</v>
      </c>
      <c r="U271" s="90" t="s">
        <v>37</v>
      </c>
      <c r="V271" s="90" t="s">
        <v>37</v>
      </c>
      <c r="W271" s="90" t="s">
        <v>37</v>
      </c>
      <c r="X271" s="101" t="s">
        <v>37</v>
      </c>
      <c r="Y271" s="3"/>
    </row>
    <row r="272" spans="1:25" ht="63" customHeight="1">
      <c r="A272" s="141"/>
      <c r="B272" s="141"/>
      <c r="C272" s="141"/>
      <c r="D272" s="141"/>
      <c r="E272" s="141"/>
      <c r="F272" s="58" t="s">
        <v>43</v>
      </c>
      <c r="G272" s="60">
        <f>SUM(H272:N272)</f>
        <v>60045060.649999991</v>
      </c>
      <c r="H272" s="59">
        <f>H192+H208+H223+H266+H186+H249+H230+H199</f>
        <v>19908370.41</v>
      </c>
      <c r="I272" s="59">
        <f t="shared" ref="I272:N272" si="107">I192+I208+I223+I266+I186+I249+I230+I199</f>
        <v>7280693.8499999996</v>
      </c>
      <c r="J272" s="59">
        <f t="shared" si="107"/>
        <v>6886989.9499999993</v>
      </c>
      <c r="K272" s="59">
        <f t="shared" si="107"/>
        <v>6492251.6099999994</v>
      </c>
      <c r="L272" s="59">
        <f t="shared" si="107"/>
        <v>6492251.6099999994</v>
      </c>
      <c r="M272" s="59">
        <f t="shared" si="107"/>
        <v>6492251.6099999994</v>
      </c>
      <c r="N272" s="59">
        <f t="shared" si="107"/>
        <v>6492251.6099999994</v>
      </c>
      <c r="O272" s="90"/>
      <c r="P272" s="90"/>
      <c r="Q272" s="90"/>
      <c r="R272" s="90"/>
      <c r="S272" s="90"/>
      <c r="T272" s="90"/>
      <c r="U272" s="90"/>
      <c r="V272" s="90"/>
      <c r="W272" s="90"/>
      <c r="X272" s="101"/>
      <c r="Y272" s="3"/>
    </row>
    <row r="273" spans="1:25" ht="47.25">
      <c r="A273" s="141"/>
      <c r="B273" s="141"/>
      <c r="C273" s="141"/>
      <c r="D273" s="141"/>
      <c r="E273" s="141"/>
      <c r="F273" s="58" t="s">
        <v>44</v>
      </c>
      <c r="G273" s="60">
        <f>SUM(H273:N273)</f>
        <v>7431023.5</v>
      </c>
      <c r="H273" s="55">
        <f>H193+H209+H224+H227+H267+H187+H250+H231+H200</f>
        <v>7431023.5</v>
      </c>
      <c r="I273" s="55">
        <f t="shared" ref="I273:N273" si="108">I193+I209+I224+I227+I267+I187+I250+I231+I200</f>
        <v>0</v>
      </c>
      <c r="J273" s="55">
        <f t="shared" si="108"/>
        <v>0</v>
      </c>
      <c r="K273" s="55">
        <f t="shared" si="108"/>
        <v>0</v>
      </c>
      <c r="L273" s="55">
        <f t="shared" si="108"/>
        <v>0</v>
      </c>
      <c r="M273" s="55">
        <f t="shared" si="108"/>
        <v>0</v>
      </c>
      <c r="N273" s="55">
        <f t="shared" si="108"/>
        <v>0</v>
      </c>
      <c r="O273" s="90"/>
      <c r="P273" s="90"/>
      <c r="Q273" s="90"/>
      <c r="R273" s="90"/>
      <c r="S273" s="90"/>
      <c r="T273" s="90"/>
      <c r="U273" s="90"/>
      <c r="V273" s="90"/>
      <c r="W273" s="90"/>
      <c r="X273" s="101"/>
      <c r="Y273" s="3"/>
    </row>
    <row r="274" spans="1:25" ht="31.5">
      <c r="A274" s="135" t="s">
        <v>47</v>
      </c>
      <c r="B274" s="136"/>
      <c r="C274" s="134"/>
      <c r="D274" s="134"/>
      <c r="E274" s="142"/>
      <c r="F274" s="63" t="s">
        <v>38</v>
      </c>
      <c r="G274" s="66">
        <f>G275+G276</f>
        <v>586539047.14999998</v>
      </c>
      <c r="H274" s="66">
        <f>H275+H276</f>
        <v>138172769.38999999</v>
      </c>
      <c r="I274" s="67">
        <f t="shared" ref="I274:N274" si="109">I275+I276</f>
        <v>75438699.620000005</v>
      </c>
      <c r="J274" s="67">
        <f t="shared" si="109"/>
        <v>74562068.539999992</v>
      </c>
      <c r="K274" s="67">
        <f t="shared" si="109"/>
        <v>74591377.399999991</v>
      </c>
      <c r="L274" s="67">
        <f t="shared" si="109"/>
        <v>74591377.399999991</v>
      </c>
      <c r="M274" s="67">
        <f t="shared" si="109"/>
        <v>74591377.399999991</v>
      </c>
      <c r="N274" s="67">
        <f t="shared" si="109"/>
        <v>74591377.399999991</v>
      </c>
      <c r="O274" s="84"/>
      <c r="P274" s="84"/>
      <c r="Q274" s="84"/>
      <c r="R274" s="84"/>
      <c r="S274" s="84"/>
      <c r="T274" s="84"/>
      <c r="U274" s="84"/>
      <c r="V274" s="84"/>
      <c r="W274" s="84"/>
      <c r="X274" s="84"/>
      <c r="Y274" s="3"/>
    </row>
    <row r="275" spans="1:25" ht="63" customHeight="1">
      <c r="A275" s="137"/>
      <c r="B275" s="138"/>
      <c r="C275" s="134"/>
      <c r="D275" s="134"/>
      <c r="E275" s="142"/>
      <c r="F275" s="63" t="s">
        <v>43</v>
      </c>
      <c r="G275" s="66">
        <f>SUM(H275:N275)</f>
        <v>394490681.75</v>
      </c>
      <c r="H275" s="67">
        <f t="shared" ref="H275:N275" si="110">H272+H178+H146+H88</f>
        <v>97474929.159999996</v>
      </c>
      <c r="I275" s="67">
        <f t="shared" si="110"/>
        <v>50290582.57</v>
      </c>
      <c r="J275" s="67">
        <f t="shared" si="110"/>
        <v>49382447.539999999</v>
      </c>
      <c r="K275" s="67">
        <f t="shared" si="110"/>
        <v>49335680.619999997</v>
      </c>
      <c r="L275" s="67">
        <f t="shared" si="110"/>
        <v>49335680.619999997</v>
      </c>
      <c r="M275" s="67">
        <f t="shared" si="110"/>
        <v>49335680.619999997</v>
      </c>
      <c r="N275" s="67">
        <f t="shared" si="110"/>
        <v>49335680.619999997</v>
      </c>
      <c r="O275" s="94"/>
      <c r="P275" s="94"/>
      <c r="Q275" s="94"/>
      <c r="R275" s="94"/>
      <c r="S275" s="94"/>
      <c r="T275" s="94"/>
      <c r="U275" s="94"/>
      <c r="V275" s="94"/>
      <c r="W275" s="94"/>
      <c r="X275" s="94"/>
      <c r="Y275" s="3"/>
    </row>
    <row r="276" spans="1:25" ht="47.25">
      <c r="A276" s="139"/>
      <c r="B276" s="140"/>
      <c r="C276" s="134"/>
      <c r="D276" s="134"/>
      <c r="E276" s="142"/>
      <c r="F276" s="63" t="s">
        <v>44</v>
      </c>
      <c r="G276" s="66">
        <f>SUM(H276:N276)</f>
        <v>192048365.40000001</v>
      </c>
      <c r="H276" s="66">
        <f t="shared" ref="H276:N276" si="111">H89+H147+H273</f>
        <v>40697840.230000004</v>
      </c>
      <c r="I276" s="66">
        <f t="shared" si="111"/>
        <v>25148117.050000001</v>
      </c>
      <c r="J276" s="66">
        <f t="shared" si="111"/>
        <v>25179621</v>
      </c>
      <c r="K276" s="66">
        <f t="shared" si="111"/>
        <v>25255696.779999997</v>
      </c>
      <c r="L276" s="66">
        <f t="shared" si="111"/>
        <v>25255696.779999997</v>
      </c>
      <c r="M276" s="66">
        <f t="shared" si="111"/>
        <v>25255696.779999997</v>
      </c>
      <c r="N276" s="66">
        <f t="shared" si="111"/>
        <v>25255696.779999997</v>
      </c>
      <c r="O276" s="95"/>
      <c r="P276" s="95"/>
      <c r="Q276" s="95"/>
      <c r="R276" s="95"/>
      <c r="S276" s="95"/>
      <c r="T276" s="95"/>
      <c r="U276" s="95"/>
      <c r="V276" s="95"/>
      <c r="W276" s="95"/>
      <c r="X276" s="95"/>
      <c r="Y276" s="3"/>
    </row>
  </sheetData>
  <mergeCells count="1300">
    <mergeCell ref="S238:S240"/>
    <mergeCell ref="S232:S234"/>
    <mergeCell ref="T232:T234"/>
    <mergeCell ref="U232:U234"/>
    <mergeCell ref="V232:V234"/>
    <mergeCell ref="O232:O234"/>
    <mergeCell ref="P232:P234"/>
    <mergeCell ref="Q232:Q234"/>
    <mergeCell ref="R232:R234"/>
    <mergeCell ref="W36:W38"/>
    <mergeCell ref="X36:X38"/>
    <mergeCell ref="W232:W234"/>
    <mergeCell ref="B254:B256"/>
    <mergeCell ref="C254:C256"/>
    <mergeCell ref="D254:D256"/>
    <mergeCell ref="S241:S243"/>
    <mergeCell ref="T241:T243"/>
    <mergeCell ref="U241:U243"/>
    <mergeCell ref="V241:V243"/>
    <mergeCell ref="Q75:Q77"/>
    <mergeCell ref="R75:R77"/>
    <mergeCell ref="S75:S77"/>
    <mergeCell ref="T75:T77"/>
    <mergeCell ref="U36:U38"/>
    <mergeCell ref="V36:V38"/>
    <mergeCell ref="U75:U77"/>
    <mergeCell ref="V75:V77"/>
    <mergeCell ref="W75:W77"/>
    <mergeCell ref="X75:X77"/>
    <mergeCell ref="X72:X74"/>
    <mergeCell ref="B75:B77"/>
    <mergeCell ref="C75:C77"/>
    <mergeCell ref="D75:D77"/>
    <mergeCell ref="E75:E77"/>
    <mergeCell ref="P75:P77"/>
    <mergeCell ref="D66:D68"/>
    <mergeCell ref="T45:T47"/>
    <mergeCell ref="M42:M44"/>
    <mergeCell ref="O42:O44"/>
    <mergeCell ref="P72:P74"/>
    <mergeCell ref="Q72:Q74"/>
    <mergeCell ref="R72:R74"/>
    <mergeCell ref="S72:S74"/>
    <mergeCell ref="T72:T74"/>
    <mergeCell ref="X45:X47"/>
    <mergeCell ref="V48:V50"/>
    <mergeCell ref="B66:B68"/>
    <mergeCell ref="C66:C68"/>
    <mergeCell ref="U48:U50"/>
    <mergeCell ref="R45:R47"/>
    <mergeCell ref="R48:R50"/>
    <mergeCell ref="C63:C65"/>
    <mergeCell ref="P48:P50"/>
    <mergeCell ref="D60:D62"/>
    <mergeCell ref="V168:V170"/>
    <mergeCell ref="W168:W170"/>
    <mergeCell ref="R150:R152"/>
    <mergeCell ref="R142:R144"/>
    <mergeCell ref="R168:R170"/>
    <mergeCell ref="S168:S170"/>
    <mergeCell ref="T168:T170"/>
    <mergeCell ref="U168:U170"/>
    <mergeCell ref="T139:T141"/>
    <mergeCell ref="T142:T144"/>
    <mergeCell ref="U142:U144"/>
    <mergeCell ref="U139:U141"/>
    <mergeCell ref="V153:V155"/>
    <mergeCell ref="V145:V147"/>
    <mergeCell ref="V150:V152"/>
    <mergeCell ref="U171:U173"/>
    <mergeCell ref="R139:R141"/>
    <mergeCell ref="V157:V158"/>
    <mergeCell ref="S163:S164"/>
    <mergeCell ref="V163:V164"/>
    <mergeCell ref="T153:T155"/>
    <mergeCell ref="T145:T147"/>
    <mergeCell ref="T150:T152"/>
    <mergeCell ref="V142:V144"/>
    <mergeCell ref="V139:V141"/>
    <mergeCell ref="V177:V179"/>
    <mergeCell ref="S188:S190"/>
    <mergeCell ref="T188:T190"/>
    <mergeCell ref="U188:U190"/>
    <mergeCell ref="V188:V190"/>
    <mergeCell ref="V182:V184"/>
    <mergeCell ref="U177:U179"/>
    <mergeCell ref="U72:U74"/>
    <mergeCell ref="V72:V74"/>
    <mergeCell ref="W72:W74"/>
    <mergeCell ref="U159:U161"/>
    <mergeCell ref="V159:V161"/>
    <mergeCell ref="U150:U152"/>
    <mergeCell ref="U145:U147"/>
    <mergeCell ref="U111:U113"/>
    <mergeCell ref="U108:U110"/>
    <mergeCell ref="V87:V89"/>
    <mergeCell ref="Q171:Q173"/>
    <mergeCell ref="R157:R158"/>
    <mergeCell ref="S157:S158"/>
    <mergeCell ref="T157:T158"/>
    <mergeCell ref="P171:P173"/>
    <mergeCell ref="R171:R173"/>
    <mergeCell ref="S171:S173"/>
    <mergeCell ref="T171:T173"/>
    <mergeCell ref="Q157:Q158"/>
    <mergeCell ref="Q165:Q167"/>
    <mergeCell ref="Q139:Q141"/>
    <mergeCell ref="Q153:Q155"/>
    <mergeCell ref="R182:R184"/>
    <mergeCell ref="R153:R155"/>
    <mergeCell ref="R145:R147"/>
    <mergeCell ref="R165:R167"/>
    <mergeCell ref="R159:R161"/>
    <mergeCell ref="R174:R176"/>
    <mergeCell ref="R163:R164"/>
    <mergeCell ref="Q159:Q161"/>
    <mergeCell ref="X222:X224"/>
    <mergeCell ref="T225:T227"/>
    <mergeCell ref="Q265:Q267"/>
    <mergeCell ref="R265:R267"/>
    <mergeCell ref="S265:S267"/>
    <mergeCell ref="T265:T267"/>
    <mergeCell ref="U265:U267"/>
    <mergeCell ref="U222:U224"/>
    <mergeCell ref="U225:U227"/>
    <mergeCell ref="Q225:Q227"/>
    <mergeCell ref="S225:S227"/>
    <mergeCell ref="R225:R227"/>
    <mergeCell ref="V219:V221"/>
    <mergeCell ref="Q222:Q224"/>
    <mergeCell ref="R222:R224"/>
    <mergeCell ref="S222:S224"/>
    <mergeCell ref="T222:T224"/>
    <mergeCell ref="V222:V224"/>
    <mergeCell ref="V225:V227"/>
    <mergeCell ref="U260:U262"/>
    <mergeCell ref="V260:V262"/>
    <mergeCell ref="W260:W262"/>
    <mergeCell ref="U235:U237"/>
    <mergeCell ref="W248:W250"/>
    <mergeCell ref="X248:X250"/>
    <mergeCell ref="X238:X240"/>
    <mergeCell ref="W241:W243"/>
    <mergeCell ref="T238:T240"/>
    <mergeCell ref="U238:U240"/>
    <mergeCell ref="V238:V240"/>
    <mergeCell ref="W238:W240"/>
    <mergeCell ref="X235:X237"/>
    <mergeCell ref="W251:W253"/>
    <mergeCell ref="X251:X253"/>
    <mergeCell ref="Q241:Q243"/>
    <mergeCell ref="R241:R243"/>
    <mergeCell ref="R177:R179"/>
    <mergeCell ref="R194:R196"/>
    <mergeCell ref="Q191:Q193"/>
    <mergeCell ref="Q207:Q209"/>
    <mergeCell ref="Q216:Q218"/>
    <mergeCell ref="Q182:Q184"/>
    <mergeCell ref="R188:R190"/>
    <mergeCell ref="Q238:Q240"/>
    <mergeCell ref="U185:U187"/>
    <mergeCell ref="U182:U184"/>
    <mergeCell ref="S177:S179"/>
    <mergeCell ref="S182:S184"/>
    <mergeCell ref="S191:S193"/>
    <mergeCell ref="U191:U193"/>
    <mergeCell ref="T182:T184"/>
    <mergeCell ref="T194:T196"/>
    <mergeCell ref="S165:S167"/>
    <mergeCell ref="T165:T167"/>
    <mergeCell ref="T177:T179"/>
    <mergeCell ref="S185:S187"/>
    <mergeCell ref="T185:T187"/>
    <mergeCell ref="S194:S196"/>
    <mergeCell ref="U174:U176"/>
    <mergeCell ref="U153:U155"/>
    <mergeCell ref="U157:U158"/>
    <mergeCell ref="S159:S161"/>
    <mergeCell ref="T159:T161"/>
    <mergeCell ref="T163:T164"/>
    <mergeCell ref="U163:U164"/>
    <mergeCell ref="U165:U167"/>
    <mergeCell ref="U194:U196"/>
    <mergeCell ref="V204:V206"/>
    <mergeCell ref="W219:W221"/>
    <mergeCell ref="T219:T221"/>
    <mergeCell ref="U219:U221"/>
    <mergeCell ref="Q219:Q221"/>
    <mergeCell ref="R219:R221"/>
    <mergeCell ref="S219:S221"/>
    <mergeCell ref="T207:T209"/>
    <mergeCell ref="V213:V215"/>
    <mergeCell ref="V191:V193"/>
    <mergeCell ref="V194:V196"/>
    <mergeCell ref="T191:T193"/>
    <mergeCell ref="U216:U218"/>
    <mergeCell ref="V216:V218"/>
    <mergeCell ref="T216:T218"/>
    <mergeCell ref="U198:U200"/>
    <mergeCell ref="V198:V200"/>
    <mergeCell ref="U204:U206"/>
    <mergeCell ref="R207:R209"/>
    <mergeCell ref="R216:R218"/>
    <mergeCell ref="R191:R193"/>
    <mergeCell ref="T210:T212"/>
    <mergeCell ref="U210:U212"/>
    <mergeCell ref="V210:V212"/>
    <mergeCell ref="U201:U203"/>
    <mergeCell ref="V201:V203"/>
    <mergeCell ref="U213:U215"/>
    <mergeCell ref="S216:S218"/>
    <mergeCell ref="A194:A196"/>
    <mergeCell ref="O177:O179"/>
    <mergeCell ref="B191:B193"/>
    <mergeCell ref="C191:C193"/>
    <mergeCell ref="D191:D193"/>
    <mergeCell ref="B185:B187"/>
    <mergeCell ref="E185:E187"/>
    <mergeCell ref="O185:O187"/>
    <mergeCell ref="D194:D196"/>
    <mergeCell ref="C194:C196"/>
    <mergeCell ref="E194:E196"/>
    <mergeCell ref="O194:O196"/>
    <mergeCell ref="J182:J184"/>
    <mergeCell ref="P130:P132"/>
    <mergeCell ref="E177:E179"/>
    <mergeCell ref="P139:P141"/>
    <mergeCell ref="P145:P147"/>
    <mergeCell ref="O157:O158"/>
    <mergeCell ref="P157:P158"/>
    <mergeCell ref="O142:O144"/>
    <mergeCell ref="N150:N152"/>
    <mergeCell ref="J150:J152"/>
    <mergeCell ref="P136:P138"/>
    <mergeCell ref="P123:P125"/>
    <mergeCell ref="D182:D184"/>
    <mergeCell ref="D177:D179"/>
    <mergeCell ref="D156:D158"/>
    <mergeCell ref="O171:O173"/>
    <mergeCell ref="O153:O155"/>
    <mergeCell ref="O174:O176"/>
    <mergeCell ref="O159:O161"/>
    <mergeCell ref="E174:E176"/>
    <mergeCell ref="E168:E170"/>
    <mergeCell ref="C174:C176"/>
    <mergeCell ref="D159:D161"/>
    <mergeCell ref="C185:C187"/>
    <mergeCell ref="D185:D187"/>
    <mergeCell ref="C168:C170"/>
    <mergeCell ref="D168:D170"/>
    <mergeCell ref="D174:D176"/>
    <mergeCell ref="D165:D167"/>
    <mergeCell ref="D162:D164"/>
    <mergeCell ref="D171:D173"/>
    <mergeCell ref="R136:R138"/>
    <mergeCell ref="Q136:Q138"/>
    <mergeCell ref="H150:H152"/>
    <mergeCell ref="G150:G152"/>
    <mergeCell ref="I150:I152"/>
    <mergeCell ref="K150:K152"/>
    <mergeCell ref="M150:M152"/>
    <mergeCell ref="P150:P152"/>
    <mergeCell ref="O145:O147"/>
    <mergeCell ref="O139:O141"/>
    <mergeCell ref="F219:F221"/>
    <mergeCell ref="E219:E221"/>
    <mergeCell ref="P219:P221"/>
    <mergeCell ref="O216:O218"/>
    <mergeCell ref="G219:G221"/>
    <mergeCell ref="E216:E218"/>
    <mergeCell ref="O207:O209"/>
    <mergeCell ref="P191:P193"/>
    <mergeCell ref="H219:H221"/>
    <mergeCell ref="J219:J221"/>
    <mergeCell ref="K219:K221"/>
    <mergeCell ref="P207:P209"/>
    <mergeCell ref="P213:P215"/>
    <mergeCell ref="O198:O200"/>
    <mergeCell ref="P198:P200"/>
    <mergeCell ref="P204:P206"/>
    <mergeCell ref="O168:O170"/>
    <mergeCell ref="P168:P170"/>
    <mergeCell ref="E165:E167"/>
    <mergeCell ref="E182:E184"/>
    <mergeCell ref="F182:F184"/>
    <mergeCell ref="P165:P167"/>
    <mergeCell ref="P174:P176"/>
    <mergeCell ref="G182:G184"/>
    <mergeCell ref="I182:I184"/>
    <mergeCell ref="H182:H184"/>
    <mergeCell ref="E156:E158"/>
    <mergeCell ref="E150:E152"/>
    <mergeCell ref="P142:P144"/>
    <mergeCell ref="Q177:Q179"/>
    <mergeCell ref="E162:E164"/>
    <mergeCell ref="E171:E173"/>
    <mergeCell ref="O163:O164"/>
    <mergeCell ref="Q150:Q152"/>
    <mergeCell ref="F150:F152"/>
    <mergeCell ref="O150:O152"/>
    <mergeCell ref="E207:E209"/>
    <mergeCell ref="P153:P155"/>
    <mergeCell ref="O191:O193"/>
    <mergeCell ref="P216:P218"/>
    <mergeCell ref="P159:P161"/>
    <mergeCell ref="E159:E161"/>
    <mergeCell ref="P182:P184"/>
    <mergeCell ref="O182:O184"/>
    <mergeCell ref="M182:M184"/>
    <mergeCell ref="N182:N184"/>
    <mergeCell ref="A181:B181"/>
    <mergeCell ref="A149:B149"/>
    <mergeCell ref="A162:A164"/>
    <mergeCell ref="B165:B167"/>
    <mergeCell ref="A165:A167"/>
    <mergeCell ref="B153:B155"/>
    <mergeCell ref="A150:A152"/>
    <mergeCell ref="A153:A155"/>
    <mergeCell ref="A156:A158"/>
    <mergeCell ref="A171:A173"/>
    <mergeCell ref="A168:A170"/>
    <mergeCell ref="C177:C179"/>
    <mergeCell ref="C162:C164"/>
    <mergeCell ref="A180:B180"/>
    <mergeCell ref="A174:A176"/>
    <mergeCell ref="B174:B176"/>
    <mergeCell ref="C165:C167"/>
    <mergeCell ref="A177:B179"/>
    <mergeCell ref="B168:B170"/>
    <mergeCell ref="A108:A110"/>
    <mergeCell ref="B108:B110"/>
    <mergeCell ref="B111:B113"/>
    <mergeCell ref="A191:A193"/>
    <mergeCell ref="A182:A184"/>
    <mergeCell ref="C182:C184"/>
    <mergeCell ref="C153:C155"/>
    <mergeCell ref="A159:A161"/>
    <mergeCell ref="B162:B164"/>
    <mergeCell ref="B182:B184"/>
    <mergeCell ref="A136:A138"/>
    <mergeCell ref="B136:B138"/>
    <mergeCell ref="B139:B141"/>
    <mergeCell ref="A139:A141"/>
    <mergeCell ref="C99:C101"/>
    <mergeCell ref="B102:B104"/>
    <mergeCell ref="A102:A104"/>
    <mergeCell ref="B105:B107"/>
    <mergeCell ref="A105:A107"/>
    <mergeCell ref="A111:A113"/>
    <mergeCell ref="C159:C161"/>
    <mergeCell ref="C156:C158"/>
    <mergeCell ref="C150:C152"/>
    <mergeCell ref="A142:A144"/>
    <mergeCell ref="A145:B147"/>
    <mergeCell ref="B142:B144"/>
    <mergeCell ref="A148:B148"/>
    <mergeCell ref="B117:B119"/>
    <mergeCell ref="B171:B173"/>
    <mergeCell ref="C171:C173"/>
    <mergeCell ref="B159:B161"/>
    <mergeCell ref="C145:C147"/>
    <mergeCell ref="C139:C141"/>
    <mergeCell ref="B156:B158"/>
    <mergeCell ref="B150:B152"/>
    <mergeCell ref="C136:C138"/>
    <mergeCell ref="C142:C144"/>
    <mergeCell ref="E142:E144"/>
    <mergeCell ref="B114:B116"/>
    <mergeCell ref="A114:A116"/>
    <mergeCell ref="A123:A125"/>
    <mergeCell ref="A99:A101"/>
    <mergeCell ref="A120:A122"/>
    <mergeCell ref="B120:B122"/>
    <mergeCell ref="B99:B101"/>
    <mergeCell ref="D108:D110"/>
    <mergeCell ref="D102:D104"/>
    <mergeCell ref="D69:D71"/>
    <mergeCell ref="C69:C71"/>
    <mergeCell ref="D145:D147"/>
    <mergeCell ref="D150:D152"/>
    <mergeCell ref="D153:D155"/>
    <mergeCell ref="E139:E141"/>
    <mergeCell ref="E153:E155"/>
    <mergeCell ref="D142:D144"/>
    <mergeCell ref="E145:E147"/>
    <mergeCell ref="D139:D141"/>
    <mergeCell ref="B72:B74"/>
    <mergeCell ref="B78:B80"/>
    <mergeCell ref="C81:C83"/>
    <mergeCell ref="C84:C86"/>
    <mergeCell ref="E63:E65"/>
    <mergeCell ref="D63:D65"/>
    <mergeCell ref="E66:E68"/>
    <mergeCell ref="C72:C74"/>
    <mergeCell ref="D72:D74"/>
    <mergeCell ref="E72:E74"/>
    <mergeCell ref="C78:C80"/>
    <mergeCell ref="B96:B98"/>
    <mergeCell ref="A93:B95"/>
    <mergeCell ref="B84:B86"/>
    <mergeCell ref="A90:B92"/>
    <mergeCell ref="B69:B71"/>
    <mergeCell ref="A78:A80"/>
    <mergeCell ref="B81:B83"/>
    <mergeCell ref="A87:B89"/>
    <mergeCell ref="A84:A86"/>
    <mergeCell ref="C117:C119"/>
    <mergeCell ref="C114:C116"/>
    <mergeCell ref="C102:C104"/>
    <mergeCell ref="C111:C113"/>
    <mergeCell ref="E90:E92"/>
    <mergeCell ref="D87:D89"/>
    <mergeCell ref="E87:E89"/>
    <mergeCell ref="C105:C107"/>
    <mergeCell ref="E105:E107"/>
    <mergeCell ref="D111:D113"/>
    <mergeCell ref="A96:A98"/>
    <mergeCell ref="A81:A83"/>
    <mergeCell ref="D90:D92"/>
    <mergeCell ref="E93:E95"/>
    <mergeCell ref="C87:C89"/>
    <mergeCell ref="C90:C92"/>
    <mergeCell ref="C93:C95"/>
    <mergeCell ref="D93:D95"/>
    <mergeCell ref="E84:E86"/>
    <mergeCell ref="G90:G92"/>
    <mergeCell ref="I90:I92"/>
    <mergeCell ref="H90:H92"/>
    <mergeCell ref="G96:G98"/>
    <mergeCell ref="D81:D83"/>
    <mergeCell ref="C96:C98"/>
    <mergeCell ref="J90:J92"/>
    <mergeCell ref="K93:K95"/>
    <mergeCell ref="J93:J95"/>
    <mergeCell ref="N96:N97"/>
    <mergeCell ref="H93:H95"/>
    <mergeCell ref="I93:I95"/>
    <mergeCell ref="I96:I98"/>
    <mergeCell ref="E69:E71"/>
    <mergeCell ref="N78:N80"/>
    <mergeCell ref="H78:H80"/>
    <mergeCell ref="E78:E80"/>
    <mergeCell ref="C108:C110"/>
    <mergeCell ref="D105:D107"/>
    <mergeCell ref="E108:E110"/>
    <mergeCell ref="N90:N92"/>
    <mergeCell ref="M90:M92"/>
    <mergeCell ref="K90:K92"/>
    <mergeCell ref="F90:F92"/>
    <mergeCell ref="I78:I80"/>
    <mergeCell ref="G78:G80"/>
    <mergeCell ref="F78:F80"/>
    <mergeCell ref="O78:O80"/>
    <mergeCell ref="O69:O71"/>
    <mergeCell ref="O81:O83"/>
    <mergeCell ref="M78:M80"/>
    <mergeCell ref="L78:L80"/>
    <mergeCell ref="K78:K80"/>
    <mergeCell ref="O87:O89"/>
    <mergeCell ref="J78:J80"/>
    <mergeCell ref="D84:D86"/>
    <mergeCell ref="O72:O74"/>
    <mergeCell ref="O84:O86"/>
    <mergeCell ref="D78:D80"/>
    <mergeCell ref="E81:E83"/>
    <mergeCell ref="O75:O77"/>
    <mergeCell ref="O51:O53"/>
    <mergeCell ref="O54:O56"/>
    <mergeCell ref="O60:O62"/>
    <mergeCell ref="E60:E62"/>
    <mergeCell ref="E51:E53"/>
    <mergeCell ref="N42:N44"/>
    <mergeCell ref="O45:O47"/>
    <mergeCell ref="O33:O35"/>
    <mergeCell ref="B45:B47"/>
    <mergeCell ref="E54:E56"/>
    <mergeCell ref="D57:D59"/>
    <mergeCell ref="E48:E50"/>
    <mergeCell ref="D48:D50"/>
    <mergeCell ref="E57:E59"/>
    <mergeCell ref="O48:O50"/>
    <mergeCell ref="B51:B53"/>
    <mergeCell ref="A18:B18"/>
    <mergeCell ref="A20:B20"/>
    <mergeCell ref="A19:B19"/>
    <mergeCell ref="B21:B23"/>
    <mergeCell ref="A21:A23"/>
    <mergeCell ref="P42:P44"/>
    <mergeCell ref="O36:O38"/>
    <mergeCell ref="P36:P38"/>
    <mergeCell ref="E42:E44"/>
    <mergeCell ref="A27:A29"/>
    <mergeCell ref="B27:B29"/>
    <mergeCell ref="C27:C29"/>
    <mergeCell ref="E27:E29"/>
    <mergeCell ref="D27:D29"/>
    <mergeCell ref="B24:B26"/>
    <mergeCell ref="A24:A26"/>
    <mergeCell ref="D24:D26"/>
    <mergeCell ref="E24:E26"/>
    <mergeCell ref="C24:C26"/>
    <mergeCell ref="O13:X13"/>
    <mergeCell ref="G14:N14"/>
    <mergeCell ref="E30:E32"/>
    <mergeCell ref="U27:U29"/>
    <mergeCell ref="U24:U26"/>
    <mergeCell ref="X21:X23"/>
    <mergeCell ref="O14:O16"/>
    <mergeCell ref="Q14:X14"/>
    <mergeCell ref="J21:J23"/>
    <mergeCell ref="F21:F23"/>
    <mergeCell ref="X24:X26"/>
    <mergeCell ref="W21:W23"/>
    <mergeCell ref="S21:S23"/>
    <mergeCell ref="T24:T26"/>
    <mergeCell ref="U21:U23"/>
    <mergeCell ref="C33:C35"/>
    <mergeCell ref="O27:O29"/>
    <mergeCell ref="D21:D23"/>
    <mergeCell ref="E21:E23"/>
    <mergeCell ref="I21:I23"/>
    <mergeCell ref="F14:F16"/>
    <mergeCell ref="V24:V26"/>
    <mergeCell ref="V27:V29"/>
    <mergeCell ref="Q27:Q29"/>
    <mergeCell ref="T21:T23"/>
    <mergeCell ref="R27:R29"/>
    <mergeCell ref="P27:P29"/>
    <mergeCell ref="R24:R26"/>
    <mergeCell ref="R21:R23"/>
    <mergeCell ref="S24:S26"/>
    <mergeCell ref="S78:S80"/>
    <mergeCell ref="S57:S59"/>
    <mergeCell ref="S51:S53"/>
    <mergeCell ref="S54:S56"/>
    <mergeCell ref="L21:L23"/>
    <mergeCell ref="M21:M23"/>
    <mergeCell ref="P30:P32"/>
    <mergeCell ref="O21:O23"/>
    <mergeCell ref="P21:P23"/>
    <mergeCell ref="Q24:Q26"/>
    <mergeCell ref="X42:X44"/>
    <mergeCell ref="Q57:Q59"/>
    <mergeCell ref="T60:T62"/>
    <mergeCell ref="V45:V47"/>
    <mergeCell ref="T42:T44"/>
    <mergeCell ref="S42:S44"/>
    <mergeCell ref="R42:R44"/>
    <mergeCell ref="S48:S50"/>
    <mergeCell ref="W42:W44"/>
    <mergeCell ref="V42:V44"/>
    <mergeCell ref="S39:S41"/>
    <mergeCell ref="T39:T41"/>
    <mergeCell ref="R33:R35"/>
    <mergeCell ref="S33:S35"/>
    <mergeCell ref="X33:X35"/>
    <mergeCell ref="X39:X41"/>
    <mergeCell ref="U39:U41"/>
    <mergeCell ref="W39:W41"/>
    <mergeCell ref="T36:T38"/>
    <mergeCell ref="W33:W35"/>
    <mergeCell ref="B13:B16"/>
    <mergeCell ref="C13:D14"/>
    <mergeCell ref="Q42:Q44"/>
    <mergeCell ref="S45:S47"/>
    <mergeCell ref="Q33:Q35"/>
    <mergeCell ref="Q78:Q80"/>
    <mergeCell ref="Q51:Q53"/>
    <mergeCell ref="Q48:Q50"/>
    <mergeCell ref="S36:S38"/>
    <mergeCell ref="S63:S65"/>
    <mergeCell ref="S60:S62"/>
    <mergeCell ref="W48:W50"/>
    <mergeCell ref="V60:V62"/>
    <mergeCell ref="W51:W53"/>
    <mergeCell ref="W30:W32"/>
    <mergeCell ref="E33:E35"/>
    <mergeCell ref="H42:H44"/>
    <mergeCell ref="T33:T35"/>
    <mergeCell ref="Q39:Q41"/>
    <mergeCell ref="R39:R41"/>
    <mergeCell ref="E45:E47"/>
    <mergeCell ref="G42:G44"/>
    <mergeCell ref="D39:D41"/>
    <mergeCell ref="C45:C47"/>
    <mergeCell ref="A42:A44"/>
    <mergeCell ref="D30:D32"/>
    <mergeCell ref="B36:B38"/>
    <mergeCell ref="C36:C38"/>
    <mergeCell ref="D36:D38"/>
    <mergeCell ref="E36:E38"/>
    <mergeCell ref="A30:A32"/>
    <mergeCell ref="C30:C32"/>
    <mergeCell ref="A54:A56"/>
    <mergeCell ref="A45:A53"/>
    <mergeCell ref="C54:C56"/>
    <mergeCell ref="C48:C50"/>
    <mergeCell ref="B54:B56"/>
    <mergeCell ref="C39:C41"/>
    <mergeCell ref="A39:A41"/>
    <mergeCell ref="C51:C53"/>
    <mergeCell ref="I42:I44"/>
    <mergeCell ref="F42:F44"/>
    <mergeCell ref="F13:N13"/>
    <mergeCell ref="G21:G23"/>
    <mergeCell ref="O24:O26"/>
    <mergeCell ref="P63:P65"/>
    <mergeCell ref="P60:P62"/>
    <mergeCell ref="O39:O41"/>
    <mergeCell ref="P33:P35"/>
    <mergeCell ref="K21:K23"/>
    <mergeCell ref="A33:A35"/>
    <mergeCell ref="D42:D44"/>
    <mergeCell ref="D45:D47"/>
    <mergeCell ref="D51:D53"/>
    <mergeCell ref="D54:D56"/>
    <mergeCell ref="C42:C44"/>
    <mergeCell ref="R66:R68"/>
    <mergeCell ref="B48:B50"/>
    <mergeCell ref="K42:K44"/>
    <mergeCell ref="O63:O65"/>
    <mergeCell ref="O66:O68"/>
    <mergeCell ref="B57:B59"/>
    <mergeCell ref="C57:C59"/>
    <mergeCell ref="B60:B62"/>
    <mergeCell ref="C60:C62"/>
    <mergeCell ref="P66:P68"/>
    <mergeCell ref="B63:B65"/>
    <mergeCell ref="Q36:Q38"/>
    <mergeCell ref="R36:R38"/>
    <mergeCell ref="Q45:Q47"/>
    <mergeCell ref="E39:E41"/>
    <mergeCell ref="J42:J44"/>
    <mergeCell ref="P39:P41"/>
    <mergeCell ref="P45:P47"/>
    <mergeCell ref="B42:B44"/>
    <mergeCell ref="R60:R62"/>
    <mergeCell ref="V96:V97"/>
    <mergeCell ref="V78:V80"/>
    <mergeCell ref="T63:T65"/>
    <mergeCell ref="T66:T68"/>
    <mergeCell ref="T54:T56"/>
    <mergeCell ref="V57:V59"/>
    <mergeCell ref="T57:T59"/>
    <mergeCell ref="U57:U59"/>
    <mergeCell ref="V63:V65"/>
    <mergeCell ref="U54:U56"/>
    <mergeCell ref="X142:X144"/>
    <mergeCell ref="W153:W155"/>
    <mergeCell ref="W142:W144"/>
    <mergeCell ref="T117:T119"/>
    <mergeCell ref="U117:U119"/>
    <mergeCell ref="V84:V86"/>
    <mergeCell ref="V90:V92"/>
    <mergeCell ref="V102:V104"/>
    <mergeCell ref="T102:T104"/>
    <mergeCell ref="U87:U89"/>
    <mergeCell ref="X207:X209"/>
    <mergeCell ref="X159:X161"/>
    <mergeCell ref="X177:X179"/>
    <mergeCell ref="X194:X196"/>
    <mergeCell ref="X182:X184"/>
    <mergeCell ref="X201:X203"/>
    <mergeCell ref="W159:W161"/>
    <mergeCell ref="X139:X141"/>
    <mergeCell ref="W139:W141"/>
    <mergeCell ref="W165:W167"/>
    <mergeCell ref="W174:W176"/>
    <mergeCell ref="W150:W152"/>
    <mergeCell ref="X171:X173"/>
    <mergeCell ref="X145:X147"/>
    <mergeCell ref="X153:X155"/>
    <mergeCell ref="X150:X152"/>
    <mergeCell ref="W145:W147"/>
    <mergeCell ref="W207:W209"/>
    <mergeCell ref="X174:X176"/>
    <mergeCell ref="X157:X158"/>
    <mergeCell ref="X163:X164"/>
    <mergeCell ref="W171:W173"/>
    <mergeCell ref="W157:W158"/>
    <mergeCell ref="X168:X170"/>
    <mergeCell ref="W163:W164"/>
    <mergeCell ref="W177:W179"/>
    <mergeCell ref="U268:U270"/>
    <mergeCell ref="T274:T276"/>
    <mergeCell ref="S274:S276"/>
    <mergeCell ref="T271:T273"/>
    <mergeCell ref="S271:S273"/>
    <mergeCell ref="W182:W184"/>
    <mergeCell ref="W222:W224"/>
    <mergeCell ref="S207:S209"/>
    <mergeCell ref="V207:V209"/>
    <mergeCell ref="U207:U209"/>
    <mergeCell ref="V274:V276"/>
    <mergeCell ref="V271:V273"/>
    <mergeCell ref="V268:V270"/>
    <mergeCell ref="X271:X273"/>
    <mergeCell ref="W271:W273"/>
    <mergeCell ref="O268:O270"/>
    <mergeCell ref="Q268:Q270"/>
    <mergeCell ref="P268:P270"/>
    <mergeCell ref="U274:U276"/>
    <mergeCell ref="U271:U273"/>
    <mergeCell ref="W225:W227"/>
    <mergeCell ref="W274:W276"/>
    <mergeCell ref="X274:X276"/>
    <mergeCell ref="X268:X270"/>
    <mergeCell ref="W268:W270"/>
    <mergeCell ref="X225:X227"/>
    <mergeCell ref="W244:W246"/>
    <mergeCell ref="X244:X246"/>
    <mergeCell ref="X229:X231"/>
    <mergeCell ref="W254:W256"/>
    <mergeCell ref="Q235:Q237"/>
    <mergeCell ref="R235:R237"/>
    <mergeCell ref="T229:T231"/>
    <mergeCell ref="U229:U231"/>
    <mergeCell ref="V229:V231"/>
    <mergeCell ref="W229:W231"/>
    <mergeCell ref="Q229:Q231"/>
    <mergeCell ref="R229:R231"/>
    <mergeCell ref="S229:S231"/>
    <mergeCell ref="D274:D276"/>
    <mergeCell ref="E271:E273"/>
    <mergeCell ref="E268:E270"/>
    <mergeCell ref="V235:V237"/>
    <mergeCell ref="W235:W237"/>
    <mergeCell ref="V265:V267"/>
    <mergeCell ref="E274:E276"/>
    <mergeCell ref="F263:F264"/>
    <mergeCell ref="E235:E237"/>
    <mergeCell ref="O235:O237"/>
    <mergeCell ref="P271:P273"/>
    <mergeCell ref="Q271:Q273"/>
    <mergeCell ref="O274:O276"/>
    <mergeCell ref="Q274:Q276"/>
    <mergeCell ref="R274:R276"/>
    <mergeCell ref="P274:P276"/>
    <mergeCell ref="T268:T270"/>
    <mergeCell ref="R268:R270"/>
    <mergeCell ref="H263:H264"/>
    <mergeCell ref="G263:G264"/>
    <mergeCell ref="I263:I264"/>
    <mergeCell ref="K263:K264"/>
    <mergeCell ref="N263:N264"/>
    <mergeCell ref="M263:M264"/>
    <mergeCell ref="S268:S270"/>
    <mergeCell ref="T260:T262"/>
    <mergeCell ref="R271:R273"/>
    <mergeCell ref="C274:C276"/>
    <mergeCell ref="B268:B270"/>
    <mergeCell ref="C268:C270"/>
    <mergeCell ref="A274:B276"/>
    <mergeCell ref="A268:A270"/>
    <mergeCell ref="A271:B273"/>
    <mergeCell ref="C271:C273"/>
    <mergeCell ref="D260:D262"/>
    <mergeCell ref="P265:P267"/>
    <mergeCell ref="D268:D270"/>
    <mergeCell ref="D235:D237"/>
    <mergeCell ref="O225:O227"/>
    <mergeCell ref="L219:L221"/>
    <mergeCell ref="M219:M221"/>
    <mergeCell ref="I219:I221"/>
    <mergeCell ref="N219:N221"/>
    <mergeCell ref="O222:O224"/>
    <mergeCell ref="O219:O221"/>
    <mergeCell ref="O271:O273"/>
    <mergeCell ref="E263:E264"/>
    <mergeCell ref="D225:D227"/>
    <mergeCell ref="D263:D264"/>
    <mergeCell ref="J263:J264"/>
    <mergeCell ref="O265:O267"/>
    <mergeCell ref="D271:D273"/>
    <mergeCell ref="D232:D234"/>
    <mergeCell ref="E232:E234"/>
    <mergeCell ref="B222:B224"/>
    <mergeCell ref="C263:C264"/>
    <mergeCell ref="C235:C237"/>
    <mergeCell ref="B251:B253"/>
    <mergeCell ref="C251:C253"/>
    <mergeCell ref="P225:P227"/>
    <mergeCell ref="P235:P237"/>
    <mergeCell ref="P229:P231"/>
    <mergeCell ref="B232:B234"/>
    <mergeCell ref="C232:C234"/>
    <mergeCell ref="P222:P224"/>
    <mergeCell ref="O229:O231"/>
    <mergeCell ref="A216:A218"/>
    <mergeCell ref="D216:D218"/>
    <mergeCell ref="C216:C218"/>
    <mergeCell ref="A222:A224"/>
    <mergeCell ref="D222:D224"/>
    <mergeCell ref="E222:E224"/>
    <mergeCell ref="E225:E227"/>
    <mergeCell ref="D219:D221"/>
    <mergeCell ref="D207:D209"/>
    <mergeCell ref="B216:B218"/>
    <mergeCell ref="C219:C221"/>
    <mergeCell ref="C225:C227"/>
    <mergeCell ref="B219:B221"/>
    <mergeCell ref="C207:C209"/>
    <mergeCell ref="C210:C212"/>
    <mergeCell ref="D210:D212"/>
    <mergeCell ref="C222:C224"/>
    <mergeCell ref="B225:B227"/>
    <mergeCell ref="A207:A209"/>
    <mergeCell ref="B207:B209"/>
    <mergeCell ref="A266:A267"/>
    <mergeCell ref="A263:A264"/>
    <mergeCell ref="A225:A227"/>
    <mergeCell ref="A219:A221"/>
    <mergeCell ref="B265:B267"/>
    <mergeCell ref="B263:B264"/>
    <mergeCell ref="B210:B212"/>
    <mergeCell ref="B235:B237"/>
    <mergeCell ref="D251:D253"/>
    <mergeCell ref="C265:C267"/>
    <mergeCell ref="B229:B231"/>
    <mergeCell ref="C229:C231"/>
    <mergeCell ref="D229:D231"/>
    <mergeCell ref="B241:B243"/>
    <mergeCell ref="D238:D240"/>
    <mergeCell ref="D241:D243"/>
    <mergeCell ref="B260:B262"/>
    <mergeCell ref="C260:C262"/>
    <mergeCell ref="M96:M97"/>
    <mergeCell ref="K96:K97"/>
    <mergeCell ref="J96:J97"/>
    <mergeCell ref="O136:O138"/>
    <mergeCell ref="O130:O132"/>
    <mergeCell ref="O120:O122"/>
    <mergeCell ref="O127:O129"/>
    <mergeCell ref="D136:D138"/>
    <mergeCell ref="E127:E129"/>
    <mergeCell ref="D96:D98"/>
    <mergeCell ref="G93:G95"/>
    <mergeCell ref="H96:H98"/>
    <mergeCell ref="E96:E98"/>
    <mergeCell ref="F93:F95"/>
    <mergeCell ref="F96:F98"/>
    <mergeCell ref="E102:E104"/>
    <mergeCell ref="D99:D101"/>
    <mergeCell ref="O123:O125"/>
    <mergeCell ref="O102:O104"/>
    <mergeCell ref="E123:E125"/>
    <mergeCell ref="D114:D116"/>
    <mergeCell ref="D117:D119"/>
    <mergeCell ref="D123:D125"/>
    <mergeCell ref="O93:O95"/>
    <mergeCell ref="O105:O107"/>
    <mergeCell ref="E111:E113"/>
    <mergeCell ref="E117:E119"/>
    <mergeCell ref="L93:L95"/>
    <mergeCell ref="O96:O97"/>
    <mergeCell ref="E114:E116"/>
    <mergeCell ref="O108:O110"/>
    <mergeCell ref="M93:M95"/>
    <mergeCell ref="E99:E101"/>
    <mergeCell ref="O99:O101"/>
    <mergeCell ref="U99:U101"/>
    <mergeCell ref="R99:R101"/>
    <mergeCell ref="O111:O113"/>
    <mergeCell ref="O117:O119"/>
    <mergeCell ref="Q117:Q119"/>
    <mergeCell ref="P99:P101"/>
    <mergeCell ref="P114:P116"/>
    <mergeCell ref="T99:T101"/>
    <mergeCell ref="R105:R107"/>
    <mergeCell ref="T105:T107"/>
    <mergeCell ref="T96:T97"/>
    <mergeCell ref="S99:S101"/>
    <mergeCell ref="U96:U97"/>
    <mergeCell ref="R123:R125"/>
    <mergeCell ref="S114:S116"/>
    <mergeCell ref="P96:P97"/>
    <mergeCell ref="R96:R97"/>
    <mergeCell ref="R102:R104"/>
    <mergeCell ref="Q102:Q104"/>
    <mergeCell ref="Q96:Q97"/>
    <mergeCell ref="S96:S97"/>
    <mergeCell ref="U114:U116"/>
    <mergeCell ref="U123:U125"/>
    <mergeCell ref="T123:T125"/>
    <mergeCell ref="Q108:Q110"/>
    <mergeCell ref="P108:P110"/>
    <mergeCell ref="S108:S110"/>
    <mergeCell ref="S111:S113"/>
    <mergeCell ref="T111:T113"/>
    <mergeCell ref="Q123:Q125"/>
    <mergeCell ref="S117:S119"/>
    <mergeCell ref="U133:U135"/>
    <mergeCell ref="W114:W116"/>
    <mergeCell ref="W96:W97"/>
    <mergeCell ref="S93:S95"/>
    <mergeCell ref="W93:W95"/>
    <mergeCell ref="V108:V110"/>
    <mergeCell ref="V105:V107"/>
    <mergeCell ref="V111:V113"/>
    <mergeCell ref="V114:V116"/>
    <mergeCell ref="U105:U107"/>
    <mergeCell ref="U127:U129"/>
    <mergeCell ref="X96:X97"/>
    <mergeCell ref="S136:S138"/>
    <mergeCell ref="X136:X138"/>
    <mergeCell ref="W136:W138"/>
    <mergeCell ref="V136:V138"/>
    <mergeCell ref="U136:U138"/>
    <mergeCell ref="T136:T138"/>
    <mergeCell ref="V123:V125"/>
    <mergeCell ref="V120:V122"/>
    <mergeCell ref="X120:X122"/>
    <mergeCell ref="W127:W129"/>
    <mergeCell ref="W111:W113"/>
    <mergeCell ref="X114:X116"/>
    <mergeCell ref="X130:X132"/>
    <mergeCell ref="X133:X135"/>
    <mergeCell ref="W130:W132"/>
    <mergeCell ref="X117:X119"/>
    <mergeCell ref="X123:X125"/>
    <mergeCell ref="X111:X113"/>
    <mergeCell ref="X87:X89"/>
    <mergeCell ref="S81:S83"/>
    <mergeCell ref="S66:S68"/>
    <mergeCell ref="X78:X80"/>
    <mergeCell ref="V66:V68"/>
    <mergeCell ref="U66:U68"/>
    <mergeCell ref="T78:T80"/>
    <mergeCell ref="W84:W86"/>
    <mergeCell ref="T81:T83"/>
    <mergeCell ref="T84:T86"/>
    <mergeCell ref="R51:R53"/>
    <mergeCell ref="P54:P56"/>
    <mergeCell ref="P69:P71"/>
    <mergeCell ref="P78:P80"/>
    <mergeCell ref="P81:P83"/>
    <mergeCell ref="W87:W89"/>
    <mergeCell ref="U63:U65"/>
    <mergeCell ref="U78:U80"/>
    <mergeCell ref="T51:T53"/>
    <mergeCell ref="U51:U53"/>
    <mergeCell ref="Q90:Q92"/>
    <mergeCell ref="R90:R92"/>
    <mergeCell ref="R54:R56"/>
    <mergeCell ref="Q63:Q65"/>
    <mergeCell ref="R57:R59"/>
    <mergeCell ref="Q66:Q68"/>
    <mergeCell ref="Q84:Q86"/>
    <mergeCell ref="R63:R65"/>
    <mergeCell ref="Q81:Q83"/>
    <mergeCell ref="R78:R80"/>
    <mergeCell ref="R93:R95"/>
    <mergeCell ref="V93:V95"/>
    <mergeCell ref="U93:U95"/>
    <mergeCell ref="U81:U83"/>
    <mergeCell ref="U84:U86"/>
    <mergeCell ref="V81:V83"/>
    <mergeCell ref="R81:R83"/>
    <mergeCell ref="R84:R86"/>
    <mergeCell ref="S84:S86"/>
    <mergeCell ref="T87:T89"/>
    <mergeCell ref="X90:X92"/>
    <mergeCell ref="W90:W92"/>
    <mergeCell ref="S90:S92"/>
    <mergeCell ref="X93:X95"/>
    <mergeCell ref="U90:U92"/>
    <mergeCell ref="T93:T95"/>
    <mergeCell ref="P105:P107"/>
    <mergeCell ref="X108:X110"/>
    <mergeCell ref="X102:X104"/>
    <mergeCell ref="X105:X107"/>
    <mergeCell ref="W108:W110"/>
    <mergeCell ref="W105:W107"/>
    <mergeCell ref="S102:S104"/>
    <mergeCell ref="R108:R110"/>
    <mergeCell ref="U102:U104"/>
    <mergeCell ref="Q105:Q107"/>
    <mergeCell ref="X99:X101"/>
    <mergeCell ref="W78:W80"/>
    <mergeCell ref="W66:W68"/>
    <mergeCell ref="X127:X129"/>
    <mergeCell ref="W99:W101"/>
    <mergeCell ref="W120:W122"/>
    <mergeCell ref="W102:W104"/>
    <mergeCell ref="X81:X83"/>
    <mergeCell ref="X84:X86"/>
    <mergeCell ref="W81:W83"/>
    <mergeCell ref="R2:X2"/>
    <mergeCell ref="R5:X5"/>
    <mergeCell ref="R6:Y6"/>
    <mergeCell ref="R7:X7"/>
    <mergeCell ref="R3:X3"/>
    <mergeCell ref="R4:X4"/>
    <mergeCell ref="P51:P53"/>
    <mergeCell ref="T48:T50"/>
    <mergeCell ref="X27:X29"/>
    <mergeCell ref="U60:U62"/>
    <mergeCell ref="W54:W56"/>
    <mergeCell ref="W57:W59"/>
    <mergeCell ref="W45:W47"/>
    <mergeCell ref="V54:V56"/>
    <mergeCell ref="V51:V53"/>
    <mergeCell ref="X60:X62"/>
    <mergeCell ref="X66:X68"/>
    <mergeCell ref="W63:W65"/>
    <mergeCell ref="W60:W62"/>
    <mergeCell ref="X48:X50"/>
    <mergeCell ref="X54:X56"/>
    <mergeCell ref="O57:O59"/>
    <mergeCell ref="X51:X53"/>
    <mergeCell ref="Q54:Q56"/>
    <mergeCell ref="P57:P59"/>
    <mergeCell ref="Q60:Q62"/>
    <mergeCell ref="U45:U47"/>
    <mergeCell ref="U42:U44"/>
    <mergeCell ref="V30:V32"/>
    <mergeCell ref="U30:U32"/>
    <mergeCell ref="X30:X32"/>
    <mergeCell ref="X63:X65"/>
    <mergeCell ref="X57:X59"/>
    <mergeCell ref="U33:U35"/>
    <mergeCell ref="V39:V41"/>
    <mergeCell ref="V33:V35"/>
    <mergeCell ref="B33:B35"/>
    <mergeCell ref="B39:B41"/>
    <mergeCell ref="G15:G16"/>
    <mergeCell ref="S27:S29"/>
    <mergeCell ref="H21:H23"/>
    <mergeCell ref="H15:N15"/>
    <mergeCell ref="N21:N23"/>
    <mergeCell ref="P14:P16"/>
    <mergeCell ref="D33:D35"/>
    <mergeCell ref="B30:B32"/>
    <mergeCell ref="Q15:Q16"/>
    <mergeCell ref="Q21:Q23"/>
    <mergeCell ref="V21:V23"/>
    <mergeCell ref="P24:P26"/>
    <mergeCell ref="R15:X15"/>
    <mergeCell ref="A9:X9"/>
    <mergeCell ref="W24:W26"/>
    <mergeCell ref="C15:C16"/>
    <mergeCell ref="C21:C23"/>
    <mergeCell ref="A13:A16"/>
    <mergeCell ref="A10:X10"/>
    <mergeCell ref="T27:T29"/>
    <mergeCell ref="Q30:Q32"/>
    <mergeCell ref="W27:W29"/>
    <mergeCell ref="T30:T32"/>
    <mergeCell ref="S30:S32"/>
    <mergeCell ref="R30:R32"/>
    <mergeCell ref="D15:D16"/>
    <mergeCell ref="E13:E16"/>
    <mergeCell ref="O30:O32"/>
    <mergeCell ref="S174:S176"/>
    <mergeCell ref="T174:T176"/>
    <mergeCell ref="V174:V176"/>
    <mergeCell ref="S139:S141"/>
    <mergeCell ref="S142:S144"/>
    <mergeCell ref="S145:S147"/>
    <mergeCell ref="S153:S155"/>
    <mergeCell ref="S150:S152"/>
    <mergeCell ref="V171:V173"/>
    <mergeCell ref="V165:V167"/>
    <mergeCell ref="V117:V119"/>
    <mergeCell ref="V99:V101"/>
    <mergeCell ref="V133:V135"/>
    <mergeCell ref="W117:W119"/>
    <mergeCell ref="W123:W125"/>
    <mergeCell ref="V127:V129"/>
    <mergeCell ref="W133:W135"/>
    <mergeCell ref="V130:V132"/>
    <mergeCell ref="Q114:Q116"/>
    <mergeCell ref="S105:S107"/>
    <mergeCell ref="Q145:Q147"/>
    <mergeCell ref="Q142:Q144"/>
    <mergeCell ref="R117:R119"/>
    <mergeCell ref="R133:R135"/>
    <mergeCell ref="S133:S135"/>
    <mergeCell ref="S130:S132"/>
    <mergeCell ref="S123:S125"/>
    <mergeCell ref="R114:R116"/>
    <mergeCell ref="Q99:Q101"/>
    <mergeCell ref="T108:T110"/>
    <mergeCell ref="Q174:Q176"/>
    <mergeCell ref="P163:P164"/>
    <mergeCell ref="Q163:Q164"/>
    <mergeCell ref="K182:K184"/>
    <mergeCell ref="O165:O167"/>
    <mergeCell ref="P177:P179"/>
    <mergeCell ref="Q168:Q170"/>
    <mergeCell ref="R111:R113"/>
    <mergeCell ref="R87:R89"/>
    <mergeCell ref="S87:S89"/>
    <mergeCell ref="C120:C122"/>
    <mergeCell ref="D120:D122"/>
    <mergeCell ref="E120:E122"/>
    <mergeCell ref="T90:T92"/>
    <mergeCell ref="Q93:Q95"/>
    <mergeCell ref="P90:P92"/>
    <mergeCell ref="O90:O92"/>
    <mergeCell ref="P102:P104"/>
    <mergeCell ref="T114:T116"/>
    <mergeCell ref="Q111:Q113"/>
    <mergeCell ref="P117:P119"/>
    <mergeCell ref="N93:N95"/>
    <mergeCell ref="P84:P86"/>
    <mergeCell ref="P93:P95"/>
    <mergeCell ref="P111:P113"/>
    <mergeCell ref="O114:O116"/>
    <mergeCell ref="P87:P89"/>
    <mergeCell ref="Q87:Q89"/>
    <mergeCell ref="U120:U122"/>
    <mergeCell ref="Q130:Q132"/>
    <mergeCell ref="R130:R132"/>
    <mergeCell ref="P120:P122"/>
    <mergeCell ref="Q120:Q122"/>
    <mergeCell ref="R120:R122"/>
    <mergeCell ref="S120:S122"/>
    <mergeCell ref="T130:T132"/>
    <mergeCell ref="U130:U132"/>
    <mergeCell ref="T127:T129"/>
    <mergeCell ref="B133:B135"/>
    <mergeCell ref="O133:O135"/>
    <mergeCell ref="P133:P135"/>
    <mergeCell ref="Q133:Q135"/>
    <mergeCell ref="E133:E135"/>
    <mergeCell ref="T120:T122"/>
    <mergeCell ref="T133:T135"/>
    <mergeCell ref="E130:E132"/>
    <mergeCell ref="B123:B125"/>
    <mergeCell ref="S127:S129"/>
    <mergeCell ref="B130:B132"/>
    <mergeCell ref="C130:C132"/>
    <mergeCell ref="D130:D132"/>
    <mergeCell ref="B127:B129"/>
    <mergeCell ref="C127:C129"/>
    <mergeCell ref="D127:D129"/>
    <mergeCell ref="P188:P190"/>
    <mergeCell ref="Q188:Q190"/>
    <mergeCell ref="C123:C125"/>
    <mergeCell ref="P185:P187"/>
    <mergeCell ref="Q185:Q187"/>
    <mergeCell ref="R185:R187"/>
    <mergeCell ref="P127:P129"/>
    <mergeCell ref="Q127:Q129"/>
    <mergeCell ref="R127:R129"/>
    <mergeCell ref="E136:E138"/>
    <mergeCell ref="X210:X212"/>
    <mergeCell ref="W201:W203"/>
    <mergeCell ref="V185:V187"/>
    <mergeCell ref="W185:W187"/>
    <mergeCell ref="X185:X187"/>
    <mergeCell ref="B188:B190"/>
    <mergeCell ref="C188:C190"/>
    <mergeCell ref="D188:D190"/>
    <mergeCell ref="E188:E190"/>
    <mergeCell ref="O188:O190"/>
    <mergeCell ref="R210:R212"/>
    <mergeCell ref="S210:S212"/>
    <mergeCell ref="W188:W190"/>
    <mergeCell ref="X188:X190"/>
    <mergeCell ref="X216:X218"/>
    <mergeCell ref="W216:W218"/>
    <mergeCell ref="W191:W193"/>
    <mergeCell ref="W194:W196"/>
    <mergeCell ref="X191:X193"/>
    <mergeCell ref="W210:W212"/>
    <mergeCell ref="C241:C243"/>
    <mergeCell ref="B238:B240"/>
    <mergeCell ref="B194:B196"/>
    <mergeCell ref="X219:X221"/>
    <mergeCell ref="S260:S262"/>
    <mergeCell ref="E229:E231"/>
    <mergeCell ref="E210:E212"/>
    <mergeCell ref="O210:O212"/>
    <mergeCell ref="P210:P212"/>
    <mergeCell ref="Q210:Q212"/>
    <mergeCell ref="T248:T250"/>
    <mergeCell ref="U248:U250"/>
    <mergeCell ref="E191:E193"/>
    <mergeCell ref="P194:P196"/>
    <mergeCell ref="Q194:Q196"/>
    <mergeCell ref="B248:B250"/>
    <mergeCell ref="O248:O250"/>
    <mergeCell ref="P248:P250"/>
    <mergeCell ref="Q248:Q250"/>
    <mergeCell ref="C238:C240"/>
    <mergeCell ref="X260:X262"/>
    <mergeCell ref="B244:B246"/>
    <mergeCell ref="C244:C246"/>
    <mergeCell ref="D244:D246"/>
    <mergeCell ref="E244:E246"/>
    <mergeCell ref="O244:O246"/>
    <mergeCell ref="P244:P246"/>
    <mergeCell ref="Q244:Q246"/>
    <mergeCell ref="R244:R246"/>
    <mergeCell ref="R248:R250"/>
    <mergeCell ref="S251:S253"/>
    <mergeCell ref="T251:T253"/>
    <mergeCell ref="U251:U253"/>
    <mergeCell ref="V251:V253"/>
    <mergeCell ref="S244:S246"/>
    <mergeCell ref="T244:T246"/>
    <mergeCell ref="U244:U246"/>
    <mergeCell ref="V244:V246"/>
    <mergeCell ref="V248:V250"/>
    <mergeCell ref="S248:S250"/>
    <mergeCell ref="E260:E262"/>
    <mergeCell ref="O260:O262"/>
    <mergeCell ref="P260:P262"/>
    <mergeCell ref="Q260:Q262"/>
    <mergeCell ref="X254:X256"/>
    <mergeCell ref="X241:X243"/>
    <mergeCell ref="S254:S256"/>
    <mergeCell ref="T254:T256"/>
    <mergeCell ref="U254:U256"/>
    <mergeCell ref="V254:V256"/>
    <mergeCell ref="R260:R262"/>
    <mergeCell ref="C248:C250"/>
    <mergeCell ref="D248:D250"/>
    <mergeCell ref="E248:E250"/>
    <mergeCell ref="O251:O253"/>
    <mergeCell ref="P251:P253"/>
    <mergeCell ref="Q251:Q253"/>
    <mergeCell ref="R251:R253"/>
    <mergeCell ref="E257:E259"/>
    <mergeCell ref="O257:O259"/>
    <mergeCell ref="B257:B259"/>
    <mergeCell ref="C257:C259"/>
    <mergeCell ref="D257:D259"/>
    <mergeCell ref="S235:S237"/>
    <mergeCell ref="T235:T237"/>
    <mergeCell ref="Q201:Q203"/>
    <mergeCell ref="R201:R203"/>
    <mergeCell ref="S201:S203"/>
    <mergeCell ref="T201:T203"/>
    <mergeCell ref="Q213:Q215"/>
    <mergeCell ref="O241:O243"/>
    <mergeCell ref="P238:P240"/>
    <mergeCell ref="P241:P243"/>
    <mergeCell ref="B204:B206"/>
    <mergeCell ref="D265:D267"/>
    <mergeCell ref="E265:E267"/>
    <mergeCell ref="E251:E253"/>
    <mergeCell ref="E238:E240"/>
    <mergeCell ref="E241:E243"/>
    <mergeCell ref="E254:E256"/>
    <mergeCell ref="W213:W215"/>
    <mergeCell ref="X213:X215"/>
    <mergeCell ref="W265:W267"/>
    <mergeCell ref="X265:X267"/>
    <mergeCell ref="X257:X259"/>
    <mergeCell ref="R238:R240"/>
    <mergeCell ref="R254:R256"/>
    <mergeCell ref="R213:R215"/>
    <mergeCell ref="S213:S215"/>
    <mergeCell ref="T213:T215"/>
    <mergeCell ref="S198:S200"/>
    <mergeCell ref="T198:T200"/>
    <mergeCell ref="B198:B200"/>
    <mergeCell ref="C198:C200"/>
    <mergeCell ref="D198:D200"/>
    <mergeCell ref="E198:E200"/>
    <mergeCell ref="W198:W200"/>
    <mergeCell ref="X198:X200"/>
    <mergeCell ref="B201:B203"/>
    <mergeCell ref="C201:C203"/>
    <mergeCell ref="D201:D203"/>
    <mergeCell ref="E201:E203"/>
    <mergeCell ref="O201:O203"/>
    <mergeCell ref="P201:P203"/>
    <mergeCell ref="Q198:Q200"/>
    <mergeCell ref="R198:R200"/>
    <mergeCell ref="U257:U259"/>
    <mergeCell ref="V257:V259"/>
    <mergeCell ref="W257:W259"/>
    <mergeCell ref="P257:P259"/>
    <mergeCell ref="Q257:Q259"/>
    <mergeCell ref="R257:R259"/>
    <mergeCell ref="S257:S259"/>
    <mergeCell ref="T204:T206"/>
    <mergeCell ref="C204:C206"/>
    <mergeCell ref="D204:D206"/>
    <mergeCell ref="E204:E206"/>
    <mergeCell ref="O204:O206"/>
    <mergeCell ref="T257:T259"/>
    <mergeCell ref="O254:O256"/>
    <mergeCell ref="P254:P256"/>
    <mergeCell ref="Q254:Q256"/>
    <mergeCell ref="O238:O240"/>
    <mergeCell ref="W204:W206"/>
    <mergeCell ref="X204:X206"/>
    <mergeCell ref="B213:B215"/>
    <mergeCell ref="C213:C215"/>
    <mergeCell ref="D213:D215"/>
    <mergeCell ref="E213:E215"/>
    <mergeCell ref="O213:O215"/>
    <mergeCell ref="Q204:Q206"/>
    <mergeCell ref="R204:R206"/>
    <mergeCell ref="S204:S206"/>
  </mergeCells>
  <phoneticPr fontId="0" type="noConversion"/>
  <pageMargins left="0" right="0" top="0" bottom="0" header="0.31496062992125984" footer="0.31496062992125984"/>
  <pageSetup paperSize="9" scale="36" fitToHeight="100" orientation="landscape" horizontalDpi="180" verticalDpi="180" r:id="rId1"/>
  <headerFooter>
    <oddFooter>Страница &amp;P</oddFooter>
  </headerFooter>
  <rowBreaks count="7" manualBreakCount="7">
    <brk id="48" max="24" man="1"/>
    <brk id="75" max="24" man="1"/>
    <brk id="108" max="24" man="1"/>
    <brk id="139" max="24" man="1"/>
    <brk id="170" max="24" man="1"/>
    <brk id="218" max="24" man="1"/>
    <brk id="246" max="24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" sqref="B4:B6"/>
    </sheetView>
  </sheetViews>
  <sheetFormatPr defaultRowHeight="15"/>
  <cols>
    <col min="2" max="2" width="8.85546875" customWidth="1"/>
  </cols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2020-04-07T04:59:59Z</cp:lastPrinted>
  <dcterms:created xsi:type="dcterms:W3CDTF">2006-09-28T05:33:49Z</dcterms:created>
  <dcterms:modified xsi:type="dcterms:W3CDTF">2020-04-07T05:00:04Z</dcterms:modified>
</cp:coreProperties>
</file>