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8" windowWidth="15120" windowHeight="8016"/>
  </bookViews>
  <sheets>
    <sheet name="Лист1" sheetId="1" r:id="rId1"/>
    <sheet name="Лист2" sheetId="2" r:id="rId2"/>
    <sheet name="Лист3" sheetId="3" r:id="rId3"/>
  </sheets>
  <definedNames>
    <definedName name="_xlnm.Print_Area" localSheetId="0">Лист1!$A$1:$O$349</definedName>
  </definedNames>
  <calcPr calcId="162913" refMode="R1C1"/>
</workbook>
</file>

<file path=xl/calcChain.xml><?xml version="1.0" encoding="utf-8"?>
<calcChain xmlns="http://schemas.openxmlformats.org/spreadsheetml/2006/main">
  <c r="G293" i="1" l="1"/>
  <c r="G250" i="1"/>
  <c r="I41" i="1" l="1"/>
  <c r="H306" i="1" l="1"/>
  <c r="H345" i="1" s="1"/>
  <c r="H307" i="1"/>
  <c r="H346" i="1"/>
  <c r="N341" i="1"/>
  <c r="I342" i="1"/>
  <c r="N332" i="1"/>
  <c r="H332" i="1"/>
  <c r="I332" i="1" s="1"/>
  <c r="H329" i="1"/>
  <c r="I329" i="1" s="1"/>
  <c r="N314" i="1"/>
  <c r="N317" i="1"/>
  <c r="N320" i="1"/>
  <c r="N323" i="1"/>
  <c r="N326" i="1"/>
  <c r="N329" i="1"/>
  <c r="N311" i="1"/>
  <c r="N308" i="1"/>
  <c r="I309" i="1"/>
  <c r="I310" i="1"/>
  <c r="I312" i="1"/>
  <c r="I314" i="1"/>
  <c r="I315" i="1"/>
  <c r="I316" i="1"/>
  <c r="I317" i="1"/>
  <c r="I318" i="1"/>
  <c r="I319" i="1"/>
  <c r="I320" i="1"/>
  <c r="I321" i="1"/>
  <c r="I322" i="1"/>
  <c r="I323" i="1"/>
  <c r="I324" i="1"/>
  <c r="I325" i="1"/>
  <c r="I326" i="1"/>
  <c r="I327" i="1"/>
  <c r="I328" i="1"/>
  <c r="I330" i="1"/>
  <c r="I331" i="1"/>
  <c r="I334" i="1"/>
  <c r="N299" i="1"/>
  <c r="N296" i="1"/>
  <c r="N287" i="1"/>
  <c r="N290" i="1"/>
  <c r="N293" i="1"/>
  <c r="N284" i="1"/>
  <c r="I298" i="1"/>
  <c r="I300" i="1"/>
  <c r="I301" i="1"/>
  <c r="I285" i="1"/>
  <c r="I289" i="1"/>
  <c r="I292" i="1"/>
  <c r="I295" i="1"/>
  <c r="H344" i="1" l="1"/>
  <c r="N273" i="1"/>
  <c r="I271" i="1"/>
  <c r="I274" i="1"/>
  <c r="H308" i="1"/>
  <c r="I308" i="1" s="1"/>
  <c r="H271" i="1"/>
  <c r="H270" i="1"/>
  <c r="I270" i="1" s="1"/>
  <c r="G227" i="1"/>
  <c r="G226" i="1"/>
  <c r="H250" i="1"/>
  <c r="H247" i="1"/>
  <c r="H257" i="1"/>
  <c r="I257" i="1" s="1"/>
  <c r="H256" i="1"/>
  <c r="I256" i="1" s="1"/>
  <c r="H227" i="1"/>
  <c r="H226" i="1"/>
  <c r="N259" i="1"/>
  <c r="N250" i="1"/>
  <c r="N247" i="1"/>
  <c r="N244" i="1"/>
  <c r="N241" i="1"/>
  <c r="N237" i="1"/>
  <c r="N231" i="1"/>
  <c r="N234" i="1"/>
  <c r="N228" i="1"/>
  <c r="I229" i="1"/>
  <c r="I235" i="1"/>
  <c r="I238" i="1"/>
  <c r="I240" i="1"/>
  <c r="I243" i="1"/>
  <c r="I245" i="1"/>
  <c r="I246" i="1"/>
  <c r="I247" i="1"/>
  <c r="I248" i="1"/>
  <c r="I249" i="1"/>
  <c r="I250" i="1"/>
  <c r="I252" i="1"/>
  <c r="I260" i="1"/>
  <c r="H143" i="1"/>
  <c r="H144" i="1"/>
  <c r="H159" i="1"/>
  <c r="H158" i="1"/>
  <c r="H170" i="1"/>
  <c r="H171" i="1"/>
  <c r="H204" i="1"/>
  <c r="H202" i="1" s="1"/>
  <c r="H203" i="1"/>
  <c r="H214" i="1"/>
  <c r="H211" i="1"/>
  <c r="N211" i="1"/>
  <c r="N214" i="1"/>
  <c r="N208" i="1"/>
  <c r="N205" i="1"/>
  <c r="H208" i="1"/>
  <c r="N193" i="1"/>
  <c r="N196" i="1"/>
  <c r="N190" i="1"/>
  <c r="H190" i="1"/>
  <c r="N187" i="1"/>
  <c r="H187" i="1"/>
  <c r="N184" i="1"/>
  <c r="H184" i="1"/>
  <c r="N181" i="1"/>
  <c r="N175" i="1"/>
  <c r="H175" i="1"/>
  <c r="N172" i="1"/>
  <c r="N163" i="1"/>
  <c r="H163" i="1"/>
  <c r="N151" i="1"/>
  <c r="N160" i="1"/>
  <c r="N148" i="1"/>
  <c r="H151" i="1"/>
  <c r="H148" i="1"/>
  <c r="H225" i="1" l="1"/>
  <c r="N145" i="1"/>
  <c r="I144" i="1"/>
  <c r="I146" i="1"/>
  <c r="I148" i="1"/>
  <c r="I149" i="1"/>
  <c r="I150" i="1"/>
  <c r="I151" i="1"/>
  <c r="I152" i="1"/>
  <c r="I153" i="1"/>
  <c r="I159" i="1"/>
  <c r="I161" i="1"/>
  <c r="I163" i="1"/>
  <c r="I164" i="1"/>
  <c r="I165" i="1"/>
  <c r="I171" i="1"/>
  <c r="I173" i="1"/>
  <c r="I175" i="1"/>
  <c r="I176" i="1"/>
  <c r="I177" i="1"/>
  <c r="I182" i="1"/>
  <c r="I184" i="1"/>
  <c r="I185" i="1"/>
  <c r="I186" i="1"/>
  <c r="I187" i="1"/>
  <c r="I188" i="1"/>
  <c r="I189" i="1"/>
  <c r="I190" i="1"/>
  <c r="I191" i="1"/>
  <c r="I192" i="1"/>
  <c r="I197" i="1"/>
  <c r="I198" i="1"/>
  <c r="I204" i="1"/>
  <c r="I206" i="1"/>
  <c r="I208" i="1"/>
  <c r="I209" i="1"/>
  <c r="I210" i="1"/>
  <c r="I211" i="1"/>
  <c r="I212" i="1"/>
  <c r="I213" i="1"/>
  <c r="I214" i="1"/>
  <c r="I216" i="1"/>
  <c r="H136" i="1" l="1"/>
  <c r="H134" i="1" s="1"/>
  <c r="I134" i="1" s="1"/>
  <c r="H135" i="1"/>
  <c r="I135" i="1" s="1"/>
  <c r="N131" i="1"/>
  <c r="G129" i="1"/>
  <c r="I132" i="1"/>
  <c r="N122" i="1"/>
  <c r="H110" i="1"/>
  <c r="I110" i="1" s="1"/>
  <c r="N101" i="1"/>
  <c r="N107" i="1"/>
  <c r="N110" i="1"/>
  <c r="N116" i="1"/>
  <c r="N119" i="1"/>
  <c r="N98" i="1"/>
  <c r="N95" i="1"/>
  <c r="N80" i="1"/>
  <c r="N77" i="1"/>
  <c r="H77" i="1"/>
  <c r="I77" i="1" s="1"/>
  <c r="N74" i="1"/>
  <c r="N71" i="1"/>
  <c r="N62" i="1"/>
  <c r="H62" i="1"/>
  <c r="I62" i="1" s="1"/>
  <c r="N59" i="1"/>
  <c r="H59" i="1"/>
  <c r="I59" i="1" s="1"/>
  <c r="N56" i="1"/>
  <c r="I57" i="1"/>
  <c r="I60" i="1"/>
  <c r="I63" i="1"/>
  <c r="I72" i="1"/>
  <c r="I75" i="1"/>
  <c r="I76" i="1"/>
  <c r="I78" i="1"/>
  <c r="I81" i="1"/>
  <c r="I82" i="1"/>
  <c r="I96" i="1"/>
  <c r="I99" i="1"/>
  <c r="I102" i="1"/>
  <c r="I103" i="1"/>
  <c r="I108" i="1"/>
  <c r="I109" i="1"/>
  <c r="I111" i="1"/>
  <c r="I112" i="1"/>
  <c r="I117" i="1"/>
  <c r="I118" i="1"/>
  <c r="I120" i="1"/>
  <c r="I121" i="1"/>
  <c r="I123" i="1"/>
  <c r="I124" i="1"/>
  <c r="N44" i="1"/>
  <c r="N47" i="1"/>
  <c r="I44" i="1"/>
  <c r="I46" i="1"/>
  <c r="I48" i="1"/>
  <c r="N41" i="1"/>
  <c r="H41" i="1"/>
  <c r="N20" i="1"/>
  <c r="N23" i="1"/>
  <c r="N26" i="1"/>
  <c r="N32" i="1"/>
  <c r="N35" i="1"/>
  <c r="N38" i="1"/>
  <c r="N17" i="1"/>
  <c r="I18" i="1"/>
  <c r="I22" i="1"/>
  <c r="I25" i="1"/>
  <c r="I27" i="1"/>
  <c r="I28" i="1"/>
  <c r="I33" i="1"/>
  <c r="I36" i="1"/>
  <c r="I39" i="1"/>
  <c r="I40" i="1"/>
  <c r="I42" i="1"/>
  <c r="I43" i="1"/>
  <c r="I136" i="1" l="1"/>
  <c r="H196" i="1"/>
  <c r="I196" i="1" s="1"/>
  <c r="H69" i="1"/>
  <c r="H115" i="1"/>
  <c r="I115" i="1" s="1"/>
  <c r="H114" i="1"/>
  <c r="I114" i="1" s="1"/>
  <c r="H94" i="1"/>
  <c r="I94" i="1" s="1"/>
  <c r="H93" i="1"/>
  <c r="H70" i="1"/>
  <c r="H54" i="1"/>
  <c r="I54" i="1" s="1"/>
  <c r="H16" i="1"/>
  <c r="H122" i="1"/>
  <c r="I122" i="1" s="1"/>
  <c r="H80" i="1"/>
  <c r="I80" i="1" s="1"/>
  <c r="G86" i="1"/>
  <c r="H35" i="1"/>
  <c r="H47" i="1"/>
  <c r="I47" i="1" s="1"/>
  <c r="H32" i="1"/>
  <c r="G307" i="1"/>
  <c r="G332" i="1"/>
  <c r="G94" i="1"/>
  <c r="G54" i="1"/>
  <c r="G62" i="1"/>
  <c r="G271" i="1"/>
  <c r="G282" i="1"/>
  <c r="H44" i="1"/>
  <c r="G47" i="1"/>
  <c r="H38" i="1"/>
  <c r="G306" i="1"/>
  <c r="G329" i="1"/>
  <c r="G16" i="1"/>
  <c r="G44" i="1"/>
  <c r="I32" i="1" l="1"/>
  <c r="I16" i="1"/>
  <c r="H15" i="1"/>
  <c r="H14" i="1" s="1"/>
  <c r="I35" i="1"/>
  <c r="G38" i="1"/>
  <c r="I38" i="1" s="1"/>
  <c r="G35" i="1"/>
  <c r="G15" i="1" s="1"/>
  <c r="G257" i="1"/>
  <c r="G204" i="1"/>
  <c r="H180" i="1"/>
  <c r="G180" i="1"/>
  <c r="H179" i="1"/>
  <c r="G179" i="1"/>
  <c r="G193" i="1"/>
  <c r="G70" i="1"/>
  <c r="I70" i="1" s="1"/>
  <c r="G69" i="1"/>
  <c r="I69" i="1" s="1"/>
  <c r="G80" i="1"/>
  <c r="G55" i="1"/>
  <c r="G53" i="1" s="1"/>
  <c r="G93" i="1"/>
  <c r="I93" i="1" s="1"/>
  <c r="G114" i="1"/>
  <c r="G115" i="1"/>
  <c r="G83" i="1"/>
  <c r="G203" i="1"/>
  <c r="G214" i="1"/>
  <c r="G211" i="1"/>
  <c r="G187" i="1"/>
  <c r="G143" i="1"/>
  <c r="G144" i="1"/>
  <c r="G151" i="1"/>
  <c r="G196" i="1"/>
  <c r="G326" i="1"/>
  <c r="G320" i="1"/>
  <c r="G323" i="1"/>
  <c r="G317" i="1"/>
  <c r="G110" i="1"/>
  <c r="G190" i="1"/>
  <c r="G305" i="1"/>
  <c r="G314" i="1"/>
  <c r="G247" i="1"/>
  <c r="G208" i="1"/>
  <c r="G171" i="1"/>
  <c r="G159" i="1"/>
  <c r="G122" i="1"/>
  <c r="G184" i="1"/>
  <c r="G170" i="1"/>
  <c r="G175" i="1"/>
  <c r="G158" i="1"/>
  <c r="G163" i="1"/>
  <c r="G148" i="1"/>
  <c r="H129" i="1"/>
  <c r="H107" i="1"/>
  <c r="I107" i="1" s="1"/>
  <c r="G107" i="1"/>
  <c r="G104" i="1"/>
  <c r="G77" i="1"/>
  <c r="G59" i="1"/>
  <c r="G41" i="1"/>
  <c r="G32" i="1"/>
  <c r="H116" i="1"/>
  <c r="I116" i="1" s="1"/>
  <c r="H119" i="1"/>
  <c r="I119" i="1" s="1"/>
  <c r="G119" i="1"/>
  <c r="G116" i="1"/>
  <c r="H26" i="1"/>
  <c r="G26" i="1"/>
  <c r="H29" i="1"/>
  <c r="G29" i="1"/>
  <c r="H282" i="1"/>
  <c r="H283" i="1"/>
  <c r="I283" i="1" s="1"/>
  <c r="I307" i="1"/>
  <c r="G283" i="1"/>
  <c r="H339" i="1"/>
  <c r="G339" i="1"/>
  <c r="I226" i="1"/>
  <c r="H237" i="1"/>
  <c r="I237" i="1" s="1"/>
  <c r="G237" i="1"/>
  <c r="I158" i="1"/>
  <c r="I170" i="1"/>
  <c r="G145" i="1"/>
  <c r="H145" i="1"/>
  <c r="I145" i="1" s="1"/>
  <c r="H55" i="1"/>
  <c r="I227" i="1"/>
  <c r="G258" i="1"/>
  <c r="H258" i="1"/>
  <c r="G23" i="1"/>
  <c r="H341" i="1"/>
  <c r="I341" i="1" s="1"/>
  <c r="G341" i="1"/>
  <c r="H244" i="1"/>
  <c r="I244" i="1" s="1"/>
  <c r="G244" i="1"/>
  <c r="H241" i="1"/>
  <c r="G241" i="1"/>
  <c r="I241" i="1" s="1"/>
  <c r="G181" i="1"/>
  <c r="G160" i="1"/>
  <c r="H259" i="1"/>
  <c r="I259" i="1" s="1"/>
  <c r="G259" i="1"/>
  <c r="H234" i="1"/>
  <c r="I234" i="1" s="1"/>
  <c r="G234" i="1"/>
  <c r="H231" i="1"/>
  <c r="G231" i="1"/>
  <c r="H228" i="1"/>
  <c r="I228" i="1" s="1"/>
  <c r="G228" i="1"/>
  <c r="H131" i="1"/>
  <c r="G131" i="1"/>
  <c r="I131" i="1" s="1"/>
  <c r="H101" i="1"/>
  <c r="I101" i="1" s="1"/>
  <c r="G101" i="1"/>
  <c r="H98" i="1"/>
  <c r="I98" i="1" s="1"/>
  <c r="G98" i="1"/>
  <c r="H95" i="1"/>
  <c r="I95" i="1" s="1"/>
  <c r="G95" i="1"/>
  <c r="H74" i="1"/>
  <c r="I74" i="1" s="1"/>
  <c r="G74" i="1"/>
  <c r="H71" i="1"/>
  <c r="I71" i="1" s="1"/>
  <c r="G71" i="1"/>
  <c r="H56" i="1"/>
  <c r="I56" i="1" s="1"/>
  <c r="G56" i="1"/>
  <c r="H23" i="1"/>
  <c r="I23" i="1" s="1"/>
  <c r="H20" i="1"/>
  <c r="G20" i="1"/>
  <c r="H17" i="1"/>
  <c r="G17" i="1"/>
  <c r="H311" i="1"/>
  <c r="I311" i="1" s="1"/>
  <c r="G311" i="1"/>
  <c r="G308" i="1"/>
  <c r="H299" i="1"/>
  <c r="I299" i="1" s="1"/>
  <c r="G299" i="1"/>
  <c r="H296" i="1"/>
  <c r="I296" i="1" s="1"/>
  <c r="G296" i="1"/>
  <c r="H293" i="1"/>
  <c r="I293" i="1" s="1"/>
  <c r="H290" i="1"/>
  <c r="I290" i="1" s="1"/>
  <c r="G290" i="1"/>
  <c r="H287" i="1"/>
  <c r="I287" i="1" s="1"/>
  <c r="G287" i="1"/>
  <c r="H284" i="1"/>
  <c r="I284" i="1" s="1"/>
  <c r="G284" i="1"/>
  <c r="H273" i="1"/>
  <c r="I273" i="1" s="1"/>
  <c r="G273" i="1"/>
  <c r="H205" i="1"/>
  <c r="I205" i="1" s="1"/>
  <c r="G205" i="1"/>
  <c r="H181" i="1"/>
  <c r="I181" i="1" s="1"/>
  <c r="H172" i="1"/>
  <c r="I172" i="1" s="1"/>
  <c r="G172" i="1"/>
  <c r="H160" i="1"/>
  <c r="I160" i="1" s="1"/>
  <c r="G128" i="1"/>
  <c r="H338" i="1" l="1"/>
  <c r="I338" i="1" s="1"/>
  <c r="I339" i="1"/>
  <c r="H305" i="1"/>
  <c r="I305" i="1" s="1"/>
  <c r="I306" i="1"/>
  <c r="I282" i="1"/>
  <c r="H281" i="1"/>
  <c r="I281" i="1" s="1"/>
  <c r="I202" i="1"/>
  <c r="I203" i="1"/>
  <c r="I179" i="1"/>
  <c r="I180" i="1"/>
  <c r="H219" i="1"/>
  <c r="I219" i="1" s="1"/>
  <c r="H218" i="1"/>
  <c r="I218" i="1" s="1"/>
  <c r="I143" i="1"/>
  <c r="H128" i="1"/>
  <c r="I128" i="1" s="1"/>
  <c r="I129" i="1"/>
  <c r="I20" i="1"/>
  <c r="I15" i="1"/>
  <c r="I17" i="1"/>
  <c r="I26" i="1"/>
  <c r="G225" i="1"/>
  <c r="H68" i="1"/>
  <c r="H92" i="1"/>
  <c r="G264" i="1"/>
  <c r="G157" i="1"/>
  <c r="G346" i="1"/>
  <c r="G142" i="1"/>
  <c r="G92" i="1"/>
  <c r="I225" i="1"/>
  <c r="H157" i="1"/>
  <c r="I157" i="1" s="1"/>
  <c r="H263" i="1"/>
  <c r="H264" i="1"/>
  <c r="I264" i="1" s="1"/>
  <c r="G113" i="1"/>
  <c r="H113" i="1"/>
  <c r="I113" i="1" s="1"/>
  <c r="G338" i="1"/>
  <c r="H169" i="1"/>
  <c r="I169" i="1" s="1"/>
  <c r="G169" i="1"/>
  <c r="H53" i="1"/>
  <c r="I53" i="1" s="1"/>
  <c r="H142" i="1"/>
  <c r="I142" i="1" s="1"/>
  <c r="G68" i="1"/>
  <c r="G256" i="1"/>
  <c r="G14" i="1"/>
  <c r="I14" i="1" s="1"/>
  <c r="G281" i="1"/>
  <c r="G202" i="1"/>
  <c r="G218" i="1"/>
  <c r="H178" i="1"/>
  <c r="G345" i="1"/>
  <c r="G270" i="1"/>
  <c r="G178" i="1"/>
  <c r="G263" i="1"/>
  <c r="G219" i="1"/>
  <c r="G135" i="1"/>
  <c r="G136" i="1"/>
  <c r="I346" i="1" l="1"/>
  <c r="I345" i="1"/>
  <c r="I263" i="1"/>
  <c r="I178" i="1"/>
  <c r="H217" i="1"/>
  <c r="I217" i="1" s="1"/>
  <c r="I92" i="1"/>
  <c r="I68" i="1"/>
  <c r="G344" i="1"/>
  <c r="G262" i="1"/>
  <c r="H262" i="1"/>
  <c r="H348" i="1"/>
  <c r="H349" i="1"/>
  <c r="I344" i="1"/>
  <c r="G348" i="1"/>
  <c r="G217" i="1"/>
  <c r="G349" i="1"/>
  <c r="G134" i="1"/>
  <c r="I349" i="1" l="1"/>
  <c r="I348" i="1"/>
  <c r="I262" i="1"/>
  <c r="H347" i="1"/>
  <c r="G347" i="1"/>
  <c r="I347" i="1" l="1"/>
</calcChain>
</file>

<file path=xl/comments1.xml><?xml version="1.0" encoding="utf-8"?>
<comments xmlns="http://schemas.openxmlformats.org/spreadsheetml/2006/main">
  <authors>
    <author>Автор</author>
  </authors>
  <commentList>
    <comment ref="B17" authorId="0" shapeId="0">
      <text>
        <r>
          <rPr>
            <b/>
            <sz val="10"/>
            <color indexed="81"/>
            <rFont val="Tahoma"/>
            <family val="2"/>
            <charset val="204"/>
          </rPr>
          <t>Автор:</t>
        </r>
        <r>
          <rPr>
            <sz val="10"/>
            <color indexed="81"/>
            <rFont val="Tahoma"/>
            <family val="2"/>
            <charset val="204"/>
          </rPr>
          <t xml:space="preserve">
0110101610</t>
        </r>
      </text>
    </comment>
    <comment ref="I18" authorId="0" shapeId="0">
      <text>
        <r>
          <rPr>
            <b/>
            <sz val="12"/>
            <color indexed="81"/>
            <rFont val="Tahoma"/>
            <family val="2"/>
            <charset val="204"/>
          </rPr>
          <t>Автор:</t>
        </r>
        <r>
          <rPr>
            <sz val="12"/>
            <color indexed="81"/>
            <rFont val="Tahoma"/>
            <family val="2"/>
            <charset val="204"/>
          </rPr>
          <t xml:space="preserve">
01 1 01 10100</t>
        </r>
      </text>
    </comment>
    <comment ref="B20" authorId="0" shapeId="0">
      <text>
        <r>
          <rPr>
            <b/>
            <sz val="10"/>
            <color indexed="81"/>
            <rFont val="Tahoma"/>
            <family val="2"/>
            <charset val="204"/>
          </rPr>
          <t>Автор:</t>
        </r>
        <r>
          <rPr>
            <sz val="10"/>
            <color indexed="81"/>
            <rFont val="Tahoma"/>
            <family val="2"/>
            <charset val="204"/>
          </rPr>
          <t xml:space="preserve">
01101 70150 610</t>
        </r>
      </text>
    </comment>
    <comment ref="I21" authorId="0" shapeId="0">
      <text>
        <r>
          <rPr>
            <b/>
            <sz val="12"/>
            <color indexed="81"/>
            <rFont val="Tahoma"/>
            <family val="2"/>
            <charset val="204"/>
          </rPr>
          <t>Автор:</t>
        </r>
        <r>
          <rPr>
            <sz val="12"/>
            <color indexed="81"/>
            <rFont val="Tahoma"/>
            <family val="2"/>
            <charset val="204"/>
          </rPr>
          <t xml:space="preserve">
01 1 01 S0150</t>
        </r>
      </text>
    </comment>
    <comment ref="I22" authorId="0" shapeId="0">
      <text>
        <r>
          <rPr>
            <b/>
            <sz val="12"/>
            <color indexed="81"/>
            <rFont val="Tahoma"/>
            <family val="2"/>
            <charset val="204"/>
          </rPr>
          <t>Автор:</t>
        </r>
        <r>
          <rPr>
            <sz val="12"/>
            <color indexed="81"/>
            <rFont val="Tahoma"/>
            <family val="2"/>
            <charset val="204"/>
          </rPr>
          <t xml:space="preserve">
01 1 01 70150</t>
        </r>
      </text>
    </comment>
    <comment ref="B23" authorId="0" shapeId="0">
      <text>
        <r>
          <rPr>
            <b/>
            <sz val="10"/>
            <color indexed="81"/>
            <rFont val="Tahoma"/>
            <family val="2"/>
            <charset val="204"/>
          </rPr>
          <t>Автор:</t>
        </r>
        <r>
          <rPr>
            <sz val="10"/>
            <color indexed="81"/>
            <rFont val="Tahoma"/>
            <family val="2"/>
            <charset val="204"/>
          </rPr>
          <t xml:space="preserve">
0117204</t>
        </r>
        <r>
          <rPr>
            <sz val="8"/>
            <color indexed="81"/>
            <rFont val="Tahoma"/>
            <family val="2"/>
            <charset val="204"/>
          </rPr>
          <t xml:space="preserve">
</t>
        </r>
      </text>
    </comment>
    <comment ref="I57" authorId="0" shapeId="0">
      <text>
        <r>
          <rPr>
            <b/>
            <sz val="12"/>
            <color indexed="81"/>
            <rFont val="Tahoma"/>
            <family val="2"/>
            <charset val="204"/>
          </rPr>
          <t>Автор:</t>
        </r>
        <r>
          <rPr>
            <sz val="12"/>
            <color indexed="81"/>
            <rFont val="Tahoma"/>
            <family val="2"/>
            <charset val="204"/>
          </rPr>
          <t xml:space="preserve">
01 1 02 10100</t>
        </r>
      </text>
    </comment>
    <comment ref="I72" authorId="0" shapeId="0">
      <text>
        <r>
          <rPr>
            <b/>
            <sz val="12"/>
            <color indexed="81"/>
            <rFont val="Tahoma"/>
            <family val="2"/>
            <charset val="204"/>
          </rPr>
          <t>Автор:</t>
        </r>
        <r>
          <rPr>
            <sz val="12"/>
            <color indexed="81"/>
            <rFont val="Tahoma"/>
            <family val="2"/>
            <charset val="204"/>
          </rPr>
          <t xml:space="preserve">
01 1 03 10100</t>
        </r>
      </text>
    </comment>
    <comment ref="I73" authorId="0" shapeId="0">
      <text>
        <r>
          <rPr>
            <b/>
            <sz val="12"/>
            <color indexed="81"/>
            <rFont val="Tahoma"/>
            <family val="2"/>
            <charset val="204"/>
          </rPr>
          <t>Автор:</t>
        </r>
        <r>
          <rPr>
            <sz val="12"/>
            <color indexed="81"/>
            <rFont val="Tahoma"/>
            <family val="2"/>
            <charset val="204"/>
          </rPr>
          <t xml:space="preserve">
01 1 03 70100</t>
        </r>
      </text>
    </comment>
    <comment ref="I75" authorId="0" shapeId="0">
      <text>
        <r>
          <rPr>
            <b/>
            <sz val="12"/>
            <color indexed="81"/>
            <rFont val="Tahoma"/>
            <family val="2"/>
            <charset val="204"/>
          </rPr>
          <t>Автор:</t>
        </r>
        <r>
          <rPr>
            <sz val="12"/>
            <color indexed="81"/>
            <rFont val="Tahoma"/>
            <family val="2"/>
            <charset val="204"/>
          </rPr>
          <t xml:space="preserve">
01 1 03 S0100</t>
        </r>
      </text>
    </comment>
    <comment ref="I96" authorId="0" shapeId="0">
      <text>
        <r>
          <rPr>
            <b/>
            <sz val="12"/>
            <color indexed="81"/>
            <rFont val="Tahoma"/>
            <family val="2"/>
            <charset val="204"/>
          </rPr>
          <t>Автор:</t>
        </r>
        <r>
          <rPr>
            <sz val="12"/>
            <color indexed="81"/>
            <rFont val="Tahoma"/>
            <family val="2"/>
            <charset val="204"/>
          </rPr>
          <t xml:space="preserve">
01 1 04 10100</t>
        </r>
      </text>
    </comment>
    <comment ref="I102" authorId="0" shapeId="0">
      <text>
        <r>
          <rPr>
            <b/>
            <sz val="12"/>
            <color indexed="81"/>
            <rFont val="Tahoma"/>
            <family val="2"/>
            <charset val="204"/>
          </rPr>
          <t>Автор:</t>
        </r>
        <r>
          <rPr>
            <sz val="12"/>
            <color indexed="81"/>
            <rFont val="Tahoma"/>
            <family val="2"/>
            <charset val="204"/>
          </rPr>
          <t xml:space="preserve">
01 1 04 S0100</t>
        </r>
      </text>
    </comment>
    <comment ref="I103" authorId="0" shapeId="0">
      <text>
        <r>
          <rPr>
            <b/>
            <sz val="12"/>
            <color indexed="81"/>
            <rFont val="Tahoma"/>
            <family val="2"/>
            <charset val="204"/>
          </rPr>
          <t>Автор:</t>
        </r>
        <r>
          <rPr>
            <sz val="12"/>
            <color indexed="81"/>
            <rFont val="Tahoma"/>
            <family val="2"/>
            <charset val="204"/>
          </rPr>
          <t xml:space="preserve">
01 1 04 70100</t>
        </r>
      </text>
    </comment>
    <comment ref="I117" authorId="0" shapeId="0">
      <text>
        <r>
          <rPr>
            <b/>
            <sz val="12"/>
            <color indexed="81"/>
            <rFont val="Tahoma"/>
            <family val="2"/>
            <charset val="204"/>
          </rPr>
          <t>Автор:</t>
        </r>
        <r>
          <rPr>
            <sz val="12"/>
            <color indexed="81"/>
            <rFont val="Tahoma"/>
            <family val="2"/>
            <charset val="204"/>
          </rPr>
          <t xml:space="preserve">
01 1 04 S0100</t>
        </r>
      </text>
    </comment>
    <comment ref="I118" authorId="0" shapeId="0">
      <text>
        <r>
          <rPr>
            <b/>
            <sz val="12"/>
            <color indexed="81"/>
            <rFont val="Tahoma"/>
            <family val="2"/>
            <charset val="204"/>
          </rPr>
          <t>Автор:</t>
        </r>
        <r>
          <rPr>
            <sz val="12"/>
            <color indexed="81"/>
            <rFont val="Tahoma"/>
            <family val="2"/>
            <charset val="204"/>
          </rPr>
          <t xml:space="preserve">
01 1 04 70100</t>
        </r>
      </text>
    </comment>
    <comment ref="I132" authorId="0" shapeId="0">
      <text>
        <r>
          <rPr>
            <b/>
            <sz val="12"/>
            <color indexed="81"/>
            <rFont val="Tahoma"/>
            <family val="2"/>
            <charset val="204"/>
          </rPr>
          <t>Автор:</t>
        </r>
        <r>
          <rPr>
            <sz val="12"/>
            <color indexed="81"/>
            <rFont val="Tahoma"/>
            <family val="2"/>
            <charset val="204"/>
          </rPr>
          <t xml:space="preserve">
01 1 05 10980</t>
        </r>
      </text>
    </comment>
    <comment ref="I146" authorId="0" shapeId="0">
      <text>
        <r>
          <rPr>
            <b/>
            <sz val="12"/>
            <color indexed="81"/>
            <rFont val="Tahoma"/>
            <family val="2"/>
            <charset val="204"/>
          </rPr>
          <t>Автор:</t>
        </r>
        <r>
          <rPr>
            <sz val="12"/>
            <color indexed="81"/>
            <rFont val="Tahoma"/>
            <family val="2"/>
            <charset val="204"/>
          </rPr>
          <t xml:space="preserve">
01 2 01 10100</t>
        </r>
      </text>
    </comment>
    <comment ref="I147" authorId="0" shapeId="0">
      <text>
        <r>
          <rPr>
            <b/>
            <sz val="12"/>
            <color indexed="81"/>
            <rFont val="Tahoma"/>
            <family val="2"/>
            <charset val="204"/>
          </rPr>
          <t>Автор:</t>
        </r>
        <r>
          <rPr>
            <sz val="12"/>
            <color indexed="81"/>
            <rFont val="Tahoma"/>
            <family val="2"/>
            <charset val="204"/>
          </rPr>
          <t xml:space="preserve">
01 2 01 51471</t>
        </r>
      </text>
    </comment>
    <comment ref="I161" authorId="0" shapeId="0">
      <text>
        <r>
          <rPr>
            <b/>
            <sz val="12"/>
            <color indexed="81"/>
            <rFont val="Tahoma"/>
            <family val="2"/>
            <charset val="204"/>
          </rPr>
          <t>Автор:</t>
        </r>
        <r>
          <rPr>
            <sz val="12"/>
            <color indexed="81"/>
            <rFont val="Tahoma"/>
            <family val="2"/>
            <charset val="204"/>
          </rPr>
          <t xml:space="preserve">
01 2 02 10100</t>
        </r>
      </text>
    </comment>
    <comment ref="I173" authorId="0" shapeId="0">
      <text>
        <r>
          <rPr>
            <b/>
            <sz val="12"/>
            <color indexed="81"/>
            <rFont val="Tahoma"/>
            <family val="2"/>
            <charset val="204"/>
          </rPr>
          <t>Автор:</t>
        </r>
        <r>
          <rPr>
            <sz val="12"/>
            <color indexed="81"/>
            <rFont val="Tahoma"/>
            <family val="2"/>
            <charset val="204"/>
          </rPr>
          <t xml:space="preserve">
01 2 03 10100</t>
        </r>
      </text>
    </comment>
    <comment ref="I182" authorId="0" shapeId="0">
      <text>
        <r>
          <rPr>
            <b/>
            <sz val="12"/>
            <color indexed="81"/>
            <rFont val="Tahoma"/>
            <family val="2"/>
            <charset val="204"/>
          </rPr>
          <t>Автор:</t>
        </r>
        <r>
          <rPr>
            <sz val="12"/>
            <color indexed="81"/>
            <rFont val="Tahoma"/>
            <family val="2"/>
            <charset val="204"/>
          </rPr>
          <t xml:space="preserve">
01 2 04 10100 100+
01 2 04 10100 300
</t>
        </r>
      </text>
    </comment>
    <comment ref="I183" authorId="0" shapeId="0">
      <text>
        <r>
          <rPr>
            <b/>
            <sz val="12"/>
            <color indexed="81"/>
            <rFont val="Tahoma"/>
            <family val="2"/>
            <charset val="204"/>
          </rPr>
          <t>Автор:</t>
        </r>
        <r>
          <rPr>
            <sz val="12"/>
            <color indexed="81"/>
            <rFont val="Tahoma"/>
            <family val="2"/>
            <charset val="204"/>
          </rPr>
          <t xml:space="preserve">
01 2 04 71270+
01 2 04 10100</t>
        </r>
      </text>
    </comment>
    <comment ref="I206" authorId="0" shapeId="0">
      <text>
        <r>
          <rPr>
            <b/>
            <sz val="12"/>
            <color indexed="81"/>
            <rFont val="Tahoma"/>
            <family val="2"/>
            <charset val="204"/>
          </rPr>
          <t>Автор:</t>
        </r>
        <r>
          <rPr>
            <sz val="12"/>
            <color indexed="81"/>
            <rFont val="Tahoma"/>
            <family val="2"/>
            <charset val="204"/>
          </rPr>
          <t xml:space="preserve">
01 2 06 101</t>
        </r>
      </text>
    </comment>
    <comment ref="I229" authorId="0" shapeId="0">
      <text>
        <r>
          <rPr>
            <b/>
            <sz val="12"/>
            <color indexed="81"/>
            <rFont val="Tahoma"/>
            <family val="2"/>
            <charset val="204"/>
          </rPr>
          <t>Автор:</t>
        </r>
        <r>
          <rPr>
            <sz val="12"/>
            <color indexed="81"/>
            <rFont val="Tahoma"/>
            <family val="2"/>
            <charset val="204"/>
          </rPr>
          <t xml:space="preserve">
01 3 01 101-
</t>
        </r>
      </text>
    </comment>
    <comment ref="I232" authorId="0" shapeId="0">
      <text>
        <r>
          <rPr>
            <b/>
            <sz val="12"/>
            <color indexed="81"/>
            <rFont val="Tahoma"/>
            <family val="2"/>
            <charset val="204"/>
          </rPr>
          <t>Автор:</t>
        </r>
        <r>
          <rPr>
            <sz val="12"/>
            <color indexed="81"/>
            <rFont val="Tahoma"/>
            <family val="2"/>
            <charset val="204"/>
          </rPr>
          <t xml:space="preserve">
01 3 01 102</t>
        </r>
      </text>
    </comment>
    <comment ref="I233" authorId="0" shapeId="0">
      <text>
        <r>
          <rPr>
            <b/>
            <sz val="12"/>
            <color indexed="81"/>
            <rFont val="Tahoma"/>
            <family val="2"/>
            <charset val="204"/>
          </rPr>
          <t>Автор:</t>
        </r>
        <r>
          <rPr>
            <sz val="12"/>
            <color indexed="81"/>
            <rFont val="Tahoma"/>
            <family val="2"/>
            <charset val="204"/>
          </rPr>
          <t xml:space="preserve">
01 3 01 70780 240</t>
        </r>
      </text>
    </comment>
    <comment ref="I239" authorId="0" shapeId="0">
      <text>
        <r>
          <rPr>
            <b/>
            <sz val="12"/>
            <color indexed="81"/>
            <rFont val="Tahoma"/>
            <family val="2"/>
            <charset val="204"/>
          </rPr>
          <t>Автор:</t>
        </r>
        <r>
          <rPr>
            <sz val="12"/>
            <color indexed="81"/>
            <rFont val="Tahoma"/>
            <family val="2"/>
            <charset val="204"/>
          </rPr>
          <t xml:space="preserve">
01 3 01 10980</t>
        </r>
      </text>
    </comment>
    <comment ref="I243" authorId="0" shapeId="0">
      <text>
        <r>
          <rPr>
            <b/>
            <sz val="12"/>
            <color indexed="81"/>
            <rFont val="Tahoma"/>
            <family val="2"/>
            <charset val="204"/>
          </rPr>
          <t>Автор:</t>
        </r>
        <r>
          <rPr>
            <sz val="12"/>
            <color indexed="81"/>
            <rFont val="Tahoma"/>
            <family val="2"/>
            <charset val="204"/>
          </rPr>
          <t xml:space="preserve">
01 3 01 70510+
01 3 01 71210</t>
        </r>
      </text>
    </comment>
    <comment ref="I245" authorId="0" shapeId="0">
      <text>
        <r>
          <rPr>
            <b/>
            <sz val="12"/>
            <color indexed="81"/>
            <rFont val="Tahoma"/>
            <family val="2"/>
            <charset val="204"/>
          </rPr>
          <t>Автор:</t>
        </r>
        <r>
          <rPr>
            <sz val="12"/>
            <color indexed="81"/>
            <rFont val="Tahoma"/>
            <family val="2"/>
            <charset val="204"/>
          </rPr>
          <t xml:space="preserve">
01 3 01 S0780</t>
        </r>
      </text>
    </comment>
    <comment ref="I246" authorId="0" shapeId="0">
      <text>
        <r>
          <rPr>
            <b/>
            <sz val="12"/>
            <color indexed="81"/>
            <rFont val="Tahoma"/>
            <family val="2"/>
            <charset val="204"/>
          </rPr>
          <t>Автор:</t>
        </r>
        <r>
          <rPr>
            <sz val="12"/>
            <color indexed="81"/>
            <rFont val="Tahoma"/>
            <family val="2"/>
            <charset val="204"/>
          </rPr>
          <t xml:space="preserve">
01 3 01 70780 610</t>
        </r>
      </text>
    </comment>
    <comment ref="I260" authorId="0" shapeId="0">
      <text>
        <r>
          <rPr>
            <b/>
            <sz val="12"/>
            <color indexed="81"/>
            <rFont val="Tahoma"/>
            <family val="2"/>
            <charset val="204"/>
          </rPr>
          <t>Автор:</t>
        </r>
        <r>
          <rPr>
            <sz val="12"/>
            <color indexed="81"/>
            <rFont val="Tahoma"/>
            <family val="2"/>
            <charset val="204"/>
          </rPr>
          <t xml:space="preserve">
01 3 02 102</t>
        </r>
      </text>
    </comment>
    <comment ref="I274" authorId="0" shapeId="0">
      <text>
        <r>
          <rPr>
            <b/>
            <sz val="11"/>
            <color indexed="81"/>
            <rFont val="Tahoma"/>
            <family val="2"/>
            <charset val="204"/>
          </rPr>
          <t>Автор:</t>
        </r>
        <r>
          <rPr>
            <sz val="11"/>
            <color indexed="81"/>
            <rFont val="Tahoma"/>
            <family val="2"/>
            <charset val="204"/>
          </rPr>
          <t xml:space="preserve">
01 4 01 11000</t>
        </r>
      </text>
    </comment>
    <comment ref="I285" authorId="0" shapeId="0">
      <text>
        <r>
          <rPr>
            <b/>
            <sz val="11"/>
            <color indexed="81"/>
            <rFont val="Tahoma"/>
            <family val="2"/>
            <charset val="204"/>
          </rPr>
          <t>Автор:</t>
        </r>
        <r>
          <rPr>
            <sz val="11"/>
            <color indexed="81"/>
            <rFont val="Tahoma"/>
            <family val="2"/>
            <charset val="204"/>
          </rPr>
          <t xml:space="preserve">
01 4 02 12010</t>
        </r>
      </text>
    </comment>
    <comment ref="I288" authorId="0" shapeId="0">
      <text>
        <r>
          <rPr>
            <b/>
            <sz val="11"/>
            <color indexed="81"/>
            <rFont val="Tahoma"/>
            <family val="2"/>
            <charset val="204"/>
          </rPr>
          <t>Автор:</t>
        </r>
        <r>
          <rPr>
            <sz val="11"/>
            <color indexed="81"/>
            <rFont val="Tahoma"/>
            <family val="2"/>
            <charset val="204"/>
          </rPr>
          <t xml:space="preserve">
01 4 02 12020 240</t>
        </r>
      </text>
    </comment>
    <comment ref="I291" authorId="0" shapeId="0">
      <text>
        <r>
          <rPr>
            <b/>
            <sz val="11"/>
            <color indexed="81"/>
            <rFont val="Tahoma"/>
            <family val="2"/>
            <charset val="204"/>
          </rPr>
          <t>Автор:</t>
        </r>
        <r>
          <rPr>
            <sz val="11"/>
            <color indexed="81"/>
            <rFont val="Tahoma"/>
            <family val="2"/>
            <charset val="204"/>
          </rPr>
          <t xml:space="preserve">
01 4 02 12020 320</t>
        </r>
      </text>
    </comment>
    <comment ref="I294" authorId="0" shapeId="0">
      <text>
        <r>
          <rPr>
            <b/>
            <sz val="11"/>
            <color indexed="81"/>
            <rFont val="Tahoma"/>
            <family val="2"/>
            <charset val="204"/>
          </rPr>
          <t>Автор:</t>
        </r>
        <r>
          <rPr>
            <sz val="11"/>
            <color indexed="81"/>
            <rFont val="Tahoma"/>
            <family val="2"/>
            <charset val="204"/>
          </rPr>
          <t xml:space="preserve">
01 4 02 12 030</t>
        </r>
      </text>
    </comment>
    <comment ref="I297" authorId="0" shapeId="0">
      <text>
        <r>
          <rPr>
            <b/>
            <sz val="11"/>
            <color indexed="81"/>
            <rFont val="Tahoma"/>
            <family val="2"/>
            <charset val="204"/>
          </rPr>
          <t>Автор:</t>
        </r>
        <r>
          <rPr>
            <sz val="11"/>
            <color indexed="81"/>
            <rFont val="Tahoma"/>
            <family val="2"/>
            <charset val="204"/>
          </rPr>
          <t xml:space="preserve">
01 4 02 12040</t>
        </r>
      </text>
    </comment>
    <comment ref="I300" authorId="0" shapeId="0">
      <text>
        <r>
          <rPr>
            <b/>
            <sz val="11"/>
            <color indexed="81"/>
            <rFont val="Tahoma"/>
            <family val="2"/>
            <charset val="204"/>
          </rPr>
          <t>Автор:</t>
        </r>
        <r>
          <rPr>
            <sz val="11"/>
            <color indexed="81"/>
            <rFont val="Tahoma"/>
            <family val="2"/>
            <charset val="204"/>
          </rPr>
          <t xml:space="preserve">
01 4 02 12050</t>
        </r>
      </text>
    </comment>
    <comment ref="I309" authorId="0" shapeId="0">
      <text>
        <r>
          <rPr>
            <b/>
            <sz val="12"/>
            <color indexed="81"/>
            <rFont val="Tahoma"/>
            <family val="2"/>
            <charset val="204"/>
          </rPr>
          <t>Автор:</t>
        </r>
        <r>
          <rPr>
            <sz val="12"/>
            <color indexed="81"/>
            <rFont val="Tahoma"/>
            <family val="2"/>
            <charset val="204"/>
          </rPr>
          <t xml:space="preserve">
01 4 03 13010+
01 4 03 18010</t>
        </r>
      </text>
    </comment>
    <comment ref="I310" authorId="0" shapeId="0">
      <text>
        <r>
          <rPr>
            <b/>
            <sz val="12"/>
            <color indexed="81"/>
            <rFont val="Tahoma"/>
            <family val="2"/>
            <charset val="204"/>
          </rPr>
          <t>Автор:</t>
        </r>
        <r>
          <rPr>
            <sz val="12"/>
            <color indexed="81"/>
            <rFont val="Tahoma"/>
            <family val="2"/>
            <charset val="204"/>
          </rPr>
          <t xml:space="preserve">
01 4 03 70140</t>
        </r>
      </text>
    </comment>
    <comment ref="I312" authorId="0" shapeId="0">
      <text>
        <r>
          <rPr>
            <b/>
            <sz val="11"/>
            <color indexed="81"/>
            <rFont val="Tahoma"/>
            <family val="2"/>
            <charset val="204"/>
          </rPr>
          <t>Автор:</t>
        </r>
        <r>
          <rPr>
            <sz val="11"/>
            <color indexed="81"/>
            <rFont val="Tahoma"/>
            <family val="2"/>
            <charset val="204"/>
          </rPr>
          <t xml:space="preserve">
01 4 03 18030+
01 4 03 13020</t>
        </r>
      </text>
    </comment>
  </commentList>
</comments>
</file>

<file path=xl/sharedStrings.xml><?xml version="1.0" encoding="utf-8"?>
<sst xmlns="http://schemas.openxmlformats.org/spreadsheetml/2006/main" count="1031" uniqueCount="204">
  <si>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</si>
  <si>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</si>
  <si>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</si>
  <si>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Мероприятие 2. Организация и осуществление деятельности по опеке и попечительству над несовершеннолетними</t>
  </si>
  <si>
    <t>Мероприятие 3. Ежемесячное денежное вознаграждение опекунам (попечителям, приемным родителям)</t>
  </si>
  <si>
    <t>Наименование показателя</t>
  </si>
  <si>
    <t>Срок реализации</t>
  </si>
  <si>
    <t>Финансовое обеспечение</t>
  </si>
  <si>
    <t>Источник</t>
  </si>
  <si>
    <t>Наименование</t>
  </si>
  <si>
    <t>Единица измерения</t>
  </si>
  <si>
    <t>с (год)</t>
  </si>
  <si>
    <t>по (год)</t>
  </si>
  <si>
    <t>X</t>
  </si>
  <si>
    <t>Всего, из них расходы за счет:</t>
  </si>
  <si>
    <t>№ п/п</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</si>
  <si>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</si>
  <si>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</si>
  <si>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</si>
  <si>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</si>
  <si>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</si>
  <si>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</si>
  <si>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</si>
  <si>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</si>
  <si>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</si>
  <si>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</si>
  <si>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</si>
  <si>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</si>
  <si>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</si>
  <si>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</si>
  <si>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</si>
  <si>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</si>
  <si>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</si>
  <si>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</si>
  <si>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</si>
  <si>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</si>
  <si>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</si>
  <si>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</si>
  <si>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</si>
  <si>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</si>
  <si>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</si>
  <si>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</si>
  <si>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</si>
  <si>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</si>
  <si>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КУ "Хозяйственно-диспетчерская и архивная служба администрации Называевского муниципального района"</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</si>
  <si>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</si>
  <si>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</si>
  <si>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</si>
  <si>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</si>
  <si>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</si>
  <si>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</si>
  <si>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</si>
  <si>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</si>
  <si>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</si>
  <si>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</si>
  <si>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</si>
  <si>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</si>
  <si>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</si>
  <si>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</si>
  <si>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</si>
  <si>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</si>
  <si>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</si>
  <si>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</si>
  <si>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</si>
  <si>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</si>
  <si>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</si>
  <si>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</si>
  <si>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</si>
  <si>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</si>
  <si>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</si>
  <si>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</si>
  <si>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</si>
  <si>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</si>
  <si>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</si>
  <si>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</si>
  <si>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</si>
  <si>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</si>
  <si>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</si>
  <si>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</si>
  <si>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</si>
  <si>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</si>
  <si>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</si>
  <si>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</si>
  <si>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</si>
  <si>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</si>
  <si>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Мероприятие 1. Предоставление мер социальной поддержки гражданам, имеющих звание "Почетный гражданин Называевского района"</t>
  </si>
  <si>
    <t>Выполнение полномочий по исполнению принятых муниципальных правовых актов в сфере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</si>
  <si>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</si>
  <si>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</si>
  <si>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</si>
  <si>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</si>
  <si>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</si>
  <si>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</si>
  <si>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</si>
  <si>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Комитет по образованию Называевского МР</t>
  </si>
  <si>
    <t>Администрация Называевского муниципального района</t>
  </si>
  <si>
    <t>единиц</t>
  </si>
  <si>
    <t>Основное мероприятие: Предоставление СОНКО финансовой и иных видов поддержки</t>
  </si>
  <si>
    <t xml:space="preserve">Количество СОНКО, реализующих социально значимые проекты, мероприятия при поддержке муниципального района </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</si>
  <si>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</si>
  <si>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</si>
  <si>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</si>
  <si>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</si>
  <si>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</si>
  <si>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</si>
  <si>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</si>
  <si>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</si>
  <si>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</si>
  <si>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</si>
  <si>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</si>
  <si>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</si>
  <si>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Мероприятие 4 :Предоставление приемным семьям мер социальной поддержки</t>
  </si>
  <si>
    <t>Мероприятие 5: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</si>
  <si>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</si>
  <si>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</si>
  <si>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</si>
  <si>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</si>
  <si>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</si>
  <si>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Задача 4 ПП-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</si>
  <si>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</si>
  <si>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</si>
  <si>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</si>
  <si>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</si>
  <si>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</si>
  <si>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</si>
  <si>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</si>
  <si>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Доля работников муниципальных организаций в сфере образования, уровень средней номинальной начисленной заработной платы которых равен или выше минимального размера оплаты труда, в общем количестве работников муниципальных организаций в сфере образования</t>
  </si>
  <si>
    <t>Освоение денежных средств , выделенных на разработку документов</t>
  </si>
  <si>
    <t xml:space="preserve">Освоение денежных средств в полном объеме </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</si>
  <si>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</si>
  <si>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Количество учащихся дополнительно привлеченных к заниятиям физической культурой и спортом</t>
  </si>
  <si>
    <t>чел.</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</si>
  <si>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</si>
  <si>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t>
  </si>
  <si>
    <t>Мероприятие 5. Создание в муниципальных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</si>
  <si>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Мероприятие1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t>
  </si>
  <si>
    <t>кол.</t>
  </si>
  <si>
    <t>Количество общеобразовательных организаций, расположенных в сельской местности и малых городах, в которых создана (обновлена) материально - техническая база для реализации основных и дополнительных общеобразовательных программ цифрового и гуманитарного профилей</t>
  </si>
  <si>
    <t xml:space="preserve">освоение денежных средств в полном объеме </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</si>
  <si>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</si>
  <si>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6. Обеспечение выполнения функций муниципальных учреждений (мед. осмотр)</t>
  </si>
  <si>
    <t>Мероприятие 7. Исполнение судебных актов, предусматривающих взыскание денежных средств за счет казны</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</si>
  <si>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</si>
  <si>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</si>
  <si>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</si>
  <si>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</si>
  <si>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</si>
  <si>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Доля муниципальных обеобразовательных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за счет средств субсидии на ремонт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</si>
  <si>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</si>
  <si>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</si>
  <si>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</si>
  <si>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</si>
  <si>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</si>
  <si>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</si>
  <si>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</si>
  <si>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Количество стационарных детских оздоровительных лагерей, открытых в установленном порядке, находящихся в муниципальной собственности  </t>
  </si>
  <si>
    <t>Мероприятие 1: Предоставление субсидий некоммерческим организациям для осуществления социально значимых программ, мероприятий и общественно-гражданских инициатив, реализуемых в целях реабилитации и интеграции инвалидов в общество, повышения качества жизни граждан пожилого возраста, профилактики социального сиротства, поддержки семьи и детства, защиты прав женщин и детей.</t>
  </si>
  <si>
    <t xml:space="preserve">Мероприятие 6: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</si>
  <si>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Количество муниципальных детских школ искусств по видам искусств, в которых был проведен капитальный ремонт за счет субсидии.</t>
  </si>
  <si>
    <t xml:space="preserve">Мероприятие 4. Софинансирование расходов на модернизацию путем капитального ремонта муниципальных детских школ искусств по видам искусств.
</t>
  </si>
  <si>
    <t>Мероприятие 3. Государственная поддержка отрасли культуры (приобретение музыкальных инструментов, оборудования и материалов для муниципальных детских школ искусств по видам искусств)</t>
  </si>
  <si>
    <t>Мероприятие 5.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</si>
  <si>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в которых проведены мероприятия по ремонту зданий, установке систем и оборудования пожарной и общей безопасности за счет средств субсидий на  ремонт зданий, установку систем и оборудования пожарной и общей безопасности в муниципальных образовательных организациях в общем количестве муниципальных образовательных организаций района, которым предоставлена субсидия</t>
  </si>
  <si>
    <t xml:space="preserve">Доля муниципальных образовательных организаций муниципального района, допущеных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муниципального района </t>
  </si>
  <si>
    <t xml:space="preserve">Мероприятие 3. Реализацию дополнительных мероприятий в области содействия занятости населения </t>
  </si>
  <si>
    <t>3.1 Проведение специальной оценки условий труда на рабочих местах работающих инвалидов</t>
  </si>
  <si>
    <t>Количество участников мероприятия</t>
  </si>
  <si>
    <t>3.2  Оборудование (оснащение) рабочего места для работы инвалида в соответствии с индивидуальной программой реабилитации или абилитации инвалида</t>
  </si>
  <si>
    <t>3.4 Предоставление работающему инвалиду I или  II  группы в процессе его адаптации  на рабочем месте наставника, которому осуществляется доплата к заработной плате за наставничество</t>
  </si>
  <si>
    <t xml:space="preserve">3.3 Обустройство прилегающей к организации территории, помещений работодателя для беспрепятственного перемещения инвалидов, включая оборудование пандусов, подъемников </t>
  </si>
  <si>
    <t xml:space="preserve">Мероприятие 5. Резервный фонд Администрации муниципального района </t>
  </si>
  <si>
    <t xml:space="preserve">Мероприятие 6: Организация и осуществление мероприятий по работе с детьми и молодежью в каникулярное время </t>
  </si>
  <si>
    <t xml:space="preserve">Количество детей,   Омской области  возрасте от 6 до 18 лет, проживающих на территории Называевского района  Омской области,  направленные  в организацию отдыха детей и их оздоровления за счет средств областного бюджета в форме субсидий </t>
  </si>
  <si>
    <t xml:space="preserve">Мероприятие 3. Выплата денежного поощрения лучшим муниципальным учреждениям культуры, находящимся на территории сельских поселений Омской области, и их работникам </t>
  </si>
  <si>
    <t>Мероприятие 3. Участие в организации и финансировании проведения общественных работ</t>
  </si>
  <si>
    <t>Мероприятие 4. Реализациия дополнительных мероприятий в области содействия занятости населения</t>
  </si>
  <si>
    <t>Мероприятие 4. Обеспечение функционирования модели персонифицированного финансирования дополнительного образования</t>
  </si>
  <si>
    <t xml:space="preserve">Мероприятие 5. Обеспечение внедрения персонифицированного финансирования </t>
  </si>
  <si>
    <t xml:space="preserve"> Мероприятие 6. Ремонт зданий, установка систем и оборудования пожарной и общей безопасности в зданиях муниципальных образовательных организаций </t>
  </si>
  <si>
    <t>Мероприятие 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</si>
  <si>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Мероприятие 6. Модернизация путем капитального ремонта муниципальных детских школ искусств по видам искусств</t>
  </si>
  <si>
    <t>Мероприятие 8.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</si>
  <si>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</si>
  <si>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Мероприятие 9. Материально-техническое оснащение муниципальных образовательных организаций</t>
  </si>
  <si>
    <t>Доля муниципальных образовательных организаций, в которых проведенымероприятия по материально-техническому оснащению за счет средств субсидии на материально-техническое ооснащение муниципальных образовательных организаций, в общем количестве муниципальных образовательных организаций,  которымпредоставлены субсидии</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</si>
  <si>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</si>
  <si>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Мероприятие 10.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(иные межбюджетные трансферты на ежемесячное денежное вознаграждениеза классное руководство педагогическим работникам муниципальных общеобразовательных организаций)</t>
  </si>
  <si>
    <t>Доля педагогических работников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получивших ежемесячное денежное вознаграждение за классное руководство, в общей численности работников такой категории.</t>
  </si>
  <si>
    <t>Мероприятие 4.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 и обратившихся в центр занятости, а также безработных граждан</t>
  </si>
  <si>
    <t xml:space="preserve">Мероприятие 11. Компенсация за питание детям -инвалидам, обучающимся на дому и имеющих ограниченные возможности здоровья </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</si>
  <si>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</si>
  <si>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Называевского муниципального района Омской области</t>
  </si>
  <si>
    <t>Мероприятие 3. Исполнение судебных актов, предусматривающих взыскание денежных средств за счет казны</t>
  </si>
  <si>
    <t>Мероприятие 8. Поощрение органов местного самоуправления муниципального района Омской области за достижение значений показателей эффективности деятельности органов местного самоуправления</t>
  </si>
  <si>
    <t>Мероприятие 6.Исполнение судебных актов, предусматривающих взыскание денежных средств за счет казны</t>
  </si>
  <si>
    <t xml:space="preserve">Мероприятие 5. Поощрение за лучшую организацию временного трудоустройства несовершеннолетних граждан в возрасте от 14 до 18 лет свободно от учебы время </t>
  </si>
  <si>
    <t>Отчет о реализации муниципальной программы</t>
  </si>
  <si>
    <t xml:space="preserve"> "Развитие социально-культурной сферы Называевского муниципального района" на 2020-2026 годы</t>
  </si>
  <si>
    <t>План</t>
  </si>
  <si>
    <t>Факт</t>
  </si>
  <si>
    <t>Процент исполнения</t>
  </si>
  <si>
    <t>Соисполнитель, исполнитель основного мероприятия,  исполнитель мероприятия</t>
  </si>
  <si>
    <t>Численность трудоустроенных  на общественные  работы  безработных  граждан, ищущих работу и обратившихся центр занятости</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</si>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</sst>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_-* #,##0.00_р_._-;\-* #,##0.00_р_._-;_-* &quot;-&quot;??_р_._-;_-@_-"/>
    <numFmt numFmtId="165" formatCode="_-* #,##0.00\ _р_._-;\-* #,##0.00\ _р_._-;_-* &quot;-&quot;??\ _р_._-;_-@_-"/>
    <numFmt numFmtId="166" formatCode="0.0"/>
    <numFmt numFmtId="167" formatCode="#,##0.00\ _₽"/>
  </numFmts>
  <fonts count="24" x14ac:knownFonts="1">
    <font>
      <sz val="11"/>
      <color theme="1"/>
      <name val="Calibri"/>
      <family val="2"/>
      <charset val="204"/>
      <scheme val="minor"/>
    </font>
    <font>
      <sz val="11"/>
      <color indexed="8"/>
      <name val="Calibri"/>
      <family val="2"/>
      <charset val="204"/>
    </font>
    <font>
      <sz val="12"/>
      <color indexed="8"/>
      <name val="Times New Roman"/>
      <family val="1"/>
      <charset val="204"/>
    </font>
    <font>
      <sz val="12"/>
      <color indexed="8"/>
      <name val="Calibri"/>
      <family val="2"/>
      <charset val="204"/>
    </font>
    <font>
      <sz val="12"/>
      <name val="Times New Roman"/>
      <family val="1"/>
      <charset val="204"/>
    </font>
    <font>
      <sz val="12"/>
      <color indexed="53"/>
      <name val="Times New Roman"/>
      <family val="1"/>
      <charset val="204"/>
    </font>
    <font>
      <sz val="11"/>
      <color indexed="8"/>
      <name val="Times New Roman"/>
      <family val="1"/>
      <charset val="204"/>
    </font>
    <font>
      <sz val="11"/>
      <name val="Calibri"/>
      <family val="2"/>
      <charset val="204"/>
    </font>
    <font>
      <sz val="12"/>
      <name val="Calibri"/>
      <family val="2"/>
      <charset val="204"/>
    </font>
    <font>
      <sz val="8"/>
      <color indexed="81"/>
      <name val="Tahoma"/>
      <family val="2"/>
      <charset val="204"/>
    </font>
    <font>
      <sz val="10"/>
      <color indexed="81"/>
      <name val="Tahoma"/>
      <family val="2"/>
      <charset val="204"/>
    </font>
    <font>
      <sz val="12"/>
      <color indexed="81"/>
      <name val="Tahoma"/>
      <family val="2"/>
      <charset val="204"/>
    </font>
    <font>
      <b/>
      <sz val="12"/>
      <color indexed="81"/>
      <name val="Tahoma"/>
      <family val="2"/>
      <charset val="204"/>
    </font>
    <font>
      <b/>
      <sz val="10"/>
      <color indexed="81"/>
      <name val="Tahoma"/>
      <family val="2"/>
      <charset val="204"/>
    </font>
    <font>
      <sz val="11"/>
      <color indexed="81"/>
      <name val="Tahoma"/>
      <family val="2"/>
      <charset val="204"/>
    </font>
    <font>
      <b/>
      <sz val="11"/>
      <color indexed="81"/>
      <name val="Tahoma"/>
      <family val="2"/>
      <charset val="204"/>
    </font>
    <font>
      <sz val="14"/>
      <color indexed="8"/>
      <name val="Times New Roman"/>
      <family val="1"/>
      <charset val="204"/>
    </font>
    <font>
      <sz val="12"/>
      <color indexed="8"/>
      <name val="Times New Roman"/>
      <family val="1"/>
      <charset val="204"/>
    </font>
    <font>
      <sz val="12"/>
      <color indexed="14"/>
      <name val="Times New Roman"/>
      <family val="1"/>
      <charset val="204"/>
    </font>
    <font>
      <sz val="12"/>
      <color indexed="59"/>
      <name val="Times New Roman"/>
      <family val="1"/>
      <charset val="204"/>
    </font>
    <font>
      <sz val="12"/>
      <color indexed="10"/>
      <name val="Times New Roman"/>
      <family val="1"/>
      <charset val="204"/>
    </font>
    <font>
      <sz val="12"/>
      <color theme="1"/>
      <name val="Times New Roman"/>
      <family val="1"/>
      <charset val="204"/>
    </font>
    <font>
      <sz val="11"/>
      <color theme="1"/>
      <name val="Times New Roman"/>
      <family val="1"/>
      <charset val="204"/>
    </font>
    <font>
      <b/>
      <sz val="16"/>
      <color indexed="8"/>
      <name val="Times New Roman"/>
      <family val="1"/>
      <charset val="204"/>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5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289">
    <xf numFmtId="0" fontId="0" fillId="0" borderId="0" xfId="0"/>
    <xf numFmtId="165" fontId="2" fillId="0" borderId="1" xfId="1" applyFont="1" applyFill="1" applyBorder="1" applyAlignment="1">
      <alignment horizontal="center" vertical="top" wrapText="1"/>
    </xf>
    <xf numFmtId="0" fontId="2" fillId="0" borderId="0" xfId="0" applyFont="1" applyFill="1" applyAlignment="1">
      <alignment horizontal="left" vertical="top" wrapText="1"/>
    </xf>
    <xf numFmtId="0" fontId="2" fillId="0" borderId="0" xfId="0" applyFont="1" applyFill="1" applyAlignment="1">
      <alignment horizontal="left" vertical="top"/>
    </xf>
    <xf numFmtId="2" fontId="2" fillId="0" borderId="1" xfId="0" applyNumberFormat="1" applyFont="1" applyFill="1" applyBorder="1" applyAlignment="1">
      <alignment horizontal="center" vertical="top" wrapText="1"/>
    </xf>
    <xf numFmtId="0" fontId="2" fillId="0" borderId="1" xfId="0" applyFont="1" applyFill="1" applyBorder="1" applyAlignment="1">
      <alignment horizontal="center" vertical="center" wrapText="1"/>
    </xf>
    <xf numFmtId="2" fontId="4" fillId="0" borderId="1" xfId="0" applyNumberFormat="1" applyFont="1" applyFill="1" applyBorder="1" applyAlignment="1">
      <alignment horizontal="center" vertical="top" wrapText="1"/>
    </xf>
    <xf numFmtId="2" fontId="2" fillId="0" borderId="1" xfId="0" applyNumberFormat="1" applyFont="1" applyFill="1" applyBorder="1" applyAlignment="1">
      <alignment horizontal="center" vertical="top"/>
    </xf>
    <xf numFmtId="2" fontId="4" fillId="0" borderId="1" xfId="0" applyNumberFormat="1" applyFont="1" applyFill="1" applyBorder="1" applyAlignment="1">
      <alignment horizontal="center" vertical="top"/>
    </xf>
    <xf numFmtId="4" fontId="2" fillId="0" borderId="1" xfId="0" applyNumberFormat="1" applyFont="1" applyFill="1" applyBorder="1" applyAlignment="1">
      <alignment horizontal="center" vertical="top" wrapText="1"/>
    </xf>
    <xf numFmtId="4" fontId="2" fillId="0" borderId="2" xfId="0" applyNumberFormat="1" applyFont="1" applyFill="1" applyBorder="1" applyAlignment="1">
      <alignment horizontal="center" vertical="top" wrapText="1"/>
    </xf>
    <xf numFmtId="164" fontId="2" fillId="0" borderId="0" xfId="0" applyNumberFormat="1" applyFont="1" applyFill="1" applyAlignment="1">
      <alignment horizontal="left" vertical="top"/>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center"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2" xfId="0"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Border="1" applyAlignment="1">
      <alignment horizontal="left" vertical="top"/>
    </xf>
    <xf numFmtId="0" fontId="2" fillId="0" borderId="0" xfId="0" applyFont="1" applyFill="1" applyAlignment="1">
      <alignment horizontal="center" vertical="top"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2" borderId="0" xfId="0" applyFont="1" applyFill="1" applyAlignment="1">
      <alignment horizontal="left" vertical="top"/>
    </xf>
    <xf numFmtId="0" fontId="2" fillId="3" borderId="0" xfId="0" applyFont="1" applyFill="1" applyAlignment="1">
      <alignment horizontal="left" vertical="top"/>
    </xf>
    <xf numFmtId="0" fontId="2" fillId="3"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3" borderId="0" xfId="0" applyNumberFormat="1" applyFont="1" applyFill="1" applyAlignment="1">
      <alignment horizontal="left" vertical="top"/>
    </xf>
    <xf numFmtId="167" fontId="2" fillId="0" borderId="1" xfId="0" applyNumberFormat="1" applyFont="1" applyFill="1" applyBorder="1" applyAlignment="1">
      <alignment horizontal="center" vertical="top" wrapText="1"/>
    </xf>
    <xf numFmtId="167" fontId="4" fillId="0" borderId="1" xfId="0" applyNumberFormat="1" applyFont="1" applyFill="1" applyBorder="1" applyAlignment="1">
      <alignment horizontal="center" vertical="top" wrapText="1"/>
    </xf>
    <xf numFmtId="4" fontId="16" fillId="3" borderId="0" xfId="0" applyNumberFormat="1" applyFont="1" applyFill="1"/>
    <xf numFmtId="0" fontId="16" fillId="3" borderId="0" xfId="0" applyFont="1" applyFill="1"/>
    <xf numFmtId="4" fontId="2" fillId="3" borderId="0" xfId="0" applyNumberFormat="1" applyFont="1" applyFill="1" applyAlignment="1">
      <alignment horizontal="left" vertical="top"/>
    </xf>
    <xf numFmtId="4" fontId="2" fillId="2" borderId="1" xfId="0" applyNumberFormat="1" applyFont="1" applyFill="1" applyBorder="1" applyAlignment="1">
      <alignment horizontal="center" vertical="center" wrapText="1"/>
    </xf>
    <xf numFmtId="165" fontId="2" fillId="4" borderId="1" xfId="1" applyFont="1" applyFill="1" applyBorder="1" applyAlignment="1">
      <alignment horizontal="center" vertical="center" wrapText="1"/>
    </xf>
    <xf numFmtId="4" fontId="4" fillId="0" borderId="1" xfId="0" applyNumberFormat="1"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19" fillId="0" borderId="1" xfId="0" applyFont="1" applyFill="1" applyBorder="1" applyAlignment="1">
      <alignment horizontal="left" vertical="top" wrapText="1"/>
    </xf>
    <xf numFmtId="2" fontId="19" fillId="0" borderId="1" xfId="1" applyNumberFormat="1" applyFont="1" applyFill="1" applyBorder="1" applyAlignment="1">
      <alignment horizontal="center" vertical="top" wrapText="1"/>
    </xf>
    <xf numFmtId="2" fontId="19"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165" fontId="4" fillId="0" borderId="1" xfId="1" applyFont="1" applyFill="1" applyBorder="1" applyAlignment="1">
      <alignment horizontal="center" vertical="top" wrapText="1"/>
    </xf>
    <xf numFmtId="0" fontId="19" fillId="2" borderId="1" xfId="0" applyFont="1" applyFill="1" applyBorder="1" applyAlignment="1">
      <alignment horizontal="left" vertical="top" wrapText="1"/>
    </xf>
    <xf numFmtId="2" fontId="19" fillId="2" borderId="1" xfId="1" applyNumberFormat="1" applyFont="1" applyFill="1" applyBorder="1" applyAlignment="1">
      <alignment horizontal="center" vertical="top" wrapText="1"/>
    </xf>
    <xf numFmtId="0" fontId="19" fillId="0" borderId="4" xfId="0" applyFont="1" applyFill="1" applyBorder="1" applyAlignment="1">
      <alignment horizontal="center" vertical="top" wrapText="1"/>
    </xf>
    <xf numFmtId="0" fontId="0" fillId="0" borderId="4" xfId="0" applyFill="1" applyBorder="1" applyAlignment="1">
      <alignment horizontal="center" vertical="top" wrapText="1"/>
    </xf>
    <xf numFmtId="43" fontId="4" fillId="5" borderId="1" xfId="1" applyNumberFormat="1" applyFont="1" applyFill="1" applyBorder="1" applyAlignment="1">
      <alignment horizontal="center" vertical="top" wrapText="1"/>
    </xf>
    <xf numFmtId="43" fontId="4" fillId="5" borderId="1" xfId="0" applyNumberFormat="1" applyFont="1" applyFill="1" applyBorder="1" applyAlignment="1">
      <alignment horizontal="center" vertical="top" wrapText="1"/>
    </xf>
    <xf numFmtId="43" fontId="19" fillId="5" borderId="1" xfId="1" applyNumberFormat="1" applyFont="1" applyFill="1" applyBorder="1" applyAlignment="1">
      <alignment horizontal="center" vertical="top" wrapText="1"/>
    </xf>
    <xf numFmtId="43" fontId="19" fillId="5" borderId="1" xfId="0" applyNumberFormat="1" applyFont="1" applyFill="1" applyBorder="1" applyAlignment="1">
      <alignment horizontal="center" vertical="top" wrapText="1"/>
    </xf>
    <xf numFmtId="2" fontId="19" fillId="5" borderId="1" xfId="1" applyNumberFormat="1" applyFont="1" applyFill="1" applyBorder="1" applyAlignment="1">
      <alignment horizontal="center" vertical="top" wrapText="1"/>
    </xf>
    <xf numFmtId="2" fontId="19" fillId="5" borderId="1" xfId="0" applyNumberFormat="1" applyFont="1" applyFill="1" applyBorder="1" applyAlignment="1">
      <alignment horizontal="center" vertical="top" wrapText="1"/>
    </xf>
    <xf numFmtId="2" fontId="2" fillId="5" borderId="1" xfId="0" applyNumberFormat="1" applyFont="1" applyFill="1" applyBorder="1" applyAlignment="1">
      <alignment horizontal="center" vertical="top" wrapText="1"/>
    </xf>
    <xf numFmtId="0" fontId="2" fillId="5" borderId="1" xfId="0" applyFont="1" applyFill="1" applyBorder="1" applyAlignment="1">
      <alignment horizontal="center" vertical="center" wrapText="1"/>
    </xf>
    <xf numFmtId="2" fontId="4" fillId="5" borderId="1" xfId="0" applyNumberFormat="1" applyFont="1" applyFill="1" applyBorder="1" applyAlignment="1">
      <alignment horizontal="center" vertical="top" wrapText="1"/>
    </xf>
    <xf numFmtId="165" fontId="2" fillId="5" borderId="1" xfId="1" applyFont="1" applyFill="1" applyBorder="1" applyAlignment="1">
      <alignment horizontal="center" vertical="top" wrapText="1"/>
    </xf>
    <xf numFmtId="164" fontId="4" fillId="5" borderId="1" xfId="0" applyNumberFormat="1" applyFont="1" applyFill="1" applyBorder="1" applyAlignment="1">
      <alignment horizontal="center" vertical="top" wrapText="1"/>
    </xf>
    <xf numFmtId="2" fontId="4" fillId="5" borderId="1" xfId="1" applyNumberFormat="1" applyFont="1" applyFill="1" applyBorder="1" applyAlignment="1">
      <alignment horizontal="center" vertical="top" wrapText="1"/>
    </xf>
    <xf numFmtId="2" fontId="4" fillId="5" borderId="1" xfId="0" applyNumberFormat="1" applyFont="1" applyFill="1" applyBorder="1" applyAlignment="1">
      <alignment horizontal="center" vertical="top"/>
    </xf>
    <xf numFmtId="2" fontId="4" fillId="5" borderId="0" xfId="0" applyNumberFormat="1" applyFont="1" applyFill="1" applyAlignment="1">
      <alignment horizontal="center" vertical="top"/>
    </xf>
    <xf numFmtId="0" fontId="2" fillId="5" borderId="1" xfId="0"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2" fillId="5" borderId="0" xfId="0" applyNumberFormat="1" applyFont="1" applyFill="1" applyAlignment="1">
      <alignment horizontal="center" vertical="top"/>
    </xf>
    <xf numFmtId="167" fontId="2" fillId="5" borderId="1" xfId="0" applyNumberFormat="1" applyFont="1" applyFill="1" applyBorder="1" applyAlignment="1">
      <alignment horizontal="center" vertical="top" wrapText="1"/>
    </xf>
    <xf numFmtId="2" fontId="19" fillId="6" borderId="1" xfId="0" applyNumberFormat="1" applyFont="1" applyFill="1" applyBorder="1" applyAlignment="1">
      <alignment horizontal="center" vertical="top" wrapText="1"/>
    </xf>
    <xf numFmtId="2" fontId="19" fillId="6" borderId="1" xfId="1" applyNumberFormat="1" applyFont="1" applyFill="1" applyBorder="1" applyAlignment="1">
      <alignment horizontal="center" vertical="top" wrapText="1"/>
    </xf>
    <xf numFmtId="2" fontId="2" fillId="6" borderId="1" xfId="0" applyNumberFormat="1" applyFont="1" applyFill="1" applyBorder="1" applyAlignment="1">
      <alignment horizontal="center" vertical="top" wrapText="1"/>
    </xf>
    <xf numFmtId="165" fontId="2" fillId="6" borderId="1" xfId="1" applyFont="1" applyFill="1" applyBorder="1" applyAlignment="1">
      <alignment horizontal="center" vertical="top" wrapText="1"/>
    </xf>
    <xf numFmtId="165" fontId="2" fillId="6" borderId="1" xfId="1" applyFont="1" applyFill="1" applyBorder="1" applyAlignment="1">
      <alignment horizontal="right" vertical="top" wrapText="1"/>
    </xf>
    <xf numFmtId="2" fontId="2" fillId="6" borderId="1" xfId="0" applyNumberFormat="1" applyFont="1" applyFill="1" applyBorder="1" applyAlignment="1">
      <alignment horizontal="right" vertical="top" wrapText="1"/>
    </xf>
    <xf numFmtId="4" fontId="2" fillId="6" borderId="1" xfId="0" applyNumberFormat="1" applyFont="1" applyFill="1" applyBorder="1" applyAlignment="1">
      <alignment horizontal="center" vertical="center" wrapText="1"/>
    </xf>
    <xf numFmtId="2" fontId="2" fillId="6" borderId="1" xfId="0" applyNumberFormat="1" applyFont="1" applyFill="1" applyBorder="1" applyAlignment="1">
      <alignment horizontal="center" vertical="center" wrapText="1"/>
    </xf>
    <xf numFmtId="0" fontId="2" fillId="0" borderId="1" xfId="0" applyFont="1" applyFill="1" applyBorder="1" applyAlignment="1">
      <alignment horizontal="left" vertical="top" wrapText="1"/>
    </xf>
    <xf numFmtId="0" fontId="0" fillId="0" borderId="2" xfId="0"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19" fillId="0" borderId="1" xfId="0" applyFont="1" applyFill="1" applyBorder="1" applyAlignment="1">
      <alignment horizontal="left" vertical="top" wrapText="1"/>
    </xf>
    <xf numFmtId="0" fontId="19" fillId="0" borderId="4" xfId="0" applyFont="1" applyFill="1" applyBorder="1" applyAlignment="1">
      <alignment horizontal="center" vertical="top" wrapText="1"/>
    </xf>
    <xf numFmtId="0" fontId="0" fillId="0" borderId="4" xfId="0"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19" fillId="0" borderId="4" xfId="0" applyFont="1" applyFill="1" applyBorder="1" applyAlignment="1">
      <alignment horizontal="center" vertical="top" wrapText="1"/>
    </xf>
    <xf numFmtId="0" fontId="19" fillId="0" borderId="1" xfId="0" applyFont="1" applyFill="1" applyBorder="1" applyAlignment="1">
      <alignment horizontal="left" vertical="top" wrapText="1"/>
    </xf>
    <xf numFmtId="0" fontId="19" fillId="0" borderId="1"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2" fontId="21" fillId="5" borderId="0" xfId="0" applyNumberFormat="1" applyFont="1" applyFill="1" applyAlignment="1">
      <alignment horizontal="center" vertical="top"/>
    </xf>
    <xf numFmtId="2" fontId="21" fillId="5" borderId="1" xfId="0" applyNumberFormat="1" applyFont="1" applyFill="1" applyBorder="1" applyAlignment="1">
      <alignment horizontal="center" vertical="top" wrapText="1"/>
    </xf>
    <xf numFmtId="0" fontId="2" fillId="5" borderId="1" xfId="0" applyFont="1" applyFill="1" applyBorder="1" applyAlignment="1">
      <alignment horizontal="left" vertical="top" wrapText="1"/>
    </xf>
    <xf numFmtId="165" fontId="2" fillId="7" borderId="1" xfId="1" applyFont="1" applyFill="1" applyBorder="1" applyAlignment="1">
      <alignment horizontal="center" vertical="center" wrapText="1"/>
    </xf>
    <xf numFmtId="0" fontId="19" fillId="0" borderId="1" xfId="0" applyFont="1" applyFill="1" applyBorder="1" applyAlignment="1">
      <alignment horizontal="left" vertical="top" wrapText="1"/>
    </xf>
    <xf numFmtId="0" fontId="19"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19"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19" fillId="0" borderId="1"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4" fillId="5" borderId="1" xfId="0" applyFont="1" applyFill="1" applyBorder="1" applyAlignment="1">
      <alignment horizontal="left" vertical="top" wrapText="1"/>
    </xf>
    <xf numFmtId="0" fontId="19" fillId="5" borderId="1"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19" fillId="5" borderId="1" xfId="0" applyFont="1" applyFill="1" applyBorder="1" applyAlignment="1">
      <alignment horizontal="left" vertical="top" wrapText="1"/>
    </xf>
    <xf numFmtId="0" fontId="19" fillId="5" borderId="1"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2" fontId="19" fillId="5" borderId="0" xfId="0" applyNumberFormat="1" applyFont="1" applyFill="1" applyAlignment="1">
      <alignment horizontal="center" vertical="top"/>
    </xf>
    <xf numFmtId="0" fontId="2" fillId="5" borderId="1" xfId="0" applyNumberFormat="1" applyFont="1" applyFill="1" applyBorder="1" applyAlignment="1">
      <alignment horizontal="left" vertical="top" wrapText="1"/>
    </xf>
    <xf numFmtId="0" fontId="2" fillId="5" borderId="2" xfId="0" applyFont="1" applyFill="1" applyBorder="1" applyAlignment="1">
      <alignment horizontal="center" vertical="top" wrapText="1"/>
    </xf>
    <xf numFmtId="0" fontId="2" fillId="0" borderId="4" xfId="0" applyFont="1" applyFill="1" applyBorder="1" applyAlignment="1">
      <alignment horizontal="center" vertical="top" wrapText="1"/>
    </xf>
    <xf numFmtId="0" fontId="19"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0" fillId="5" borderId="4" xfId="0" applyFill="1" applyBorder="1" applyAlignment="1">
      <alignment horizontal="center" vertical="top" wrapText="1"/>
    </xf>
    <xf numFmtId="2" fontId="19" fillId="5" borderId="3" xfId="0" applyNumberFormat="1" applyFont="1" applyFill="1" applyBorder="1" applyAlignment="1">
      <alignment horizontal="center" vertical="top" wrapText="1"/>
    </xf>
    <xf numFmtId="0" fontId="2" fillId="5" borderId="2" xfId="0" applyFont="1" applyFill="1" applyBorder="1" applyAlignment="1">
      <alignment horizontal="center" vertical="top" wrapText="1"/>
    </xf>
    <xf numFmtId="2" fontId="2" fillId="5" borderId="2" xfId="0" applyNumberFormat="1" applyFont="1" applyFill="1" applyBorder="1" applyAlignment="1">
      <alignment horizontal="center" vertical="top" wrapText="1"/>
    </xf>
    <xf numFmtId="43" fontId="21" fillId="5" borderId="1" xfId="0" applyNumberFormat="1" applyFont="1" applyFill="1" applyBorder="1" applyAlignment="1">
      <alignment horizontal="center" vertical="top" wrapText="1"/>
    </xf>
    <xf numFmtId="43" fontId="21" fillId="5" borderId="1" xfId="1" applyNumberFormat="1" applyFont="1" applyFill="1" applyBorder="1" applyAlignment="1">
      <alignment horizontal="center" vertical="top" wrapText="1"/>
    </xf>
    <xf numFmtId="0" fontId="19" fillId="0" borderId="4" xfId="0" applyFont="1" applyFill="1" applyBorder="1" applyAlignment="1">
      <alignment horizontal="center" vertical="top" wrapText="1"/>
    </xf>
    <xf numFmtId="0" fontId="19"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2" fillId="0" borderId="1" xfId="0" applyNumberFormat="1" applyFont="1" applyFill="1" applyBorder="1" applyAlignment="1">
      <alignment horizontal="left" vertical="top" wrapText="1"/>
    </xf>
    <xf numFmtId="43" fontId="4" fillId="5" borderId="1" xfId="1" applyNumberFormat="1" applyFont="1" applyFill="1" applyBorder="1" applyAlignment="1">
      <alignment vertical="top" wrapText="1"/>
    </xf>
    <xf numFmtId="2" fontId="4" fillId="6" borderId="1" xfId="0" applyNumberFormat="1" applyFont="1" applyFill="1" applyBorder="1" applyAlignment="1">
      <alignment horizontal="center" vertical="top" wrapText="1"/>
    </xf>
    <xf numFmtId="0" fontId="2" fillId="6" borderId="1" xfId="0" applyFont="1" applyFill="1" applyBorder="1" applyAlignment="1">
      <alignment horizontal="left" vertical="top" wrapText="1"/>
    </xf>
    <xf numFmtId="164" fontId="4" fillId="0" borderId="1" xfId="0" applyNumberFormat="1" applyFont="1" applyFill="1" applyBorder="1" applyAlignment="1">
      <alignment vertical="top" wrapText="1"/>
    </xf>
    <xf numFmtId="164" fontId="4" fillId="6" borderId="1" xfId="0" applyNumberFormat="1" applyFont="1" applyFill="1" applyBorder="1" applyAlignment="1">
      <alignment vertical="top" wrapText="1"/>
    </xf>
    <xf numFmtId="165" fontId="2" fillId="0" borderId="0" xfId="0" applyNumberFormat="1" applyFont="1" applyFill="1" applyAlignment="1">
      <alignment horizontal="left" vertical="top" wrapText="1"/>
    </xf>
    <xf numFmtId="4" fontId="2" fillId="7" borderId="1" xfId="0" applyNumberFormat="1"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19"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2" fontId="19" fillId="0" borderId="3" xfId="0" applyNumberFormat="1" applyFont="1" applyFill="1" applyBorder="1" applyAlignment="1">
      <alignment horizontal="center" vertical="top" wrapText="1"/>
    </xf>
    <xf numFmtId="2" fontId="19" fillId="0" borderId="4" xfId="0" applyNumberFormat="1" applyFont="1" applyFill="1" applyBorder="1" applyAlignment="1">
      <alignment horizontal="center" vertical="top" wrapText="1"/>
    </xf>
    <xf numFmtId="2" fontId="19" fillId="0" borderId="2" xfId="0" applyNumberFormat="1"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2" xfId="0" applyFont="1" applyFill="1" applyBorder="1" applyAlignment="1">
      <alignment horizontal="center" vertical="top" wrapText="1"/>
    </xf>
    <xf numFmtId="0" fontId="2" fillId="0" borderId="3" xfId="0" applyNumberFormat="1" applyFont="1" applyFill="1" applyBorder="1" applyAlignment="1">
      <alignment horizontal="center" vertical="top" wrapText="1"/>
    </xf>
    <xf numFmtId="0" fontId="2" fillId="0" borderId="4" xfId="0" applyNumberFormat="1" applyFont="1" applyFill="1" applyBorder="1" applyAlignment="1">
      <alignment horizontal="center" vertical="top" wrapText="1"/>
    </xf>
    <xf numFmtId="0" fontId="2" fillId="0" borderId="2" xfId="0" applyNumberFormat="1" applyFont="1" applyFill="1" applyBorder="1" applyAlignment="1">
      <alignment horizontal="center" vertical="top" wrapText="1"/>
    </xf>
    <xf numFmtId="0" fontId="22" fillId="5" borderId="3" xfId="0" applyFont="1" applyFill="1" applyBorder="1" applyAlignment="1">
      <alignment horizontal="center" vertical="top" wrapText="1"/>
    </xf>
    <xf numFmtId="0" fontId="22" fillId="5" borderId="4" xfId="0" applyFont="1" applyFill="1" applyBorder="1" applyAlignment="1">
      <alignment horizontal="center" vertical="top" wrapText="1"/>
    </xf>
    <xf numFmtId="0" fontId="22" fillId="5" borderId="2" xfId="0" applyFont="1" applyFill="1" applyBorder="1" applyAlignment="1">
      <alignment horizontal="center" vertical="top" wrapText="1"/>
    </xf>
    <xf numFmtId="0" fontId="2" fillId="6" borderId="1"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2" xfId="0" applyFont="1" applyFill="1" applyBorder="1" applyAlignment="1">
      <alignment horizontal="center" vertical="top" wrapText="1"/>
    </xf>
    <xf numFmtId="0" fontId="2" fillId="8" borderId="3" xfId="0" applyFont="1" applyFill="1" applyBorder="1" applyAlignment="1">
      <alignment horizontal="center" vertical="top" wrapText="1"/>
    </xf>
    <xf numFmtId="0" fontId="2" fillId="8" borderId="4" xfId="0" applyFont="1" applyFill="1" applyBorder="1" applyAlignment="1">
      <alignment horizontal="center" vertical="top" wrapText="1"/>
    </xf>
    <xf numFmtId="0" fontId="2" fillId="8" borderId="2" xfId="0" applyFont="1" applyFill="1" applyBorder="1" applyAlignment="1">
      <alignment horizontal="center" vertical="top" wrapText="1"/>
    </xf>
    <xf numFmtId="2" fontId="2" fillId="0" borderId="3" xfId="0" applyNumberFormat="1" applyFont="1" applyFill="1" applyBorder="1" applyAlignment="1">
      <alignment horizontal="center" vertical="top" wrapText="1"/>
    </xf>
    <xf numFmtId="2" fontId="2" fillId="0" borderId="4" xfId="0" applyNumberFormat="1" applyFont="1" applyFill="1" applyBorder="1" applyAlignment="1">
      <alignment horizontal="center" vertical="top" wrapText="1"/>
    </xf>
    <xf numFmtId="2" fontId="2" fillId="0" borderId="2" xfId="0" applyNumberFormat="1" applyFont="1" applyFill="1" applyBorder="1" applyAlignment="1">
      <alignment horizontal="center" vertical="top" wrapText="1"/>
    </xf>
    <xf numFmtId="166" fontId="2" fillId="0" borderId="3" xfId="0" applyNumberFormat="1" applyFont="1" applyFill="1" applyBorder="1" applyAlignment="1">
      <alignment horizontal="center" vertical="top" wrapText="1"/>
    </xf>
    <xf numFmtId="166" fontId="2" fillId="0" borderId="4" xfId="0" applyNumberFormat="1" applyFont="1" applyFill="1" applyBorder="1" applyAlignment="1">
      <alignment horizontal="center" vertical="top" wrapText="1"/>
    </xf>
    <xf numFmtId="0" fontId="2" fillId="2" borderId="1" xfId="0" applyFont="1" applyFill="1" applyBorder="1" applyAlignment="1">
      <alignment horizontal="center" vertical="top" wrapText="1"/>
    </xf>
    <xf numFmtId="0" fontId="0" fillId="0" borderId="4" xfId="0" applyFill="1" applyBorder="1" applyAlignment="1">
      <alignment horizontal="center" vertical="top" wrapText="1"/>
    </xf>
    <xf numFmtId="0" fontId="0" fillId="0" borderId="2" xfId="0" applyFill="1" applyBorder="1" applyAlignment="1">
      <alignment horizontal="center" vertical="top" wrapText="1"/>
    </xf>
    <xf numFmtId="0" fontId="2" fillId="4" borderId="1"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4" xfId="0" applyFont="1" applyFill="1" applyBorder="1" applyAlignment="1">
      <alignment horizontal="center" vertical="top" wrapText="1"/>
    </xf>
    <xf numFmtId="0" fontId="2" fillId="2" borderId="2" xfId="0" applyFont="1" applyFill="1" applyBorder="1" applyAlignment="1">
      <alignment horizontal="center" vertical="top" wrapText="1"/>
    </xf>
    <xf numFmtId="0" fontId="21" fillId="5" borderId="3" xfId="0" applyFont="1" applyFill="1" applyBorder="1" applyAlignment="1">
      <alignment horizontal="center" vertical="top" wrapText="1"/>
    </xf>
    <xf numFmtId="0" fontId="0" fillId="5" borderId="4" xfId="0" applyFill="1" applyBorder="1" applyAlignment="1">
      <alignment horizontal="center" vertical="top" wrapText="1"/>
    </xf>
    <xf numFmtId="0" fontId="0" fillId="5" borderId="2" xfId="0" applyFill="1" applyBorder="1" applyAlignment="1">
      <alignment horizontal="center" vertical="top" wrapText="1"/>
    </xf>
    <xf numFmtId="0" fontId="0" fillId="0" borderId="3" xfId="0" applyFill="1" applyBorder="1" applyAlignment="1">
      <alignment horizontal="center" vertical="top" wrapText="1"/>
    </xf>
    <xf numFmtId="0" fontId="6" fillId="0" borderId="1" xfId="0" applyFont="1" applyFill="1" applyBorder="1" applyAlignment="1">
      <alignment horizontal="center" vertical="center"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2" xfId="0" applyFill="1" applyBorder="1" applyAlignment="1">
      <alignment horizontal="left" vertical="top" wrapText="1"/>
    </xf>
    <xf numFmtId="0" fontId="4"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2" fillId="0" borderId="1" xfId="0" applyNumberFormat="1" applyFont="1" applyFill="1" applyBorder="1" applyAlignment="1">
      <alignment horizontal="center" vertical="top" wrapText="1"/>
    </xf>
    <xf numFmtId="0" fontId="2" fillId="4" borderId="1" xfId="0" applyFont="1" applyFill="1" applyBorder="1" applyAlignment="1">
      <alignment horizontal="left" vertical="top" wrapText="1"/>
    </xf>
    <xf numFmtId="0" fontId="2" fillId="4" borderId="7" xfId="0" applyFont="1" applyFill="1" applyBorder="1" applyAlignment="1">
      <alignment horizontal="left" vertical="top" wrapText="1"/>
    </xf>
    <xf numFmtId="0" fontId="2" fillId="4" borderId="8"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0"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16" fillId="0" borderId="3" xfId="0" applyFont="1" applyFill="1" applyBorder="1" applyAlignment="1">
      <alignment horizontal="left" vertical="top" wrapText="1"/>
    </xf>
    <xf numFmtId="0" fontId="16" fillId="0" borderId="4" xfId="0" applyFont="1" applyFill="1" applyBorder="1" applyAlignment="1">
      <alignment horizontal="left" vertical="top" wrapText="1"/>
    </xf>
    <xf numFmtId="0" fontId="16" fillId="0" borderId="2" xfId="0" applyFont="1" applyFill="1" applyBorder="1" applyAlignment="1">
      <alignment horizontal="left" vertical="top" wrapText="1"/>
    </xf>
    <xf numFmtId="0" fontId="6"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5" borderId="3" xfId="0" applyFont="1" applyFill="1" applyBorder="1" applyAlignment="1">
      <alignment horizontal="center" vertical="top" wrapText="1"/>
    </xf>
    <xf numFmtId="0" fontId="4" fillId="0" borderId="4" xfId="0" applyFont="1" applyFill="1" applyBorder="1" applyAlignment="1">
      <alignment horizontal="left" vertical="top" wrapText="1"/>
    </xf>
    <xf numFmtId="0" fontId="4" fillId="0" borderId="2"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2" borderId="9" xfId="0" applyFont="1" applyFill="1" applyBorder="1" applyAlignment="1">
      <alignment horizontal="center" vertical="top" wrapText="1"/>
    </xf>
    <xf numFmtId="0" fontId="2" fillId="2" borderId="10" xfId="0" applyFont="1" applyFill="1" applyBorder="1" applyAlignment="1">
      <alignment horizontal="center" vertical="top" wrapText="1"/>
    </xf>
    <xf numFmtId="0" fontId="2"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0" borderId="3" xfId="0" applyFont="1" applyFill="1" applyBorder="1" applyAlignment="1">
      <alignment horizontal="justify" vertical="top" wrapText="1"/>
    </xf>
    <xf numFmtId="0" fontId="2" fillId="0" borderId="4" xfId="0" applyFont="1" applyFill="1" applyBorder="1" applyAlignment="1">
      <alignment horizontal="justify" vertical="top" wrapText="1"/>
    </xf>
    <xf numFmtId="0" fontId="2" fillId="0" borderId="12" xfId="0" applyFont="1" applyFill="1" applyBorder="1" applyAlignment="1">
      <alignment horizontal="center" vertical="top" wrapText="1"/>
    </xf>
    <xf numFmtId="0" fontId="0" fillId="0" borderId="1" xfId="0" applyFill="1" applyBorder="1" applyAlignment="1">
      <alignment horizontal="center" vertical="top" wrapText="1"/>
    </xf>
    <xf numFmtId="0" fontId="0" fillId="5" borderId="3" xfId="0" applyFill="1" applyBorder="1" applyAlignment="1">
      <alignment horizontal="center" vertical="top" wrapText="1"/>
    </xf>
    <xf numFmtId="0" fontId="2" fillId="5" borderId="1" xfId="0" applyNumberFormat="1" applyFont="1" applyFill="1" applyBorder="1" applyAlignment="1">
      <alignment horizontal="center" vertical="top" wrapText="1"/>
    </xf>
    <xf numFmtId="0" fontId="2" fillId="6" borderId="1" xfId="0" applyFont="1" applyFill="1" applyBorder="1" applyAlignment="1">
      <alignment horizontal="left" vertical="top" wrapText="1"/>
    </xf>
    <xf numFmtId="0" fontId="2" fillId="0" borderId="13" xfId="0" applyFont="1" applyFill="1" applyBorder="1" applyAlignment="1">
      <alignment horizontal="left" vertical="top" wrapText="1"/>
    </xf>
    <xf numFmtId="0" fontId="2" fillId="0" borderId="12" xfId="0" applyFont="1" applyFill="1" applyBorder="1" applyAlignment="1">
      <alignment horizontal="left" vertical="top" wrapText="1"/>
    </xf>
    <xf numFmtId="0" fontId="6" fillId="0" borderId="1" xfId="0" applyFont="1" applyFill="1" applyBorder="1" applyAlignment="1">
      <alignment horizontal="center" vertical="top" wrapText="1"/>
    </xf>
    <xf numFmtId="0" fontId="2" fillId="6" borderId="7" xfId="0" applyFont="1" applyFill="1" applyBorder="1" applyAlignment="1">
      <alignment horizontal="left" vertical="top" wrapText="1"/>
    </xf>
    <xf numFmtId="0" fontId="2" fillId="6" borderId="8" xfId="0" applyFont="1" applyFill="1" applyBorder="1" applyAlignment="1">
      <alignment horizontal="left" vertical="top" wrapText="1"/>
    </xf>
    <xf numFmtId="0" fontId="2" fillId="6" borderId="9" xfId="0" applyFont="1" applyFill="1" applyBorder="1" applyAlignment="1">
      <alignment horizontal="left" vertical="top" wrapText="1"/>
    </xf>
    <xf numFmtId="0" fontId="2" fillId="6" borderId="10" xfId="0" applyFont="1" applyFill="1" applyBorder="1" applyAlignment="1">
      <alignment horizontal="left" vertical="top" wrapText="1"/>
    </xf>
    <xf numFmtId="0" fontId="2" fillId="6" borderId="5" xfId="0" applyFont="1" applyFill="1" applyBorder="1" applyAlignment="1">
      <alignment horizontal="left" vertical="top" wrapText="1"/>
    </xf>
    <xf numFmtId="0" fontId="2" fillId="6" borderId="6"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19" fillId="0" borderId="1" xfId="0" applyFont="1" applyFill="1" applyBorder="1" applyAlignment="1">
      <alignment horizontal="center" vertical="top" wrapText="1"/>
    </xf>
    <xf numFmtId="0" fontId="19" fillId="2"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19" fillId="2" borderId="7" xfId="0" applyFont="1" applyFill="1" applyBorder="1" applyAlignment="1">
      <alignment horizontal="left" vertical="top" wrapText="1"/>
    </xf>
    <xf numFmtId="0" fontId="19" fillId="2" borderId="8" xfId="0" applyFont="1" applyFill="1" applyBorder="1" applyAlignment="1">
      <alignment horizontal="left" vertical="top" wrapText="1"/>
    </xf>
    <xf numFmtId="0" fontId="19" fillId="2" borderId="9" xfId="0" applyFont="1" applyFill="1" applyBorder="1" applyAlignment="1">
      <alignment horizontal="left" vertical="top" wrapText="1"/>
    </xf>
    <xf numFmtId="0" fontId="19" fillId="2" borderId="10" xfId="0" applyFont="1" applyFill="1" applyBorder="1" applyAlignment="1">
      <alignment horizontal="left" vertical="top" wrapText="1"/>
    </xf>
    <xf numFmtId="0" fontId="19" fillId="2" borderId="5" xfId="0" applyFont="1" applyFill="1" applyBorder="1" applyAlignment="1">
      <alignment horizontal="left" vertical="top" wrapText="1"/>
    </xf>
    <xf numFmtId="0" fontId="19" fillId="2" borderId="6" xfId="0" applyFont="1" applyFill="1" applyBorder="1" applyAlignment="1">
      <alignment horizontal="left" vertical="top" wrapText="1"/>
    </xf>
    <xf numFmtId="0" fontId="17" fillId="0" borderId="4" xfId="0" applyFont="1" applyFill="1" applyBorder="1" applyAlignment="1">
      <alignment horizontal="left" vertical="top" wrapText="1"/>
    </xf>
    <xf numFmtId="0" fontId="17" fillId="0" borderId="2" xfId="0" applyFont="1" applyFill="1" applyBorder="1" applyAlignment="1">
      <alignment horizontal="left" vertical="top" wrapText="1"/>
    </xf>
    <xf numFmtId="0" fontId="19" fillId="2" borderId="1" xfId="0" applyFont="1" applyFill="1" applyBorder="1" applyAlignment="1">
      <alignment horizontal="center" vertical="top" wrapText="1"/>
    </xf>
    <xf numFmtId="0" fontId="19" fillId="0" borderId="3" xfId="0" applyFont="1" applyFill="1" applyBorder="1" applyAlignment="1">
      <alignment horizontal="center" vertical="top" wrapText="1"/>
    </xf>
    <xf numFmtId="0" fontId="19" fillId="0" borderId="4"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5" borderId="3" xfId="0" applyFont="1" applyFill="1" applyBorder="1" applyAlignment="1">
      <alignment horizontal="center" vertical="top" wrapText="1"/>
    </xf>
    <xf numFmtId="0" fontId="19" fillId="5" borderId="4" xfId="0" applyFont="1" applyFill="1" applyBorder="1" applyAlignment="1">
      <alignment horizontal="center" vertical="top" wrapText="1"/>
    </xf>
    <xf numFmtId="0" fontId="19" fillId="5" borderId="2" xfId="0" applyFont="1" applyFill="1" applyBorder="1" applyAlignment="1">
      <alignment horizontal="center" vertical="top" wrapText="1"/>
    </xf>
    <xf numFmtId="0" fontId="19" fillId="0" borderId="3" xfId="0"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2" xfId="0" applyFont="1" applyFill="1" applyBorder="1" applyAlignment="1">
      <alignment horizontal="left" vertical="top" wrapText="1"/>
    </xf>
    <xf numFmtId="0" fontId="19" fillId="5" borderId="1" xfId="0" applyFont="1" applyFill="1" applyBorder="1" applyAlignment="1">
      <alignment horizontal="left" vertical="top" wrapText="1"/>
    </xf>
    <xf numFmtId="0" fontId="19" fillId="5" borderId="3" xfId="0" applyFont="1" applyFill="1" applyBorder="1" applyAlignment="1">
      <alignment horizontal="left" vertical="top" wrapText="1"/>
    </xf>
    <xf numFmtId="0" fontId="19" fillId="5" borderId="4" xfId="0" applyFont="1" applyFill="1" applyBorder="1" applyAlignment="1">
      <alignment horizontal="left" vertical="top" wrapText="1"/>
    </xf>
    <xf numFmtId="0" fontId="19" fillId="5" borderId="2" xfId="0" applyFont="1" applyFill="1" applyBorder="1" applyAlignment="1">
      <alignment horizontal="left" vertical="top" wrapText="1"/>
    </xf>
    <xf numFmtId="0" fontId="2" fillId="0" borderId="13" xfId="0" applyFont="1" applyFill="1" applyBorder="1" applyAlignment="1">
      <alignment horizontal="center" vertical="top" wrapText="1"/>
    </xf>
    <xf numFmtId="0" fontId="2" fillId="0" borderId="11" xfId="0" applyFont="1" applyFill="1" applyBorder="1" applyAlignment="1">
      <alignment horizontal="center" vertical="top" wrapText="1"/>
    </xf>
    <xf numFmtId="2" fontId="2" fillId="0" borderId="1" xfId="0" applyNumberFormat="1" applyFont="1" applyFill="1" applyBorder="1" applyAlignment="1">
      <alignment horizontal="center" vertical="top" wrapText="1"/>
    </xf>
    <xf numFmtId="0" fontId="2" fillId="0" borderId="3" xfId="0" applyNumberFormat="1" applyFont="1" applyFill="1" applyBorder="1" applyAlignment="1">
      <alignment horizontal="left" vertical="top" wrapText="1"/>
    </xf>
    <xf numFmtId="0" fontId="4" fillId="5"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19" fillId="5" borderId="1" xfId="0" applyFont="1" applyFill="1" applyBorder="1" applyAlignment="1">
      <alignment horizontal="center" vertical="top" wrapText="1"/>
    </xf>
    <xf numFmtId="0" fontId="4" fillId="5" borderId="1" xfId="0" applyFont="1" applyFill="1" applyBorder="1" applyAlignment="1">
      <alignment horizontal="center" vertical="top" wrapText="1"/>
    </xf>
    <xf numFmtId="0" fontId="18" fillId="0" borderId="1" xfId="0" applyFont="1" applyFill="1" applyBorder="1" applyAlignment="1">
      <alignment horizontal="left" vertical="top" wrapText="1"/>
    </xf>
    <xf numFmtId="0" fontId="2" fillId="3" borderId="1" xfId="0" applyFont="1" applyFill="1" applyBorder="1" applyAlignment="1">
      <alignment horizontal="center" vertical="top" wrapText="1"/>
    </xf>
    <xf numFmtId="0" fontId="20" fillId="0" borderId="1" xfId="0" applyFont="1" applyFill="1" applyBorder="1" applyAlignment="1">
      <alignment horizontal="left" vertical="top" wrapText="1"/>
    </xf>
    <xf numFmtId="0" fontId="23" fillId="0" borderId="0" xfId="0" applyFont="1" applyFill="1" applyAlignment="1">
      <alignment horizontal="center" vertical="top"/>
    </xf>
    <xf numFmtId="0" fontId="23" fillId="3" borderId="14" xfId="0" applyFont="1" applyFill="1" applyBorder="1" applyAlignment="1">
      <alignment horizontal="center" vertical="top"/>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166" fontId="2" fillId="0" borderId="1"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364"/>
  <sheetViews>
    <sheetView tabSelected="1" view="pageBreakPreview" zoomScale="75" zoomScaleNormal="75" zoomScaleSheetLayoutView="75" workbookViewId="0">
      <pane xSplit="4" ySplit="7" topLeftCell="E344" activePane="bottomRight" state="frozen"/>
      <selection pane="topRight" activeCell="E1" sqref="E1"/>
      <selection pane="bottomLeft" activeCell="A10" sqref="A10"/>
      <selection pane="bottomRight" activeCell="J344" sqref="J344:J346"/>
    </sheetView>
  </sheetViews>
  <sheetFormatPr defaultColWidth="10.6640625" defaultRowHeight="15.6" x14ac:dyDescent="0.3"/>
  <cols>
    <col min="1" max="1" width="5.6640625" style="3" customWidth="1"/>
    <col min="2" max="2" width="35.88671875" style="24" customWidth="1"/>
    <col min="3" max="3" width="7.88671875" style="3" customWidth="1"/>
    <col min="4" max="4" width="8.33203125" style="3" customWidth="1"/>
    <col min="5" max="5" width="15.21875" style="3" customWidth="1"/>
    <col min="6" max="6" width="19.5546875" style="3" customWidth="1"/>
    <col min="7" max="7" width="19.6640625" style="3" customWidth="1"/>
    <col min="8" max="8" width="21.5546875" style="3" customWidth="1"/>
    <col min="9" max="9" width="20.88671875" style="24" customWidth="1"/>
    <col min="10" max="10" width="25.33203125" style="3" customWidth="1"/>
    <col min="11" max="13" width="10.6640625" style="3"/>
    <col min="14" max="14" width="11.5546875" style="3" bestFit="1" customWidth="1"/>
    <col min="15" max="16384" width="10.6640625" style="3"/>
  </cols>
  <sheetData>
    <row r="1" spans="1:53" ht="18.75" customHeight="1" x14ac:dyDescent="0.3">
      <c r="B1" s="283" t="s">
        <v>196</v>
      </c>
      <c r="C1" s="283"/>
      <c r="D1" s="283"/>
      <c r="E1" s="283"/>
      <c r="F1" s="283"/>
      <c r="G1" s="283"/>
      <c r="H1" s="283"/>
      <c r="I1" s="283"/>
      <c r="J1" s="283"/>
      <c r="K1" s="283"/>
      <c r="L1" s="283"/>
      <c r="M1" s="283"/>
      <c r="N1" s="283"/>
    </row>
    <row r="2" spans="1:53" ht="20.399999999999999" x14ac:dyDescent="0.3">
      <c r="B2" s="284" t="s">
        <v>197</v>
      </c>
      <c r="C2" s="284"/>
      <c r="D2" s="284"/>
      <c r="E2" s="284"/>
      <c r="F2" s="284"/>
      <c r="G2" s="284"/>
      <c r="H2" s="284"/>
      <c r="I2" s="284"/>
      <c r="J2" s="284"/>
      <c r="K2" s="284"/>
      <c r="L2" s="284"/>
      <c r="M2" s="284"/>
      <c r="N2" s="284"/>
    </row>
    <row r="3" spans="1:53" x14ac:dyDescent="0.3">
      <c r="A3" s="140" t="s">
        <v>15</v>
      </c>
      <c r="B3" s="281" t="s">
        <v>5</v>
      </c>
      <c r="C3" s="140" t="s">
        <v>6</v>
      </c>
      <c r="D3" s="140"/>
      <c r="E3" s="141" t="s">
        <v>201</v>
      </c>
      <c r="F3" s="272" t="s">
        <v>7</v>
      </c>
      <c r="G3" s="273"/>
      <c r="H3" s="273"/>
      <c r="I3" s="273"/>
      <c r="J3" s="140" t="s">
        <v>16</v>
      </c>
      <c r="K3" s="140"/>
      <c r="L3" s="140"/>
      <c r="M3" s="140"/>
      <c r="N3" s="140"/>
      <c r="O3" s="2"/>
    </row>
    <row r="4" spans="1:53" x14ac:dyDescent="0.3">
      <c r="A4" s="140"/>
      <c r="B4" s="281"/>
      <c r="C4" s="140"/>
      <c r="D4" s="140"/>
      <c r="E4" s="142"/>
      <c r="F4" s="140" t="s">
        <v>8</v>
      </c>
      <c r="G4" s="141" t="s">
        <v>198</v>
      </c>
      <c r="H4" s="141" t="s">
        <v>199</v>
      </c>
      <c r="I4" s="285" t="s">
        <v>200</v>
      </c>
      <c r="J4" s="140" t="s">
        <v>9</v>
      </c>
      <c r="K4" s="140" t="s">
        <v>10</v>
      </c>
      <c r="L4" s="141" t="s">
        <v>198</v>
      </c>
      <c r="M4" s="141" t="s">
        <v>199</v>
      </c>
      <c r="N4" s="141" t="s">
        <v>200</v>
      </c>
      <c r="O4" s="2"/>
    </row>
    <row r="5" spans="1:53" ht="17.399999999999999" customHeight="1" x14ac:dyDescent="0.3">
      <c r="A5" s="140"/>
      <c r="B5" s="281"/>
      <c r="C5" s="141" t="s">
        <v>11</v>
      </c>
      <c r="D5" s="141" t="s">
        <v>12</v>
      </c>
      <c r="E5" s="142"/>
      <c r="F5" s="140"/>
      <c r="G5" s="142"/>
      <c r="H5" s="142"/>
      <c r="I5" s="286"/>
      <c r="J5" s="140"/>
      <c r="K5" s="140"/>
      <c r="L5" s="142"/>
      <c r="M5" s="142"/>
      <c r="N5" s="142"/>
      <c r="O5" s="2"/>
    </row>
    <row r="6" spans="1:53" ht="46.5" customHeight="1" x14ac:dyDescent="0.3">
      <c r="A6" s="140"/>
      <c r="B6" s="281"/>
      <c r="C6" s="143"/>
      <c r="D6" s="143"/>
      <c r="E6" s="143"/>
      <c r="F6" s="140"/>
      <c r="G6" s="143"/>
      <c r="H6" s="143"/>
      <c r="I6" s="287"/>
      <c r="J6" s="140"/>
      <c r="K6" s="140"/>
      <c r="L6" s="143"/>
      <c r="M6" s="143"/>
      <c r="N6" s="143"/>
      <c r="O6" s="2"/>
      <c r="P6" s="19"/>
    </row>
    <row r="7" spans="1:53" s="22" customFormat="1" x14ac:dyDescent="0.3">
      <c r="A7" s="12">
        <v>1</v>
      </c>
      <c r="B7" s="25">
        <v>2</v>
      </c>
      <c r="C7" s="5">
        <v>3</v>
      </c>
      <c r="D7" s="5">
        <v>4</v>
      </c>
      <c r="E7" s="5">
        <v>5</v>
      </c>
      <c r="F7" s="5">
        <v>6</v>
      </c>
      <c r="G7" s="5">
        <v>8</v>
      </c>
      <c r="H7" s="5">
        <v>9</v>
      </c>
      <c r="I7" s="25">
        <v>10</v>
      </c>
      <c r="J7" s="5">
        <v>15</v>
      </c>
      <c r="K7" s="5">
        <v>16</v>
      </c>
      <c r="L7" s="5">
        <v>18</v>
      </c>
      <c r="M7" s="5">
        <v>19</v>
      </c>
      <c r="N7" s="5">
        <v>20</v>
      </c>
      <c r="O7" s="20"/>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row>
    <row r="8" spans="1:53" ht="49.95" customHeight="1" x14ac:dyDescent="0.3">
      <c r="A8" s="145" t="s">
        <v>57</v>
      </c>
      <c r="B8" s="145"/>
      <c r="C8" s="12">
        <v>2020</v>
      </c>
      <c r="D8" s="12">
        <v>2026</v>
      </c>
      <c r="E8" s="12" t="s">
        <v>13</v>
      </c>
      <c r="F8" s="12" t="s">
        <v>13</v>
      </c>
      <c r="G8" s="12" t="s">
        <v>13</v>
      </c>
      <c r="H8" s="12" t="s">
        <v>13</v>
      </c>
      <c r="I8" s="12" t="s">
        <v>13</v>
      </c>
      <c r="J8" s="12" t="s">
        <v>13</v>
      </c>
      <c r="K8" s="12" t="s">
        <v>13</v>
      </c>
      <c r="L8" s="12" t="s">
        <v>13</v>
      </c>
      <c r="M8" s="12" t="s">
        <v>13</v>
      </c>
      <c r="N8" s="12" t="s">
        <v>13</v>
      </c>
      <c r="O8" s="2"/>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row>
    <row r="9" spans="1:53" ht="61.95" customHeight="1" x14ac:dyDescent="0.3">
      <c r="A9" s="145" t="s">
        <v>58</v>
      </c>
      <c r="B9" s="145"/>
      <c r="C9" s="12">
        <v>2020</v>
      </c>
      <c r="D9" s="12">
        <v>2026</v>
      </c>
      <c r="E9" s="12" t="s">
        <v>13</v>
      </c>
      <c r="F9" s="12" t="s">
        <v>13</v>
      </c>
      <c r="G9" s="12" t="s">
        <v>13</v>
      </c>
      <c r="H9" s="12" t="s">
        <v>13</v>
      </c>
      <c r="I9" s="12" t="s">
        <v>13</v>
      </c>
      <c r="J9" s="12" t="s">
        <v>13</v>
      </c>
      <c r="K9" s="12" t="s">
        <v>13</v>
      </c>
      <c r="L9" s="12" t="s">
        <v>13</v>
      </c>
      <c r="M9" s="12" t="s">
        <v>13</v>
      </c>
      <c r="N9" s="12" t="s">
        <v>13</v>
      </c>
      <c r="O9" s="2"/>
    </row>
    <row r="10" spans="1:53" ht="72.75" customHeight="1" x14ac:dyDescent="0.3">
      <c r="A10" s="145" t="s">
        <v>46</v>
      </c>
      <c r="B10" s="145"/>
      <c r="C10" s="12">
        <v>2020</v>
      </c>
      <c r="D10" s="12">
        <v>2026</v>
      </c>
      <c r="E10" s="12" t="s">
        <v>13</v>
      </c>
      <c r="F10" s="12" t="s">
        <v>13</v>
      </c>
      <c r="G10" s="12" t="s">
        <v>13</v>
      </c>
      <c r="H10" s="12" t="s">
        <v>13</v>
      </c>
      <c r="I10" s="12" t="s">
        <v>13</v>
      </c>
      <c r="J10" s="12" t="s">
        <v>13</v>
      </c>
      <c r="K10" s="12" t="s">
        <v>13</v>
      </c>
      <c r="L10" s="12" t="s">
        <v>13</v>
      </c>
      <c r="M10" s="12" t="s">
        <v>13</v>
      </c>
      <c r="N10" s="12" t="s">
        <v>13</v>
      </c>
      <c r="O10" s="2"/>
    </row>
    <row r="11" spans="1:53" ht="15.75" customHeight="1" x14ac:dyDescent="0.3">
      <c r="A11" s="149"/>
      <c r="B11" s="149" t="s">
        <v>47</v>
      </c>
      <c r="C11" s="141">
        <v>2020</v>
      </c>
      <c r="D11" s="141">
        <v>2026</v>
      </c>
      <c r="E11" s="149" t="s">
        <v>21</v>
      </c>
      <c r="F11" s="18" t="s">
        <v>14</v>
      </c>
      <c r="G11" s="1" t="s">
        <v>26</v>
      </c>
      <c r="H11" s="1" t="s">
        <v>26</v>
      </c>
      <c r="I11" s="1" t="s">
        <v>26</v>
      </c>
      <c r="J11" s="141" t="s">
        <v>13</v>
      </c>
      <c r="K11" s="141" t="s">
        <v>13</v>
      </c>
      <c r="L11" s="141" t="s">
        <v>13</v>
      </c>
      <c r="M11" s="141" t="s">
        <v>13</v>
      </c>
      <c r="N11" s="141" t="s">
        <v>13</v>
      </c>
      <c r="O11" s="2"/>
    </row>
    <row r="12" spans="1:53" ht="47.4" customHeight="1" x14ac:dyDescent="0.3">
      <c r="A12" s="150"/>
      <c r="B12" s="150"/>
      <c r="C12" s="142"/>
      <c r="D12" s="142"/>
      <c r="E12" s="150"/>
      <c r="F12" s="18" t="s">
        <v>19</v>
      </c>
      <c r="G12" s="1" t="s">
        <v>26</v>
      </c>
      <c r="H12" s="1" t="s">
        <v>26</v>
      </c>
      <c r="I12" s="1" t="s">
        <v>26</v>
      </c>
      <c r="J12" s="142"/>
      <c r="K12" s="142"/>
      <c r="L12" s="142"/>
      <c r="M12" s="142"/>
      <c r="N12" s="142"/>
      <c r="O12" s="2"/>
    </row>
    <row r="13" spans="1:53" ht="62.4" x14ac:dyDescent="0.3">
      <c r="A13" s="150"/>
      <c r="B13" s="150"/>
      <c r="C13" s="142"/>
      <c r="D13" s="142"/>
      <c r="E13" s="150"/>
      <c r="F13" s="18" t="s">
        <v>20</v>
      </c>
      <c r="G13" s="12" t="s">
        <v>26</v>
      </c>
      <c r="H13" s="12" t="s">
        <v>26</v>
      </c>
      <c r="I13" s="12" t="s">
        <v>26</v>
      </c>
      <c r="J13" s="142"/>
      <c r="K13" s="142"/>
      <c r="L13" s="142"/>
      <c r="M13" s="142"/>
      <c r="N13" s="142"/>
      <c r="O13" s="2"/>
    </row>
    <row r="14" spans="1:53" ht="31.2" x14ac:dyDescent="0.3">
      <c r="A14" s="280"/>
      <c r="B14" s="243" t="s">
        <v>17</v>
      </c>
      <c r="C14" s="277">
        <v>2020</v>
      </c>
      <c r="D14" s="277">
        <v>2026</v>
      </c>
      <c r="E14" s="243" t="s">
        <v>21</v>
      </c>
      <c r="F14" s="37" t="s">
        <v>14</v>
      </c>
      <c r="G14" s="48">
        <f t="shared" ref="G14:H14" si="0">G15+G16</f>
        <v>313014811.70999998</v>
      </c>
      <c r="H14" s="48">
        <f t="shared" si="0"/>
        <v>312724812.28999996</v>
      </c>
      <c r="I14" s="133">
        <f>H14/G14*100</f>
        <v>99.907352812342737</v>
      </c>
      <c r="J14" s="140" t="s">
        <v>13</v>
      </c>
      <c r="K14" s="140" t="s">
        <v>13</v>
      </c>
      <c r="L14" s="140" t="s">
        <v>13</v>
      </c>
      <c r="M14" s="140" t="s">
        <v>13</v>
      </c>
      <c r="N14" s="140" t="s">
        <v>13</v>
      </c>
      <c r="O14" s="2"/>
    </row>
    <row r="15" spans="1:53" ht="34.200000000000003" customHeight="1" x14ac:dyDescent="0.3">
      <c r="A15" s="280"/>
      <c r="B15" s="243"/>
      <c r="C15" s="277"/>
      <c r="D15" s="277"/>
      <c r="E15" s="243"/>
      <c r="F15" s="101" t="s">
        <v>19</v>
      </c>
      <c r="G15" s="48">
        <f>G18+G21+G24+G27+G30+G33+G42+G35+G39+G45+G48</f>
        <v>64551140.259999998</v>
      </c>
      <c r="H15" s="48">
        <f t="shared" ref="H15" si="1">H18+H21+H24+H27+H30+H33+H42+H35+H39+H45+H48</f>
        <v>64548517.719999999</v>
      </c>
      <c r="I15" s="133">
        <f t="shared" ref="I15:I48" si="2">H15/G15*100</f>
        <v>99.995937267739293</v>
      </c>
      <c r="J15" s="140"/>
      <c r="K15" s="140"/>
      <c r="L15" s="140"/>
      <c r="M15" s="140"/>
      <c r="N15" s="140"/>
      <c r="O15" s="2"/>
    </row>
    <row r="16" spans="1:53" ht="51" customHeight="1" x14ac:dyDescent="0.3">
      <c r="A16" s="280"/>
      <c r="B16" s="243"/>
      <c r="C16" s="277"/>
      <c r="D16" s="277"/>
      <c r="E16" s="243"/>
      <c r="F16" s="101" t="s">
        <v>20</v>
      </c>
      <c r="G16" s="49">
        <f>G19+G22+G25+G28+G34+G43+G31+G37+G40+G46</f>
        <v>248463671.44999999</v>
      </c>
      <c r="H16" s="49">
        <f t="shared" ref="H16" si="3">H19+H22+H25+H28+H34+H43+H31+H37+H40+H46</f>
        <v>248176294.56999999</v>
      </c>
      <c r="I16" s="133">
        <f t="shared" si="2"/>
        <v>99.88433847156692</v>
      </c>
      <c r="J16" s="140"/>
      <c r="K16" s="140"/>
      <c r="L16" s="140"/>
      <c r="M16" s="140"/>
      <c r="N16" s="140"/>
      <c r="O16" s="2"/>
    </row>
    <row r="17" spans="1:15" ht="15.75" customHeight="1" x14ac:dyDescent="0.3">
      <c r="A17" s="280"/>
      <c r="B17" s="276" t="s">
        <v>99</v>
      </c>
      <c r="C17" s="279">
        <v>2020</v>
      </c>
      <c r="D17" s="279">
        <v>2026</v>
      </c>
      <c r="E17" s="276" t="s">
        <v>21</v>
      </c>
      <c r="F17" s="106" t="s">
        <v>14</v>
      </c>
      <c r="G17" s="48">
        <f t="shared" ref="G17:H17" si="4">G18+G19</f>
        <v>61981810.719999999</v>
      </c>
      <c r="H17" s="48">
        <f t="shared" si="4"/>
        <v>61981810.719999999</v>
      </c>
      <c r="I17" s="133">
        <f t="shared" si="2"/>
        <v>100</v>
      </c>
      <c r="J17" s="149" t="s">
        <v>63</v>
      </c>
      <c r="K17" s="140" t="s">
        <v>64</v>
      </c>
      <c r="L17" s="140">
        <v>100</v>
      </c>
      <c r="M17" s="140">
        <v>100</v>
      </c>
      <c r="N17" s="140">
        <f>M17/L17*100</f>
        <v>100</v>
      </c>
      <c r="O17" s="2"/>
    </row>
    <row r="18" spans="1:15" ht="130.19999999999999" customHeight="1" x14ac:dyDescent="0.3">
      <c r="A18" s="280"/>
      <c r="B18" s="276"/>
      <c r="C18" s="279"/>
      <c r="D18" s="279"/>
      <c r="E18" s="276"/>
      <c r="F18" s="106" t="s">
        <v>19</v>
      </c>
      <c r="G18" s="126">
        <v>61981810.719999999</v>
      </c>
      <c r="H18" s="126">
        <v>61981810.719999999</v>
      </c>
      <c r="I18" s="133">
        <f t="shared" si="2"/>
        <v>100</v>
      </c>
      <c r="J18" s="150"/>
      <c r="K18" s="140"/>
      <c r="L18" s="140"/>
      <c r="M18" s="140"/>
      <c r="N18" s="140"/>
      <c r="O18" s="2"/>
    </row>
    <row r="19" spans="1:15" ht="102.6" customHeight="1" x14ac:dyDescent="0.3">
      <c r="A19" s="280"/>
      <c r="B19" s="276"/>
      <c r="C19" s="279"/>
      <c r="D19" s="279"/>
      <c r="E19" s="276"/>
      <c r="F19" s="106" t="s">
        <v>20</v>
      </c>
      <c r="G19" s="49"/>
      <c r="H19" s="49"/>
      <c r="I19" s="133"/>
      <c r="J19" s="151"/>
      <c r="K19" s="140"/>
      <c r="L19" s="140"/>
      <c r="M19" s="140"/>
      <c r="N19" s="140"/>
      <c r="O19" s="2"/>
    </row>
    <row r="20" spans="1:15" ht="15.75" customHeight="1" x14ac:dyDescent="0.3">
      <c r="A20" s="144"/>
      <c r="B20" s="243" t="s">
        <v>105</v>
      </c>
      <c r="C20" s="241">
        <v>2020</v>
      </c>
      <c r="D20" s="241">
        <v>2026</v>
      </c>
      <c r="E20" s="144" t="s">
        <v>21</v>
      </c>
      <c r="F20" s="39" t="s">
        <v>14</v>
      </c>
      <c r="G20" s="50">
        <f t="shared" ref="G20:H20" si="5">G21+G22</f>
        <v>237806896</v>
      </c>
      <c r="H20" s="50">
        <f t="shared" si="5"/>
        <v>237806896</v>
      </c>
      <c r="I20" s="133">
        <f t="shared" si="2"/>
        <v>100</v>
      </c>
      <c r="J20" s="275" t="s">
        <v>123</v>
      </c>
      <c r="K20" s="140" t="s">
        <v>64</v>
      </c>
      <c r="L20" s="140">
        <v>100</v>
      </c>
      <c r="M20" s="140">
        <v>100</v>
      </c>
      <c r="N20" s="140">
        <f t="shared" ref="N20" si="6">M20/L20*100</f>
        <v>100</v>
      </c>
      <c r="O20" s="2"/>
    </row>
    <row r="21" spans="1:15" ht="124.8" x14ac:dyDescent="0.3">
      <c r="A21" s="144"/>
      <c r="B21" s="282"/>
      <c r="C21" s="241"/>
      <c r="D21" s="241"/>
      <c r="E21" s="144"/>
      <c r="F21" s="99" t="s">
        <v>19</v>
      </c>
      <c r="G21" s="50">
        <v>0</v>
      </c>
      <c r="H21" s="50">
        <v>0</v>
      </c>
      <c r="I21" s="133">
        <v>0</v>
      </c>
      <c r="J21" s="186"/>
      <c r="K21" s="140"/>
      <c r="L21" s="140"/>
      <c r="M21" s="140"/>
      <c r="N21" s="140"/>
      <c r="O21" s="2"/>
    </row>
    <row r="22" spans="1:15" ht="231.75" customHeight="1" x14ac:dyDescent="0.3">
      <c r="A22" s="144"/>
      <c r="B22" s="282"/>
      <c r="C22" s="241"/>
      <c r="D22" s="241"/>
      <c r="E22" s="144"/>
      <c r="F22" s="99" t="s">
        <v>20</v>
      </c>
      <c r="G22" s="125">
        <v>237806896</v>
      </c>
      <c r="H22" s="125">
        <v>237806896</v>
      </c>
      <c r="I22" s="133">
        <f t="shared" si="2"/>
        <v>100</v>
      </c>
      <c r="J22" s="187"/>
      <c r="K22" s="140"/>
      <c r="L22" s="140"/>
      <c r="M22" s="140"/>
      <c r="N22" s="140"/>
      <c r="O22" s="2"/>
    </row>
    <row r="23" spans="1:15" ht="31.2" x14ac:dyDescent="0.3">
      <c r="A23" s="144"/>
      <c r="B23" s="144" t="s">
        <v>106</v>
      </c>
      <c r="C23" s="241">
        <v>2020</v>
      </c>
      <c r="D23" s="241">
        <v>2026</v>
      </c>
      <c r="E23" s="144" t="s">
        <v>21</v>
      </c>
      <c r="F23" s="39" t="s">
        <v>14</v>
      </c>
      <c r="G23" s="50">
        <f>G24+G25</f>
        <v>551038</v>
      </c>
      <c r="H23" s="50">
        <f t="shared" ref="H23" si="7">H24+H25</f>
        <v>514374.3</v>
      </c>
      <c r="I23" s="133">
        <f t="shared" si="2"/>
        <v>93.346429828795834</v>
      </c>
      <c r="J23" s="149" t="s">
        <v>138</v>
      </c>
      <c r="K23" s="140" t="s">
        <v>64</v>
      </c>
      <c r="L23" s="140">
        <v>100</v>
      </c>
      <c r="M23" s="140">
        <v>93.35</v>
      </c>
      <c r="N23" s="140">
        <f t="shared" ref="N23" si="8">M23/L23*100</f>
        <v>93.35</v>
      </c>
      <c r="O23" s="2"/>
    </row>
    <row r="24" spans="1:15" ht="70.5" customHeight="1" x14ac:dyDescent="0.3">
      <c r="A24" s="144"/>
      <c r="B24" s="144"/>
      <c r="C24" s="241"/>
      <c r="D24" s="241"/>
      <c r="E24" s="144"/>
      <c r="F24" s="39" t="s">
        <v>19</v>
      </c>
      <c r="G24" s="50">
        <v>0</v>
      </c>
      <c r="H24" s="50">
        <v>0</v>
      </c>
      <c r="I24" s="133"/>
      <c r="J24" s="150"/>
      <c r="K24" s="140"/>
      <c r="L24" s="140"/>
      <c r="M24" s="140"/>
      <c r="N24" s="140"/>
      <c r="O24" s="2"/>
    </row>
    <row r="25" spans="1:15" ht="94.5" customHeight="1" x14ac:dyDescent="0.3">
      <c r="A25" s="144"/>
      <c r="B25" s="144"/>
      <c r="C25" s="241"/>
      <c r="D25" s="241"/>
      <c r="E25" s="144"/>
      <c r="F25" s="39" t="s">
        <v>20</v>
      </c>
      <c r="G25" s="125">
        <v>551038</v>
      </c>
      <c r="H25" s="51">
        <v>514374.3</v>
      </c>
      <c r="I25" s="133">
        <f t="shared" si="2"/>
        <v>93.346429828795834</v>
      </c>
      <c r="J25" s="151"/>
      <c r="K25" s="140"/>
      <c r="L25" s="140"/>
      <c r="M25" s="140"/>
      <c r="N25" s="140"/>
      <c r="O25" s="2"/>
    </row>
    <row r="26" spans="1:15" ht="78" customHeight="1" x14ac:dyDescent="0.3">
      <c r="A26" s="39"/>
      <c r="B26" s="265" t="s">
        <v>139</v>
      </c>
      <c r="C26" s="259">
        <v>2020</v>
      </c>
      <c r="D26" s="259">
        <v>2026</v>
      </c>
      <c r="E26" s="144" t="s">
        <v>21</v>
      </c>
      <c r="F26" s="39" t="s">
        <v>14</v>
      </c>
      <c r="G26" s="51">
        <f t="shared" ref="G26:H26" si="9">G27+G28</f>
        <v>1391028</v>
      </c>
      <c r="H26" s="51">
        <f t="shared" si="9"/>
        <v>1391028</v>
      </c>
      <c r="I26" s="133">
        <f t="shared" si="2"/>
        <v>100</v>
      </c>
      <c r="J26" s="155" t="s">
        <v>191</v>
      </c>
      <c r="K26" s="141" t="s">
        <v>64</v>
      </c>
      <c r="L26" s="141">
        <v>100</v>
      </c>
      <c r="M26" s="141">
        <v>100</v>
      </c>
      <c r="N26" s="140">
        <f t="shared" ref="N26" si="10">M26/L26*100</f>
        <v>100</v>
      </c>
      <c r="O26" s="2"/>
    </row>
    <row r="27" spans="1:15" ht="136.80000000000001" customHeight="1" x14ac:dyDescent="0.3">
      <c r="A27" s="39"/>
      <c r="B27" s="266"/>
      <c r="C27" s="260"/>
      <c r="D27" s="260"/>
      <c r="E27" s="144"/>
      <c r="F27" s="39" t="s">
        <v>19</v>
      </c>
      <c r="G27" s="125">
        <v>695514</v>
      </c>
      <c r="H27" s="125">
        <v>695514</v>
      </c>
      <c r="I27" s="133">
        <f t="shared" si="2"/>
        <v>100</v>
      </c>
      <c r="J27" s="156"/>
      <c r="K27" s="142"/>
      <c r="L27" s="142"/>
      <c r="M27" s="142"/>
      <c r="N27" s="140"/>
      <c r="O27" s="2"/>
    </row>
    <row r="28" spans="1:15" ht="313.2" customHeight="1" x14ac:dyDescent="0.3">
      <c r="A28" s="39"/>
      <c r="B28" s="267"/>
      <c r="C28" s="261"/>
      <c r="D28" s="261"/>
      <c r="E28" s="144"/>
      <c r="F28" s="39" t="s">
        <v>20</v>
      </c>
      <c r="G28" s="125">
        <v>695514</v>
      </c>
      <c r="H28" s="125">
        <v>695514</v>
      </c>
      <c r="I28" s="133">
        <f t="shared" si="2"/>
        <v>100</v>
      </c>
      <c r="J28" s="157"/>
      <c r="K28" s="143"/>
      <c r="L28" s="143"/>
      <c r="M28" s="143"/>
      <c r="N28" s="140"/>
      <c r="O28" s="2"/>
    </row>
    <row r="29" spans="1:15" ht="40.5" hidden="1" customHeight="1" x14ac:dyDescent="0.3">
      <c r="A29" s="259"/>
      <c r="B29" s="144" t="s">
        <v>134</v>
      </c>
      <c r="C29" s="259">
        <v>2020</v>
      </c>
      <c r="D29" s="259">
        <v>2026</v>
      </c>
      <c r="E29" s="144" t="s">
        <v>21</v>
      </c>
      <c r="F29" s="39" t="s">
        <v>14</v>
      </c>
      <c r="G29" s="51">
        <f>G30</f>
        <v>0</v>
      </c>
      <c r="H29" s="51">
        <f>H30</f>
        <v>0</v>
      </c>
      <c r="I29" s="133"/>
      <c r="J29" s="141" t="s">
        <v>130</v>
      </c>
      <c r="K29" s="141" t="s">
        <v>131</v>
      </c>
      <c r="L29" s="141">
        <v>0</v>
      </c>
      <c r="M29" s="141">
        <v>0</v>
      </c>
      <c r="N29" s="140"/>
      <c r="O29" s="2"/>
    </row>
    <row r="30" spans="1:15" ht="54.75" hidden="1" customHeight="1" x14ac:dyDescent="0.3">
      <c r="A30" s="260"/>
      <c r="B30" s="144"/>
      <c r="C30" s="260"/>
      <c r="D30" s="260"/>
      <c r="E30" s="144"/>
      <c r="F30" s="39" t="s">
        <v>19</v>
      </c>
      <c r="G30" s="51"/>
      <c r="H30" s="51"/>
      <c r="I30" s="133"/>
      <c r="J30" s="142"/>
      <c r="K30" s="142"/>
      <c r="L30" s="142"/>
      <c r="M30" s="142"/>
      <c r="N30" s="140"/>
      <c r="O30" s="2"/>
    </row>
    <row r="31" spans="1:15" ht="69.599999999999994" hidden="1" customHeight="1" x14ac:dyDescent="0.3">
      <c r="A31" s="261"/>
      <c r="B31" s="144"/>
      <c r="C31" s="261"/>
      <c r="D31" s="261"/>
      <c r="E31" s="144"/>
      <c r="F31" s="39" t="s">
        <v>20</v>
      </c>
      <c r="G31" s="51"/>
      <c r="H31" s="51"/>
      <c r="I31" s="133"/>
      <c r="J31" s="143"/>
      <c r="K31" s="143"/>
      <c r="L31" s="143"/>
      <c r="M31" s="143"/>
      <c r="N31" s="140"/>
      <c r="O31" s="2"/>
    </row>
    <row r="32" spans="1:15" ht="40.5" customHeight="1" x14ac:dyDescent="0.3">
      <c r="A32" s="259"/>
      <c r="B32" s="259" t="s">
        <v>140</v>
      </c>
      <c r="C32" s="259">
        <v>2020</v>
      </c>
      <c r="D32" s="259">
        <v>2026</v>
      </c>
      <c r="E32" s="144" t="s">
        <v>21</v>
      </c>
      <c r="F32" s="39" t="s">
        <v>14</v>
      </c>
      <c r="G32" s="51">
        <f>G33+G34</f>
        <v>1531484</v>
      </c>
      <c r="H32" s="51">
        <f t="shared" ref="H32" si="11">H33+H34</f>
        <v>1531484</v>
      </c>
      <c r="I32" s="133">
        <f t="shared" si="2"/>
        <v>100</v>
      </c>
      <c r="J32" s="141" t="s">
        <v>128</v>
      </c>
      <c r="K32" s="141" t="s">
        <v>64</v>
      </c>
      <c r="L32" s="141">
        <v>100</v>
      </c>
      <c r="M32" s="141">
        <v>100</v>
      </c>
      <c r="N32" s="140">
        <f t="shared" ref="N32" si="12">M32/L32*100</f>
        <v>100</v>
      </c>
      <c r="O32" s="2"/>
    </row>
    <row r="33" spans="1:15" ht="55.5" customHeight="1" x14ac:dyDescent="0.3">
      <c r="A33" s="260"/>
      <c r="B33" s="260"/>
      <c r="C33" s="260"/>
      <c r="D33" s="260"/>
      <c r="E33" s="144"/>
      <c r="F33" s="39" t="s">
        <v>19</v>
      </c>
      <c r="G33" s="125">
        <v>1531484</v>
      </c>
      <c r="H33" s="125">
        <v>1531484</v>
      </c>
      <c r="I33" s="133">
        <f t="shared" si="2"/>
        <v>100</v>
      </c>
      <c r="J33" s="142"/>
      <c r="K33" s="142"/>
      <c r="L33" s="142"/>
      <c r="M33" s="142"/>
      <c r="N33" s="140"/>
      <c r="O33" s="2"/>
    </row>
    <row r="34" spans="1:15" ht="40.5" customHeight="1" x14ac:dyDescent="0.3">
      <c r="A34" s="261"/>
      <c r="B34" s="261"/>
      <c r="C34" s="261"/>
      <c r="D34" s="261"/>
      <c r="E34" s="144"/>
      <c r="F34" s="39" t="s">
        <v>20</v>
      </c>
      <c r="G34" s="51"/>
      <c r="H34" s="51"/>
      <c r="I34" s="133"/>
      <c r="J34" s="143"/>
      <c r="K34" s="143"/>
      <c r="L34" s="143"/>
      <c r="M34" s="143"/>
      <c r="N34" s="140"/>
      <c r="O34" s="2"/>
    </row>
    <row r="35" spans="1:15" s="97" customFormat="1" ht="40.5" customHeight="1" x14ac:dyDescent="0.3">
      <c r="A35" s="96"/>
      <c r="B35" s="259" t="s">
        <v>141</v>
      </c>
      <c r="C35" s="259"/>
      <c r="D35" s="259"/>
      <c r="E35" s="144" t="s">
        <v>21</v>
      </c>
      <c r="F35" s="95" t="s">
        <v>14</v>
      </c>
      <c r="G35" s="51">
        <f>G36+G37</f>
        <v>37700</v>
      </c>
      <c r="H35" s="51">
        <f>H36+H37</f>
        <v>37700</v>
      </c>
      <c r="I35" s="133">
        <f t="shared" si="2"/>
        <v>100</v>
      </c>
      <c r="J35" s="141" t="s">
        <v>128</v>
      </c>
      <c r="K35" s="141" t="s">
        <v>64</v>
      </c>
      <c r="L35" s="141">
        <v>100</v>
      </c>
      <c r="M35" s="141">
        <v>100</v>
      </c>
      <c r="N35" s="140">
        <f t="shared" ref="N35" si="13">M35/L35*100</f>
        <v>100</v>
      </c>
      <c r="O35" s="98"/>
    </row>
    <row r="36" spans="1:15" s="97" customFormat="1" ht="40.5" customHeight="1" x14ac:dyDescent="0.3">
      <c r="A36" s="96"/>
      <c r="B36" s="260"/>
      <c r="C36" s="260"/>
      <c r="D36" s="260"/>
      <c r="E36" s="144"/>
      <c r="F36" s="95" t="s">
        <v>19</v>
      </c>
      <c r="G36" s="125">
        <v>37700</v>
      </c>
      <c r="H36" s="51">
        <v>37700</v>
      </c>
      <c r="I36" s="133">
        <f t="shared" si="2"/>
        <v>100</v>
      </c>
      <c r="J36" s="142"/>
      <c r="K36" s="142"/>
      <c r="L36" s="142"/>
      <c r="M36" s="142"/>
      <c r="N36" s="140"/>
      <c r="O36" s="98"/>
    </row>
    <row r="37" spans="1:15" s="97" customFormat="1" ht="40.5" customHeight="1" x14ac:dyDescent="0.3">
      <c r="A37" s="96"/>
      <c r="B37" s="261"/>
      <c r="C37" s="261"/>
      <c r="D37" s="261"/>
      <c r="E37" s="144"/>
      <c r="F37" s="95" t="s">
        <v>20</v>
      </c>
      <c r="G37" s="51"/>
      <c r="H37" s="51"/>
      <c r="I37" s="133"/>
      <c r="J37" s="143"/>
      <c r="K37" s="143"/>
      <c r="L37" s="143"/>
      <c r="M37" s="143"/>
      <c r="N37" s="140"/>
      <c r="O37" s="98"/>
    </row>
    <row r="38" spans="1:15" s="97" customFormat="1" ht="40.5" customHeight="1" x14ac:dyDescent="0.3">
      <c r="A38" s="96"/>
      <c r="B38" s="269" t="s">
        <v>181</v>
      </c>
      <c r="C38" s="262">
        <v>2020</v>
      </c>
      <c r="D38" s="262">
        <v>2026</v>
      </c>
      <c r="E38" s="268" t="s">
        <v>21</v>
      </c>
      <c r="F38" s="107" t="s">
        <v>14</v>
      </c>
      <c r="G38" s="51">
        <f>G39+G40</f>
        <v>3642727.93</v>
      </c>
      <c r="H38" s="51">
        <f>H39+H40</f>
        <v>3590278.83</v>
      </c>
      <c r="I38" s="133">
        <f t="shared" si="2"/>
        <v>98.560169713251128</v>
      </c>
      <c r="J38" s="205" t="s">
        <v>182</v>
      </c>
      <c r="K38" s="205" t="s">
        <v>64</v>
      </c>
      <c r="L38" s="141">
        <v>100</v>
      </c>
      <c r="M38" s="141">
        <v>100</v>
      </c>
      <c r="N38" s="140">
        <f t="shared" ref="N38" si="14">M38/L38*100</f>
        <v>100</v>
      </c>
      <c r="O38" s="98"/>
    </row>
    <row r="39" spans="1:15" s="97" customFormat="1" ht="40.5" customHeight="1" x14ac:dyDescent="0.3">
      <c r="A39" s="96"/>
      <c r="B39" s="270"/>
      <c r="C39" s="263"/>
      <c r="D39" s="263"/>
      <c r="E39" s="268"/>
      <c r="F39" s="107" t="s">
        <v>19</v>
      </c>
      <c r="G39" s="50">
        <v>182136.48</v>
      </c>
      <c r="H39" s="51">
        <v>179513.94</v>
      </c>
      <c r="I39" s="133">
        <f t="shared" si="2"/>
        <v>98.560123705037</v>
      </c>
      <c r="J39" s="210"/>
      <c r="K39" s="210"/>
      <c r="L39" s="142"/>
      <c r="M39" s="142"/>
      <c r="N39" s="140"/>
      <c r="O39" s="98"/>
    </row>
    <row r="40" spans="1:15" s="97" customFormat="1" ht="121.2" customHeight="1" x14ac:dyDescent="0.3">
      <c r="A40" s="96"/>
      <c r="B40" s="271"/>
      <c r="C40" s="264"/>
      <c r="D40" s="264"/>
      <c r="E40" s="268"/>
      <c r="F40" s="107" t="s">
        <v>20</v>
      </c>
      <c r="G40" s="51">
        <v>3460591.45</v>
      </c>
      <c r="H40" s="51">
        <v>3410764.89</v>
      </c>
      <c r="I40" s="133">
        <f t="shared" si="2"/>
        <v>98.560172134737257</v>
      </c>
      <c r="J40" s="211"/>
      <c r="K40" s="211"/>
      <c r="L40" s="143"/>
      <c r="M40" s="143"/>
      <c r="N40" s="140"/>
      <c r="O40" s="98"/>
    </row>
    <row r="41" spans="1:15" ht="26.25" customHeight="1" x14ac:dyDescent="0.3">
      <c r="A41" s="259"/>
      <c r="B41" s="265" t="s">
        <v>183</v>
      </c>
      <c r="C41" s="259">
        <v>2020</v>
      </c>
      <c r="D41" s="259">
        <v>2026</v>
      </c>
      <c r="E41" s="144" t="s">
        <v>21</v>
      </c>
      <c r="F41" s="39" t="s">
        <v>14</v>
      </c>
      <c r="G41" s="51">
        <f>G42+G43</f>
        <v>202020.2</v>
      </c>
      <c r="H41" s="51">
        <f t="shared" ref="H41" si="15">H42+H43</f>
        <v>202020.2</v>
      </c>
      <c r="I41" s="133">
        <f t="shared" si="2"/>
        <v>100</v>
      </c>
      <c r="J41" s="141" t="s">
        <v>184</v>
      </c>
      <c r="K41" s="141" t="s">
        <v>64</v>
      </c>
      <c r="L41" s="141">
        <v>100</v>
      </c>
      <c r="M41" s="141">
        <v>100</v>
      </c>
      <c r="N41" s="140">
        <f t="shared" ref="N41" si="16">M41/L41*100</f>
        <v>100</v>
      </c>
      <c r="O41" s="2"/>
    </row>
    <row r="42" spans="1:15" ht="52.5" customHeight="1" x14ac:dyDescent="0.3">
      <c r="A42" s="260"/>
      <c r="B42" s="266"/>
      <c r="C42" s="260"/>
      <c r="D42" s="260"/>
      <c r="E42" s="144"/>
      <c r="F42" s="39" t="s">
        <v>19</v>
      </c>
      <c r="G42" s="125">
        <v>2020.2</v>
      </c>
      <c r="H42" s="51">
        <v>2020.2</v>
      </c>
      <c r="I42" s="133">
        <f t="shared" si="2"/>
        <v>100</v>
      </c>
      <c r="J42" s="142"/>
      <c r="K42" s="142"/>
      <c r="L42" s="142"/>
      <c r="M42" s="142"/>
      <c r="N42" s="140"/>
      <c r="O42" s="2"/>
    </row>
    <row r="43" spans="1:15" ht="153.6" customHeight="1" x14ac:dyDescent="0.3">
      <c r="A43" s="261"/>
      <c r="B43" s="267"/>
      <c r="C43" s="261"/>
      <c r="D43" s="261"/>
      <c r="E43" s="144"/>
      <c r="F43" s="39" t="s">
        <v>20</v>
      </c>
      <c r="G43" s="51">
        <v>200000</v>
      </c>
      <c r="H43" s="51">
        <v>200000</v>
      </c>
      <c r="I43" s="133">
        <f t="shared" si="2"/>
        <v>100</v>
      </c>
      <c r="J43" s="143"/>
      <c r="K43" s="143"/>
      <c r="L43" s="143"/>
      <c r="M43" s="143"/>
      <c r="N43" s="140"/>
      <c r="O43" s="2"/>
    </row>
    <row r="44" spans="1:15" ht="15.75" customHeight="1" x14ac:dyDescent="0.3">
      <c r="A44" s="144"/>
      <c r="B44" s="268" t="s">
        <v>186</v>
      </c>
      <c r="C44" s="278">
        <v>2020</v>
      </c>
      <c r="D44" s="278">
        <v>2026</v>
      </c>
      <c r="E44" s="268" t="s">
        <v>21</v>
      </c>
      <c r="F44" s="110" t="s">
        <v>14</v>
      </c>
      <c r="G44" s="52">
        <f>G45+G46</f>
        <v>5749632</v>
      </c>
      <c r="H44" s="52">
        <f t="shared" ref="H44" si="17">H45+H46</f>
        <v>5548745.3799999999</v>
      </c>
      <c r="I44" s="133">
        <f t="shared" si="2"/>
        <v>96.506096042320621</v>
      </c>
      <c r="J44" s="205" t="s">
        <v>187</v>
      </c>
      <c r="K44" s="140" t="s">
        <v>64</v>
      </c>
      <c r="L44" s="140">
        <v>100</v>
      </c>
      <c r="M44" s="140">
        <v>100</v>
      </c>
      <c r="N44" s="140">
        <f t="shared" ref="N44:N47" si="18">M44/L44*100</f>
        <v>100</v>
      </c>
      <c r="O44" s="2"/>
    </row>
    <row r="45" spans="1:15" ht="124.8" x14ac:dyDescent="0.3">
      <c r="A45" s="144"/>
      <c r="B45" s="268"/>
      <c r="C45" s="278"/>
      <c r="D45" s="278"/>
      <c r="E45" s="268"/>
      <c r="F45" s="110" t="s">
        <v>19</v>
      </c>
      <c r="G45" s="52"/>
      <c r="H45" s="52"/>
      <c r="I45" s="133"/>
      <c r="J45" s="210"/>
      <c r="K45" s="140"/>
      <c r="L45" s="140"/>
      <c r="M45" s="140"/>
      <c r="N45" s="140"/>
      <c r="O45" s="2"/>
    </row>
    <row r="46" spans="1:15" ht="181.2" customHeight="1" x14ac:dyDescent="0.3">
      <c r="A46" s="144"/>
      <c r="B46" s="268"/>
      <c r="C46" s="278"/>
      <c r="D46" s="278"/>
      <c r="E46" s="268"/>
      <c r="F46" s="110" t="s">
        <v>20</v>
      </c>
      <c r="G46" s="53">
        <v>5749632</v>
      </c>
      <c r="H46" s="53">
        <v>5548745.3799999999</v>
      </c>
      <c r="I46" s="133">
        <f t="shared" si="2"/>
        <v>96.506096042320621</v>
      </c>
      <c r="J46" s="211"/>
      <c r="K46" s="140"/>
      <c r="L46" s="140"/>
      <c r="M46" s="140"/>
      <c r="N46" s="140"/>
      <c r="O46" s="2"/>
    </row>
    <row r="47" spans="1:15" s="112" customFormat="1" ht="31.2" x14ac:dyDescent="0.3">
      <c r="A47" s="259"/>
      <c r="B47" s="262" t="s">
        <v>189</v>
      </c>
      <c r="C47" s="278">
        <v>2020</v>
      </c>
      <c r="D47" s="278">
        <v>2026</v>
      </c>
      <c r="E47" s="268" t="s">
        <v>21</v>
      </c>
      <c r="F47" s="111" t="s">
        <v>14</v>
      </c>
      <c r="G47" s="53">
        <f>G48+G49</f>
        <v>120474.86</v>
      </c>
      <c r="H47" s="53">
        <f t="shared" ref="H47" si="19">H48+H49</f>
        <v>120474.86</v>
      </c>
      <c r="I47" s="133">
        <f t="shared" si="2"/>
        <v>100</v>
      </c>
      <c r="J47" s="205" t="s">
        <v>190</v>
      </c>
      <c r="K47" s="141" t="s">
        <v>64</v>
      </c>
      <c r="L47" s="141">
        <v>100</v>
      </c>
      <c r="M47" s="141">
        <v>100</v>
      </c>
      <c r="N47" s="140">
        <f t="shared" si="18"/>
        <v>100</v>
      </c>
      <c r="O47" s="113"/>
    </row>
    <row r="48" spans="1:15" s="112" customFormat="1" ht="48" customHeight="1" x14ac:dyDescent="0.3">
      <c r="A48" s="260"/>
      <c r="B48" s="263"/>
      <c r="C48" s="278"/>
      <c r="D48" s="278"/>
      <c r="E48" s="268"/>
      <c r="F48" s="111" t="s">
        <v>19</v>
      </c>
      <c r="G48" s="53">
        <v>120474.86</v>
      </c>
      <c r="H48" s="53">
        <v>120474.86</v>
      </c>
      <c r="I48" s="133">
        <f t="shared" si="2"/>
        <v>100</v>
      </c>
      <c r="J48" s="210"/>
      <c r="K48" s="142"/>
      <c r="L48" s="142"/>
      <c r="M48" s="142"/>
      <c r="N48" s="140"/>
      <c r="O48" s="113"/>
    </row>
    <row r="49" spans="1:15" s="112" customFormat="1" ht="62.4" x14ac:dyDescent="0.3">
      <c r="A49" s="261"/>
      <c r="B49" s="264"/>
      <c r="C49" s="278"/>
      <c r="D49" s="278"/>
      <c r="E49" s="268"/>
      <c r="F49" s="111" t="s">
        <v>20</v>
      </c>
      <c r="G49" s="53"/>
      <c r="H49" s="53"/>
      <c r="I49" s="133"/>
      <c r="J49" s="211"/>
      <c r="K49" s="143"/>
      <c r="L49" s="143"/>
      <c r="M49" s="143"/>
      <c r="N49" s="140"/>
      <c r="O49" s="113"/>
    </row>
    <row r="50" spans="1:15" s="104" customFormat="1" ht="31.2" x14ac:dyDescent="0.3">
      <c r="A50" s="103"/>
      <c r="B50" s="144" t="s">
        <v>49</v>
      </c>
      <c r="C50" s="241">
        <v>2020</v>
      </c>
      <c r="D50" s="241">
        <v>2026</v>
      </c>
      <c r="E50" s="144" t="s">
        <v>21</v>
      </c>
      <c r="F50" s="103" t="s">
        <v>14</v>
      </c>
      <c r="G50" s="52" t="s">
        <v>26</v>
      </c>
      <c r="H50" s="52" t="s">
        <v>26</v>
      </c>
      <c r="I50" s="40" t="s">
        <v>26</v>
      </c>
      <c r="J50" s="102"/>
      <c r="K50" s="102"/>
      <c r="L50" s="102"/>
      <c r="M50" s="102"/>
      <c r="N50" s="102"/>
      <c r="O50" s="105"/>
    </row>
    <row r="51" spans="1:15" s="104" customFormat="1" ht="124.8" x14ac:dyDescent="0.3">
      <c r="A51" s="103"/>
      <c r="B51" s="144"/>
      <c r="C51" s="241"/>
      <c r="D51" s="241"/>
      <c r="E51" s="144"/>
      <c r="F51" s="103" t="s">
        <v>19</v>
      </c>
      <c r="G51" s="52" t="s">
        <v>26</v>
      </c>
      <c r="H51" s="52" t="s">
        <v>26</v>
      </c>
      <c r="I51" s="40" t="s">
        <v>26</v>
      </c>
      <c r="J51" s="102"/>
      <c r="K51" s="102"/>
      <c r="L51" s="102"/>
      <c r="M51" s="102"/>
      <c r="N51" s="102"/>
      <c r="O51" s="105"/>
    </row>
    <row r="52" spans="1:15" s="104" customFormat="1" ht="62.4" x14ac:dyDescent="0.3">
      <c r="A52" s="103"/>
      <c r="B52" s="144"/>
      <c r="C52" s="241"/>
      <c r="D52" s="241"/>
      <c r="E52" s="144"/>
      <c r="F52" s="103" t="s">
        <v>20</v>
      </c>
      <c r="G52" s="53" t="s">
        <v>26</v>
      </c>
      <c r="H52" s="53" t="s">
        <v>26</v>
      </c>
      <c r="I52" s="41" t="s">
        <v>26</v>
      </c>
      <c r="J52" s="102"/>
      <c r="K52" s="102"/>
      <c r="L52" s="102"/>
      <c r="M52" s="102"/>
      <c r="N52" s="102"/>
      <c r="O52" s="105"/>
    </row>
    <row r="53" spans="1:15" s="23" customFormat="1" ht="15.75" customHeight="1" x14ac:dyDescent="0.3">
      <c r="A53" s="144"/>
      <c r="B53" s="144" t="s">
        <v>22</v>
      </c>
      <c r="C53" s="241">
        <v>2020</v>
      </c>
      <c r="D53" s="241">
        <v>2026</v>
      </c>
      <c r="E53" s="144" t="s">
        <v>21</v>
      </c>
      <c r="F53" s="39" t="s">
        <v>14</v>
      </c>
      <c r="G53" s="91">
        <f>G54+G55</f>
        <v>27514496.059999999</v>
      </c>
      <c r="H53" s="114">
        <f t="shared" ref="H53" si="20">H54+H55</f>
        <v>27514496.059999999</v>
      </c>
      <c r="I53" s="133">
        <f t="shared" ref="I53:I63" si="21">H53/G53*100</f>
        <v>100</v>
      </c>
      <c r="J53" s="140" t="s">
        <v>13</v>
      </c>
      <c r="K53" s="140" t="s">
        <v>13</v>
      </c>
      <c r="L53" s="140" t="s">
        <v>13</v>
      </c>
      <c r="M53" s="140" t="s">
        <v>13</v>
      </c>
      <c r="N53" s="140" t="s">
        <v>13</v>
      </c>
      <c r="O53" s="90"/>
    </row>
    <row r="54" spans="1:15" s="23" customFormat="1" ht="124.8" x14ac:dyDescent="0.3">
      <c r="A54" s="144"/>
      <c r="B54" s="144"/>
      <c r="C54" s="241"/>
      <c r="D54" s="241"/>
      <c r="E54" s="144"/>
      <c r="F54" s="99" t="s">
        <v>19</v>
      </c>
      <c r="G54" s="53">
        <f>G57+G60+G63</f>
        <v>27514496.059999999</v>
      </c>
      <c r="H54" s="53">
        <f t="shared" ref="H54" si="22">H57+H60+H63</f>
        <v>27514496.059999999</v>
      </c>
      <c r="I54" s="133">
        <f t="shared" si="21"/>
        <v>100</v>
      </c>
      <c r="J54" s="140"/>
      <c r="K54" s="140"/>
      <c r="L54" s="140"/>
      <c r="M54" s="140"/>
      <c r="N54" s="140"/>
      <c r="O54" s="90"/>
    </row>
    <row r="55" spans="1:15" s="23" customFormat="1" ht="62.4" x14ac:dyDescent="0.3">
      <c r="A55" s="144"/>
      <c r="B55" s="144"/>
      <c r="C55" s="241"/>
      <c r="D55" s="241"/>
      <c r="E55" s="144"/>
      <c r="F55" s="99" t="s">
        <v>20</v>
      </c>
      <c r="G55" s="53">
        <f>G58+G61</f>
        <v>0</v>
      </c>
      <c r="H55" s="53">
        <f t="shared" ref="H55" si="23">H58</f>
        <v>0</v>
      </c>
      <c r="I55" s="133"/>
      <c r="J55" s="140"/>
      <c r="K55" s="140"/>
      <c r="L55" s="140"/>
      <c r="M55" s="140"/>
      <c r="N55" s="140"/>
      <c r="O55" s="90"/>
    </row>
    <row r="56" spans="1:15" ht="15.75" customHeight="1" x14ac:dyDescent="0.3">
      <c r="A56" s="144"/>
      <c r="B56" s="144" t="s">
        <v>103</v>
      </c>
      <c r="C56" s="241">
        <v>2020</v>
      </c>
      <c r="D56" s="241">
        <v>2026</v>
      </c>
      <c r="E56" s="144" t="s">
        <v>21</v>
      </c>
      <c r="F56" s="39" t="s">
        <v>14</v>
      </c>
      <c r="G56" s="53">
        <f t="shared" ref="G56:H56" si="24">G57+G58</f>
        <v>27339882.059999999</v>
      </c>
      <c r="H56" s="53">
        <f t="shared" si="24"/>
        <v>27339882.059999999</v>
      </c>
      <c r="I56" s="133">
        <f t="shared" si="21"/>
        <v>100</v>
      </c>
      <c r="J56" s="146" t="s">
        <v>65</v>
      </c>
      <c r="K56" s="146" t="s">
        <v>64</v>
      </c>
      <c r="L56" s="146">
        <v>95</v>
      </c>
      <c r="M56" s="146">
        <v>100</v>
      </c>
      <c r="N56" s="146">
        <f>M56/L56*100</f>
        <v>105.26315789473684</v>
      </c>
      <c r="O56" s="2"/>
    </row>
    <row r="57" spans="1:15" ht="124.8" x14ac:dyDescent="0.3">
      <c r="A57" s="144"/>
      <c r="B57" s="144"/>
      <c r="C57" s="241"/>
      <c r="D57" s="241"/>
      <c r="E57" s="144"/>
      <c r="F57" s="99" t="s">
        <v>19</v>
      </c>
      <c r="G57" s="53">
        <v>27339882.059999999</v>
      </c>
      <c r="H57" s="53">
        <v>27339882.059999999</v>
      </c>
      <c r="I57" s="133">
        <f t="shared" si="21"/>
        <v>100</v>
      </c>
      <c r="J57" s="147"/>
      <c r="K57" s="147"/>
      <c r="L57" s="147"/>
      <c r="M57" s="147"/>
      <c r="N57" s="147"/>
      <c r="O57" s="2"/>
    </row>
    <row r="58" spans="1:15" ht="62.4" x14ac:dyDescent="0.3">
      <c r="A58" s="144"/>
      <c r="B58" s="144"/>
      <c r="C58" s="241"/>
      <c r="D58" s="241"/>
      <c r="E58" s="144"/>
      <c r="F58" s="39" t="s">
        <v>20</v>
      </c>
      <c r="G58" s="53"/>
      <c r="H58" s="53"/>
      <c r="I58" s="133"/>
      <c r="J58" s="148"/>
      <c r="K58" s="148"/>
      <c r="L58" s="148"/>
      <c r="M58" s="148"/>
      <c r="N58" s="148"/>
      <c r="O58" s="2"/>
    </row>
    <row r="59" spans="1:15" ht="31.5" customHeight="1" x14ac:dyDescent="0.3">
      <c r="A59" s="259"/>
      <c r="B59" s="259" t="s">
        <v>142</v>
      </c>
      <c r="C59" s="241">
        <v>2020</v>
      </c>
      <c r="D59" s="241">
        <v>2026</v>
      </c>
      <c r="E59" s="144" t="s">
        <v>21</v>
      </c>
      <c r="F59" s="39" t="s">
        <v>14</v>
      </c>
      <c r="G59" s="53">
        <f>G60+G61</f>
        <v>167314</v>
      </c>
      <c r="H59" s="53">
        <f>H60+H61</f>
        <v>167314</v>
      </c>
      <c r="I59" s="133">
        <f t="shared" si="21"/>
        <v>100</v>
      </c>
      <c r="J59" s="146" t="s">
        <v>123</v>
      </c>
      <c r="K59" s="146" t="s">
        <v>64</v>
      </c>
      <c r="L59" s="146">
        <v>100</v>
      </c>
      <c r="M59" s="146">
        <v>100</v>
      </c>
      <c r="N59" s="146">
        <f>M59/L59*100</f>
        <v>100</v>
      </c>
      <c r="O59" s="2"/>
    </row>
    <row r="60" spans="1:15" ht="124.8" x14ac:dyDescent="0.3">
      <c r="A60" s="260"/>
      <c r="B60" s="260"/>
      <c r="C60" s="241"/>
      <c r="D60" s="241"/>
      <c r="E60" s="144"/>
      <c r="F60" s="99" t="s">
        <v>19</v>
      </c>
      <c r="G60" s="53">
        <v>167314</v>
      </c>
      <c r="H60" s="53">
        <v>167314</v>
      </c>
      <c r="I60" s="133">
        <f t="shared" si="21"/>
        <v>100</v>
      </c>
      <c r="J60" s="147"/>
      <c r="K60" s="147"/>
      <c r="L60" s="147"/>
      <c r="M60" s="147"/>
      <c r="N60" s="147"/>
      <c r="O60" s="2"/>
    </row>
    <row r="61" spans="1:15" ht="62.4" x14ac:dyDescent="0.3">
      <c r="A61" s="261"/>
      <c r="B61" s="261"/>
      <c r="C61" s="241"/>
      <c r="D61" s="241"/>
      <c r="E61" s="144"/>
      <c r="F61" s="39" t="s">
        <v>20</v>
      </c>
      <c r="G61" s="53"/>
      <c r="H61" s="53"/>
      <c r="I61" s="133"/>
      <c r="J61" s="148"/>
      <c r="K61" s="148"/>
      <c r="L61" s="148"/>
      <c r="M61" s="148"/>
      <c r="N61" s="148"/>
      <c r="O61" s="2"/>
    </row>
    <row r="62" spans="1:15" s="119" customFormat="1" ht="31.5" customHeight="1" x14ac:dyDescent="0.3">
      <c r="A62" s="118"/>
      <c r="B62" s="259" t="s">
        <v>192</v>
      </c>
      <c r="C62" s="259">
        <v>2020</v>
      </c>
      <c r="D62" s="259">
        <v>2026</v>
      </c>
      <c r="E62" s="144" t="s">
        <v>21</v>
      </c>
      <c r="F62" s="128" t="s">
        <v>14</v>
      </c>
      <c r="G62" s="122">
        <f>G63+G64</f>
        <v>7300</v>
      </c>
      <c r="H62" s="122">
        <f>H63+H64</f>
        <v>7300</v>
      </c>
      <c r="I62" s="133">
        <f t="shared" si="21"/>
        <v>100</v>
      </c>
      <c r="J62" s="146" t="s">
        <v>123</v>
      </c>
      <c r="K62" s="146" t="s">
        <v>64</v>
      </c>
      <c r="L62" s="146">
        <v>100</v>
      </c>
      <c r="M62" s="146">
        <v>100</v>
      </c>
      <c r="N62" s="146">
        <f>M62/L62*100</f>
        <v>100</v>
      </c>
      <c r="O62" s="120"/>
    </row>
    <row r="63" spans="1:15" s="119" customFormat="1" ht="124.8" x14ac:dyDescent="0.3">
      <c r="A63" s="118"/>
      <c r="B63" s="260"/>
      <c r="C63" s="260"/>
      <c r="D63" s="260"/>
      <c r="E63" s="144"/>
      <c r="F63" s="128" t="s">
        <v>19</v>
      </c>
      <c r="G63" s="122">
        <v>7300</v>
      </c>
      <c r="H63" s="122">
        <v>7300</v>
      </c>
      <c r="I63" s="133">
        <f t="shared" si="21"/>
        <v>100</v>
      </c>
      <c r="J63" s="147"/>
      <c r="K63" s="147"/>
      <c r="L63" s="147"/>
      <c r="M63" s="147"/>
      <c r="N63" s="147"/>
      <c r="O63" s="120"/>
    </row>
    <row r="64" spans="1:15" s="119" customFormat="1" ht="78" customHeight="1" x14ac:dyDescent="0.3">
      <c r="A64" s="118"/>
      <c r="B64" s="261"/>
      <c r="C64" s="261"/>
      <c r="D64" s="261"/>
      <c r="E64" s="144"/>
      <c r="F64" s="128" t="s">
        <v>20</v>
      </c>
      <c r="G64" s="122"/>
      <c r="H64" s="122"/>
      <c r="I64" s="133"/>
      <c r="J64" s="148"/>
      <c r="K64" s="148"/>
      <c r="L64" s="148"/>
      <c r="M64" s="148"/>
      <c r="N64" s="148"/>
      <c r="O64" s="120"/>
    </row>
    <row r="65" spans="1:15" x14ac:dyDescent="0.3">
      <c r="A65" s="259"/>
      <c r="B65" s="259" t="s">
        <v>120</v>
      </c>
      <c r="C65" s="259"/>
      <c r="D65" s="259"/>
      <c r="E65" s="144" t="s">
        <v>21</v>
      </c>
      <c r="F65" s="140" t="s">
        <v>13</v>
      </c>
      <c r="G65" s="140" t="s">
        <v>13</v>
      </c>
      <c r="H65" s="140" t="s">
        <v>13</v>
      </c>
      <c r="I65" s="140" t="s">
        <v>13</v>
      </c>
      <c r="J65" s="140" t="s">
        <v>13</v>
      </c>
      <c r="K65" s="140" t="s">
        <v>13</v>
      </c>
      <c r="L65" s="140" t="s">
        <v>13</v>
      </c>
      <c r="M65" s="140" t="s">
        <v>13</v>
      </c>
      <c r="N65" s="140" t="s">
        <v>13</v>
      </c>
      <c r="O65" s="2"/>
    </row>
    <row r="66" spans="1:15" x14ac:dyDescent="0.3">
      <c r="A66" s="260"/>
      <c r="B66" s="260"/>
      <c r="C66" s="260"/>
      <c r="D66" s="260"/>
      <c r="E66" s="144"/>
      <c r="F66" s="140"/>
      <c r="G66" s="140"/>
      <c r="H66" s="140"/>
      <c r="I66" s="140"/>
      <c r="J66" s="140"/>
      <c r="K66" s="140"/>
      <c r="L66" s="140"/>
      <c r="M66" s="140"/>
      <c r="N66" s="140"/>
      <c r="O66" s="2"/>
    </row>
    <row r="67" spans="1:15" x14ac:dyDescent="0.3">
      <c r="A67" s="261"/>
      <c r="B67" s="261"/>
      <c r="C67" s="261"/>
      <c r="D67" s="261"/>
      <c r="E67" s="144"/>
      <c r="F67" s="140"/>
      <c r="G67" s="140"/>
      <c r="H67" s="140"/>
      <c r="I67" s="140"/>
      <c r="J67" s="140"/>
      <c r="K67" s="140"/>
      <c r="L67" s="140"/>
      <c r="M67" s="140"/>
      <c r="N67" s="140"/>
      <c r="O67" s="2"/>
    </row>
    <row r="68" spans="1:15" s="89" customFormat="1" ht="15.75" customHeight="1" x14ac:dyDescent="0.3">
      <c r="A68" s="144"/>
      <c r="B68" s="144" t="s">
        <v>23</v>
      </c>
      <c r="C68" s="241">
        <v>2020</v>
      </c>
      <c r="D68" s="241">
        <v>2026</v>
      </c>
      <c r="E68" s="144" t="s">
        <v>21</v>
      </c>
      <c r="F68" s="88" t="s">
        <v>14</v>
      </c>
      <c r="G68" s="52">
        <f>G69+G70</f>
        <v>22722371.960000001</v>
      </c>
      <c r="H68" s="52">
        <f t="shared" ref="H68" si="25">H69+H70</f>
        <v>22722371.960000001</v>
      </c>
      <c r="I68" s="40">
        <f>H68/G68*100</f>
        <v>100</v>
      </c>
      <c r="J68" s="140" t="s">
        <v>13</v>
      </c>
      <c r="K68" s="140" t="s">
        <v>13</v>
      </c>
      <c r="L68" s="140" t="s">
        <v>13</v>
      </c>
      <c r="M68" s="140" t="s">
        <v>13</v>
      </c>
      <c r="N68" s="140" t="s">
        <v>13</v>
      </c>
      <c r="O68" s="90"/>
    </row>
    <row r="69" spans="1:15" s="89" customFormat="1" ht="124.8" x14ac:dyDescent="0.3">
      <c r="A69" s="144"/>
      <c r="B69" s="144"/>
      <c r="C69" s="241"/>
      <c r="D69" s="241"/>
      <c r="E69" s="144"/>
      <c r="F69" s="99" t="s">
        <v>19</v>
      </c>
      <c r="G69" s="52">
        <f>G72+G75+G78+G81+G84</f>
        <v>8667346.9600000009</v>
      </c>
      <c r="H69" s="52">
        <f>H72+H75+H78+H81+H84+H87</f>
        <v>8667346.9600000009</v>
      </c>
      <c r="I69" s="40">
        <f t="shared" ref="I69:I124" si="26">H69/G69*100</f>
        <v>100</v>
      </c>
      <c r="J69" s="140"/>
      <c r="K69" s="140"/>
      <c r="L69" s="140"/>
      <c r="M69" s="140"/>
      <c r="N69" s="140"/>
      <c r="O69" s="90"/>
    </row>
    <row r="70" spans="1:15" s="89" customFormat="1" ht="62.4" x14ac:dyDescent="0.3">
      <c r="A70" s="144"/>
      <c r="B70" s="144"/>
      <c r="C70" s="241"/>
      <c r="D70" s="241"/>
      <c r="E70" s="144"/>
      <c r="F70" s="99" t="s">
        <v>20</v>
      </c>
      <c r="G70" s="52">
        <f>G73+G76+G79+G85+G82</f>
        <v>14055025</v>
      </c>
      <c r="H70" s="52">
        <f t="shared" ref="H70" si="27">H73+H76+H79+H85+H82</f>
        <v>14055025</v>
      </c>
      <c r="I70" s="40">
        <f t="shared" si="26"/>
        <v>100</v>
      </c>
      <c r="J70" s="140"/>
      <c r="K70" s="140"/>
      <c r="L70" s="140"/>
      <c r="M70" s="140"/>
      <c r="N70" s="140"/>
      <c r="O70" s="90"/>
    </row>
    <row r="71" spans="1:15" ht="31.2" x14ac:dyDescent="0.3">
      <c r="A71" s="144"/>
      <c r="B71" s="144" t="s">
        <v>100</v>
      </c>
      <c r="C71" s="241">
        <v>2020</v>
      </c>
      <c r="D71" s="241">
        <v>2026</v>
      </c>
      <c r="E71" s="144" t="s">
        <v>21</v>
      </c>
      <c r="F71" s="39" t="s">
        <v>14</v>
      </c>
      <c r="G71" s="52">
        <f t="shared" ref="G71:H71" si="28">G72+G73</f>
        <v>3072351.96</v>
      </c>
      <c r="H71" s="52">
        <f t="shared" si="28"/>
        <v>3072351.96</v>
      </c>
      <c r="I71" s="40">
        <f t="shared" si="26"/>
        <v>100</v>
      </c>
      <c r="J71" s="149" t="s">
        <v>66</v>
      </c>
      <c r="K71" s="140" t="s">
        <v>64</v>
      </c>
      <c r="L71" s="140">
        <v>79.7</v>
      </c>
      <c r="M71" s="140">
        <v>80.180000000000007</v>
      </c>
      <c r="N71" s="274">
        <f>M71/L71*100</f>
        <v>100.60225846925972</v>
      </c>
      <c r="O71" s="2"/>
    </row>
    <row r="72" spans="1:15" ht="124.8" x14ac:dyDescent="0.3">
      <c r="A72" s="144"/>
      <c r="B72" s="144"/>
      <c r="C72" s="241"/>
      <c r="D72" s="241"/>
      <c r="E72" s="144"/>
      <c r="F72" s="99" t="s">
        <v>19</v>
      </c>
      <c r="G72" s="52">
        <v>3072351.96</v>
      </c>
      <c r="H72" s="52">
        <v>3072351.96</v>
      </c>
      <c r="I72" s="40">
        <f t="shared" si="26"/>
        <v>100</v>
      </c>
      <c r="J72" s="150"/>
      <c r="K72" s="140"/>
      <c r="L72" s="140"/>
      <c r="M72" s="140"/>
      <c r="N72" s="274"/>
      <c r="O72" s="2"/>
    </row>
    <row r="73" spans="1:15" ht="31.5" customHeight="1" x14ac:dyDescent="0.3">
      <c r="A73" s="144"/>
      <c r="B73" s="144"/>
      <c r="C73" s="241"/>
      <c r="D73" s="241"/>
      <c r="E73" s="144"/>
      <c r="F73" s="39" t="s">
        <v>20</v>
      </c>
      <c r="G73" s="53">
        <v>0</v>
      </c>
      <c r="H73" s="53">
        <v>0</v>
      </c>
      <c r="I73" s="40"/>
      <c r="J73" s="151"/>
      <c r="K73" s="140"/>
      <c r="L73" s="140"/>
      <c r="M73" s="140"/>
      <c r="N73" s="274"/>
      <c r="O73" s="2"/>
    </row>
    <row r="74" spans="1:15" ht="31.2" x14ac:dyDescent="0.3">
      <c r="A74" s="144"/>
      <c r="B74" s="144" t="s">
        <v>107</v>
      </c>
      <c r="C74" s="241">
        <v>2020</v>
      </c>
      <c r="D74" s="241">
        <v>2026</v>
      </c>
      <c r="E74" s="144" t="s">
        <v>21</v>
      </c>
      <c r="F74" s="39" t="s">
        <v>14</v>
      </c>
      <c r="G74" s="52">
        <f t="shared" ref="G74:H74" si="29">G75+G76</f>
        <v>16620973.84</v>
      </c>
      <c r="H74" s="52">
        <f t="shared" si="29"/>
        <v>16620973.84</v>
      </c>
      <c r="I74" s="40">
        <f t="shared" si="26"/>
        <v>100</v>
      </c>
      <c r="J74" s="149" t="s">
        <v>126</v>
      </c>
      <c r="K74" s="140" t="s">
        <v>64</v>
      </c>
      <c r="L74" s="141">
        <v>100</v>
      </c>
      <c r="M74" s="141">
        <v>100</v>
      </c>
      <c r="N74" s="141">
        <f>M74/L74*100</f>
        <v>100</v>
      </c>
      <c r="O74" s="2"/>
    </row>
    <row r="75" spans="1:15" ht="124.8" x14ac:dyDescent="0.3">
      <c r="A75" s="144"/>
      <c r="B75" s="144"/>
      <c r="C75" s="241"/>
      <c r="D75" s="241"/>
      <c r="E75" s="144"/>
      <c r="F75" s="99" t="s">
        <v>19</v>
      </c>
      <c r="G75" s="52">
        <v>4680465.96</v>
      </c>
      <c r="H75" s="52">
        <v>4680465.96</v>
      </c>
      <c r="I75" s="40">
        <f t="shared" si="26"/>
        <v>100</v>
      </c>
      <c r="J75" s="150"/>
      <c r="K75" s="140"/>
      <c r="L75" s="142"/>
      <c r="M75" s="142"/>
      <c r="N75" s="142"/>
      <c r="O75" s="2"/>
    </row>
    <row r="76" spans="1:15" ht="68.25" customHeight="1" x14ac:dyDescent="0.3">
      <c r="A76" s="144"/>
      <c r="B76" s="144"/>
      <c r="C76" s="241"/>
      <c r="D76" s="241"/>
      <c r="E76" s="144"/>
      <c r="F76" s="39" t="s">
        <v>20</v>
      </c>
      <c r="G76" s="53">
        <v>11940507.880000001</v>
      </c>
      <c r="H76" s="53">
        <v>11940507.880000001</v>
      </c>
      <c r="I76" s="40">
        <f t="shared" si="26"/>
        <v>100</v>
      </c>
      <c r="J76" s="151"/>
      <c r="K76" s="140"/>
      <c r="L76" s="143"/>
      <c r="M76" s="143"/>
      <c r="N76" s="143"/>
      <c r="O76" s="2"/>
    </row>
    <row r="77" spans="1:15" ht="31.2" x14ac:dyDescent="0.3">
      <c r="A77" s="259"/>
      <c r="B77" s="265" t="s">
        <v>143</v>
      </c>
      <c r="C77" s="241">
        <v>2020</v>
      </c>
      <c r="D77" s="241">
        <v>2026</v>
      </c>
      <c r="E77" s="144" t="s">
        <v>21</v>
      </c>
      <c r="F77" s="39" t="s">
        <v>14</v>
      </c>
      <c r="G77" s="52">
        <f>G78+G79</f>
        <v>85676</v>
      </c>
      <c r="H77" s="52">
        <f>H78+H79</f>
        <v>85676</v>
      </c>
      <c r="I77" s="40">
        <f t="shared" si="26"/>
        <v>100</v>
      </c>
      <c r="J77" s="141" t="s">
        <v>128</v>
      </c>
      <c r="K77" s="141" t="s">
        <v>64</v>
      </c>
      <c r="L77" s="141">
        <v>100</v>
      </c>
      <c r="M77" s="141">
        <v>100</v>
      </c>
      <c r="N77" s="141">
        <f>M77/L77*100</f>
        <v>100</v>
      </c>
      <c r="O77" s="2"/>
    </row>
    <row r="78" spans="1:15" ht="48" customHeight="1" x14ac:dyDescent="0.3">
      <c r="A78" s="260"/>
      <c r="B78" s="266"/>
      <c r="C78" s="241"/>
      <c r="D78" s="241"/>
      <c r="E78" s="144"/>
      <c r="F78" s="39" t="s">
        <v>19</v>
      </c>
      <c r="G78" s="52">
        <v>85676</v>
      </c>
      <c r="H78" s="52">
        <v>85676</v>
      </c>
      <c r="I78" s="40">
        <f t="shared" si="26"/>
        <v>100</v>
      </c>
      <c r="J78" s="142"/>
      <c r="K78" s="142"/>
      <c r="L78" s="142"/>
      <c r="M78" s="142"/>
      <c r="N78" s="142"/>
      <c r="O78" s="2"/>
    </row>
    <row r="79" spans="1:15" ht="36" customHeight="1" x14ac:dyDescent="0.3">
      <c r="A79" s="261"/>
      <c r="B79" s="267"/>
      <c r="C79" s="241"/>
      <c r="D79" s="241"/>
      <c r="E79" s="144"/>
      <c r="F79" s="39" t="s">
        <v>20</v>
      </c>
      <c r="G79" s="53"/>
      <c r="H79" s="53"/>
      <c r="I79" s="40"/>
      <c r="J79" s="143"/>
      <c r="K79" s="143"/>
      <c r="L79" s="143"/>
      <c r="M79" s="143"/>
      <c r="N79" s="143"/>
      <c r="O79" s="2"/>
    </row>
    <row r="80" spans="1:15" s="84" customFormat="1" ht="36" customHeight="1" x14ac:dyDescent="0.3">
      <c r="A80" s="86"/>
      <c r="B80" s="265" t="s">
        <v>176</v>
      </c>
      <c r="C80" s="259">
        <v>2020</v>
      </c>
      <c r="D80" s="259">
        <v>2026</v>
      </c>
      <c r="E80" s="144" t="s">
        <v>21</v>
      </c>
      <c r="F80" s="87" t="s">
        <v>14</v>
      </c>
      <c r="G80" s="52">
        <f>G81+G82</f>
        <v>2943370.16</v>
      </c>
      <c r="H80" s="52">
        <f t="shared" ref="H80" si="30">H81+H82</f>
        <v>2943370.16</v>
      </c>
      <c r="I80" s="40">
        <f t="shared" si="26"/>
        <v>100</v>
      </c>
      <c r="J80" s="141" t="s">
        <v>185</v>
      </c>
      <c r="K80" s="141" t="s">
        <v>64</v>
      </c>
      <c r="L80" s="141">
        <v>25</v>
      </c>
      <c r="M80" s="141">
        <v>25</v>
      </c>
      <c r="N80" s="141">
        <f>M80/L80*100</f>
        <v>100</v>
      </c>
      <c r="O80" s="85"/>
    </row>
    <row r="81" spans="1:15" s="84" customFormat="1" ht="36" customHeight="1" x14ac:dyDescent="0.3">
      <c r="A81" s="86"/>
      <c r="B81" s="266"/>
      <c r="C81" s="260"/>
      <c r="D81" s="260"/>
      <c r="E81" s="144"/>
      <c r="F81" s="87" t="s">
        <v>19</v>
      </c>
      <c r="G81" s="52">
        <v>828853.04</v>
      </c>
      <c r="H81" s="52">
        <v>828853.04</v>
      </c>
      <c r="I81" s="40">
        <f t="shared" si="26"/>
        <v>100</v>
      </c>
      <c r="J81" s="142"/>
      <c r="K81" s="142"/>
      <c r="L81" s="142"/>
      <c r="M81" s="142"/>
      <c r="N81" s="142"/>
      <c r="O81" s="85"/>
    </row>
    <row r="82" spans="1:15" s="84" customFormat="1" ht="59.4" customHeight="1" x14ac:dyDescent="0.3">
      <c r="A82" s="86"/>
      <c r="B82" s="267"/>
      <c r="C82" s="261"/>
      <c r="D82" s="261"/>
      <c r="E82" s="144"/>
      <c r="F82" s="87" t="s">
        <v>20</v>
      </c>
      <c r="G82" s="53">
        <v>2114517.12</v>
      </c>
      <c r="H82" s="53">
        <v>2114517.12</v>
      </c>
      <c r="I82" s="40">
        <f t="shared" si="26"/>
        <v>100</v>
      </c>
      <c r="J82" s="143"/>
      <c r="K82" s="143"/>
      <c r="L82" s="143"/>
      <c r="M82" s="143"/>
      <c r="N82" s="143"/>
      <c r="O82" s="85"/>
    </row>
    <row r="83" spans="1:15" s="79" customFormat="1" ht="36" hidden="1" customHeight="1" x14ac:dyDescent="0.3">
      <c r="A83" s="82"/>
      <c r="B83" s="265" t="s">
        <v>177</v>
      </c>
      <c r="C83" s="259">
        <v>2020</v>
      </c>
      <c r="D83" s="259">
        <v>2026</v>
      </c>
      <c r="E83" s="144" t="s">
        <v>21</v>
      </c>
      <c r="F83" s="81" t="s">
        <v>14</v>
      </c>
      <c r="G83" s="52">
        <f>G84+G85</f>
        <v>0</v>
      </c>
      <c r="H83" s="52"/>
      <c r="I83" s="40"/>
      <c r="J83" s="141" t="s">
        <v>128</v>
      </c>
      <c r="K83" s="141" t="s">
        <v>64</v>
      </c>
      <c r="L83" s="141"/>
      <c r="M83" s="141"/>
      <c r="N83" s="141"/>
      <c r="O83" s="80"/>
    </row>
    <row r="84" spans="1:15" s="79" customFormat="1" ht="36" hidden="1" customHeight="1" x14ac:dyDescent="0.3">
      <c r="A84" s="82"/>
      <c r="B84" s="266"/>
      <c r="C84" s="260"/>
      <c r="D84" s="260"/>
      <c r="E84" s="144"/>
      <c r="F84" s="81" t="s">
        <v>19</v>
      </c>
      <c r="G84" s="52"/>
      <c r="H84" s="53"/>
      <c r="I84" s="40"/>
      <c r="J84" s="142"/>
      <c r="K84" s="142"/>
      <c r="L84" s="142"/>
      <c r="M84" s="142"/>
      <c r="N84" s="142"/>
      <c r="O84" s="80"/>
    </row>
    <row r="85" spans="1:15" s="79" customFormat="1" ht="36" hidden="1" customHeight="1" x14ac:dyDescent="0.3">
      <c r="A85" s="82"/>
      <c r="B85" s="267"/>
      <c r="C85" s="261"/>
      <c r="D85" s="261"/>
      <c r="E85" s="144"/>
      <c r="F85" s="81" t="s">
        <v>20</v>
      </c>
      <c r="G85" s="53">
        <v>0</v>
      </c>
      <c r="H85" s="53"/>
      <c r="I85" s="40"/>
      <c r="J85" s="143"/>
      <c r="K85" s="143"/>
      <c r="L85" s="143"/>
      <c r="M85" s="143"/>
      <c r="N85" s="143"/>
      <c r="O85" s="80"/>
    </row>
    <row r="86" spans="1:15" s="119" customFormat="1" ht="36" hidden="1" customHeight="1" x14ac:dyDescent="0.3">
      <c r="A86" s="127"/>
      <c r="B86" s="265" t="s">
        <v>194</v>
      </c>
      <c r="C86" s="259">
        <v>2020</v>
      </c>
      <c r="D86" s="259">
        <v>2026</v>
      </c>
      <c r="E86" s="144" t="s">
        <v>21</v>
      </c>
      <c r="F86" s="128" t="s">
        <v>14</v>
      </c>
      <c r="G86" s="52">
        <f>G87+G88</f>
        <v>0</v>
      </c>
      <c r="H86" s="52"/>
      <c r="I86" s="40"/>
      <c r="J86" s="141" t="s">
        <v>128</v>
      </c>
      <c r="K86" s="141" t="s">
        <v>64</v>
      </c>
      <c r="L86" s="141">
        <v>0</v>
      </c>
      <c r="M86" s="141"/>
      <c r="N86" s="141"/>
      <c r="O86" s="120"/>
    </row>
    <row r="87" spans="1:15" s="119" customFormat="1" ht="36" hidden="1" customHeight="1" x14ac:dyDescent="0.3">
      <c r="A87" s="127"/>
      <c r="B87" s="266"/>
      <c r="C87" s="260"/>
      <c r="D87" s="260"/>
      <c r="E87" s="144"/>
      <c r="F87" s="128" t="s">
        <v>19</v>
      </c>
      <c r="G87" s="52">
        <v>0</v>
      </c>
      <c r="H87" s="53"/>
      <c r="I87" s="40"/>
      <c r="J87" s="142"/>
      <c r="K87" s="142"/>
      <c r="L87" s="142"/>
      <c r="M87" s="142"/>
      <c r="N87" s="142"/>
      <c r="O87" s="120"/>
    </row>
    <row r="88" spans="1:15" s="119" customFormat="1" ht="36" hidden="1" customHeight="1" x14ac:dyDescent="0.3">
      <c r="A88" s="127"/>
      <c r="B88" s="267"/>
      <c r="C88" s="261"/>
      <c r="D88" s="261"/>
      <c r="E88" s="144"/>
      <c r="F88" s="128" t="s">
        <v>20</v>
      </c>
      <c r="G88" s="53">
        <v>0</v>
      </c>
      <c r="H88" s="53"/>
      <c r="I88" s="40"/>
      <c r="J88" s="143"/>
      <c r="K88" s="143"/>
      <c r="L88" s="143"/>
      <c r="M88" s="143"/>
      <c r="N88" s="143"/>
      <c r="O88" s="120"/>
    </row>
    <row r="89" spans="1:15" ht="17.25" customHeight="1" x14ac:dyDescent="0.3">
      <c r="A89" s="265"/>
      <c r="B89" s="265" t="s">
        <v>121</v>
      </c>
      <c r="C89" s="259">
        <v>2020</v>
      </c>
      <c r="D89" s="259">
        <v>2026</v>
      </c>
      <c r="E89" s="144" t="s">
        <v>21</v>
      </c>
      <c r="F89" s="39" t="s">
        <v>14</v>
      </c>
      <c r="G89" s="52" t="s">
        <v>26</v>
      </c>
      <c r="H89" s="52" t="s">
        <v>26</v>
      </c>
      <c r="I89" s="52" t="s">
        <v>26</v>
      </c>
      <c r="J89" s="140" t="s">
        <v>13</v>
      </c>
      <c r="K89" s="140" t="s">
        <v>13</v>
      </c>
      <c r="L89" s="140" t="s">
        <v>13</v>
      </c>
      <c r="M89" s="140" t="s">
        <v>13</v>
      </c>
      <c r="N89" s="140" t="s">
        <v>13</v>
      </c>
      <c r="O89" s="2"/>
    </row>
    <row r="90" spans="1:15" ht="124.8" x14ac:dyDescent="0.3">
      <c r="A90" s="266"/>
      <c r="B90" s="266"/>
      <c r="C90" s="260"/>
      <c r="D90" s="260"/>
      <c r="E90" s="144"/>
      <c r="F90" s="39" t="s">
        <v>19</v>
      </c>
      <c r="G90" s="52" t="s">
        <v>26</v>
      </c>
      <c r="H90" s="52" t="s">
        <v>26</v>
      </c>
      <c r="I90" s="52" t="s">
        <v>26</v>
      </c>
      <c r="J90" s="140"/>
      <c r="K90" s="140"/>
      <c r="L90" s="140"/>
      <c r="M90" s="140"/>
      <c r="N90" s="140"/>
      <c r="O90" s="2"/>
    </row>
    <row r="91" spans="1:15" ht="62.4" x14ac:dyDescent="0.3">
      <c r="A91" s="266"/>
      <c r="B91" s="266"/>
      <c r="C91" s="260"/>
      <c r="D91" s="260"/>
      <c r="E91" s="144"/>
      <c r="F91" s="39" t="s">
        <v>20</v>
      </c>
      <c r="G91" s="53" t="s">
        <v>26</v>
      </c>
      <c r="H91" s="53" t="s">
        <v>26</v>
      </c>
      <c r="I91" s="52" t="s">
        <v>26</v>
      </c>
      <c r="J91" s="140"/>
      <c r="K91" s="140"/>
      <c r="L91" s="140"/>
      <c r="M91" s="140"/>
      <c r="N91" s="140"/>
      <c r="O91" s="2"/>
    </row>
    <row r="92" spans="1:15" ht="15.75" customHeight="1" x14ac:dyDescent="0.3">
      <c r="A92" s="144"/>
      <c r="B92" s="144" t="s">
        <v>24</v>
      </c>
      <c r="C92" s="241">
        <v>2020</v>
      </c>
      <c r="D92" s="241">
        <v>2026</v>
      </c>
      <c r="E92" s="144" t="s">
        <v>21</v>
      </c>
      <c r="F92" s="39" t="s">
        <v>14</v>
      </c>
      <c r="G92" s="52">
        <f>G93+G94</f>
        <v>42627711.899999999</v>
      </c>
      <c r="H92" s="52">
        <f>H93+H94</f>
        <v>42627711.899999999</v>
      </c>
      <c r="I92" s="40">
        <f>H92/G92*100</f>
        <v>100</v>
      </c>
      <c r="J92" s="140" t="s">
        <v>13</v>
      </c>
      <c r="K92" s="140" t="s">
        <v>13</v>
      </c>
      <c r="L92" s="140" t="s">
        <v>13</v>
      </c>
      <c r="M92" s="140" t="s">
        <v>13</v>
      </c>
      <c r="N92" s="140" t="s">
        <v>13</v>
      </c>
      <c r="O92" s="2"/>
    </row>
    <row r="93" spans="1:15" ht="124.8" x14ac:dyDescent="0.3">
      <c r="A93" s="144"/>
      <c r="B93" s="144"/>
      <c r="C93" s="241"/>
      <c r="D93" s="241"/>
      <c r="E93" s="144"/>
      <c r="F93" s="39" t="s">
        <v>19</v>
      </c>
      <c r="G93" s="52">
        <f>G96+G99+G102+G105+G108+G111</f>
        <v>17356493.099999998</v>
      </c>
      <c r="H93" s="52">
        <f t="shared" ref="H93" si="31">H96+H99+H102+H105+H108+H111</f>
        <v>17356493.099999998</v>
      </c>
      <c r="I93" s="40">
        <f t="shared" si="26"/>
        <v>100</v>
      </c>
      <c r="J93" s="140"/>
      <c r="K93" s="140"/>
      <c r="L93" s="140"/>
      <c r="M93" s="140"/>
      <c r="N93" s="140"/>
      <c r="O93" s="2"/>
    </row>
    <row r="94" spans="1:15" ht="62.4" x14ac:dyDescent="0.3">
      <c r="A94" s="144"/>
      <c r="B94" s="144"/>
      <c r="C94" s="241"/>
      <c r="D94" s="241"/>
      <c r="E94" s="144"/>
      <c r="F94" s="39" t="s">
        <v>20</v>
      </c>
      <c r="G94" s="52">
        <f>G97+G100+G103+G106+G109+G112</f>
        <v>25271218.800000001</v>
      </c>
      <c r="H94" s="52">
        <f t="shared" ref="H94" si="32">H97+H100+H103+H106+H109+H112</f>
        <v>25271218.800000001</v>
      </c>
      <c r="I94" s="40">
        <f t="shared" si="26"/>
        <v>100</v>
      </c>
      <c r="J94" s="140"/>
      <c r="K94" s="140"/>
      <c r="L94" s="140"/>
      <c r="M94" s="140"/>
      <c r="N94" s="140"/>
      <c r="O94" s="2"/>
    </row>
    <row r="95" spans="1:15" ht="15.75" customHeight="1" x14ac:dyDescent="0.3">
      <c r="A95" s="144"/>
      <c r="B95" s="144" t="s">
        <v>108</v>
      </c>
      <c r="C95" s="241">
        <v>2020</v>
      </c>
      <c r="D95" s="241">
        <v>2026</v>
      </c>
      <c r="E95" s="144" t="s">
        <v>21</v>
      </c>
      <c r="F95" s="39" t="s">
        <v>14</v>
      </c>
      <c r="G95" s="52">
        <f t="shared" ref="G95" si="33">G96+G97</f>
        <v>7864938.6299999999</v>
      </c>
      <c r="H95" s="52">
        <f>H96+H97</f>
        <v>7864938.6299999999</v>
      </c>
      <c r="I95" s="40">
        <f t="shared" si="26"/>
        <v>100</v>
      </c>
      <c r="J95" s="149" t="s">
        <v>128</v>
      </c>
      <c r="K95" s="140" t="s">
        <v>64</v>
      </c>
      <c r="L95" s="140">
        <v>100</v>
      </c>
      <c r="M95" s="140">
        <v>100</v>
      </c>
      <c r="N95" s="140">
        <f>M95/L95*100</f>
        <v>100</v>
      </c>
      <c r="O95" s="2"/>
    </row>
    <row r="96" spans="1:15" ht="124.8" x14ac:dyDescent="0.3">
      <c r="A96" s="144"/>
      <c r="B96" s="144"/>
      <c r="C96" s="241"/>
      <c r="D96" s="241"/>
      <c r="E96" s="144"/>
      <c r="F96" s="39" t="s">
        <v>19</v>
      </c>
      <c r="G96" s="52">
        <v>7864938.6299999999</v>
      </c>
      <c r="H96" s="52">
        <v>7864938.6299999999</v>
      </c>
      <c r="I96" s="40">
        <f t="shared" si="26"/>
        <v>100</v>
      </c>
      <c r="J96" s="150"/>
      <c r="K96" s="140"/>
      <c r="L96" s="140"/>
      <c r="M96" s="140"/>
      <c r="N96" s="140"/>
      <c r="O96" s="2"/>
    </row>
    <row r="97" spans="1:15" ht="49.5" customHeight="1" x14ac:dyDescent="0.3">
      <c r="A97" s="144"/>
      <c r="B97" s="144"/>
      <c r="C97" s="241"/>
      <c r="D97" s="241"/>
      <c r="E97" s="144"/>
      <c r="F97" s="39" t="s">
        <v>20</v>
      </c>
      <c r="G97" s="53"/>
      <c r="H97" s="53"/>
      <c r="I97" s="40"/>
      <c r="J97" s="151"/>
      <c r="K97" s="140"/>
      <c r="L97" s="140"/>
      <c r="M97" s="140"/>
      <c r="N97" s="140"/>
      <c r="O97" s="2"/>
    </row>
    <row r="98" spans="1:15" ht="15.75" customHeight="1" x14ac:dyDescent="0.3">
      <c r="A98" s="144"/>
      <c r="B98" s="144" t="s">
        <v>109</v>
      </c>
      <c r="C98" s="241">
        <v>2020</v>
      </c>
      <c r="D98" s="241">
        <v>2026</v>
      </c>
      <c r="E98" s="144" t="s">
        <v>21</v>
      </c>
      <c r="F98" s="39" t="s">
        <v>14</v>
      </c>
      <c r="G98" s="52">
        <f t="shared" ref="G98:H98" si="34">G99+G100</f>
        <v>1000</v>
      </c>
      <c r="H98" s="52">
        <f t="shared" si="34"/>
        <v>1000</v>
      </c>
      <c r="I98" s="40">
        <f t="shared" si="26"/>
        <v>100</v>
      </c>
      <c r="J98" s="149" t="s">
        <v>127</v>
      </c>
      <c r="K98" s="140" t="s">
        <v>64</v>
      </c>
      <c r="L98" s="140">
        <v>100</v>
      </c>
      <c r="M98" s="140">
        <v>100</v>
      </c>
      <c r="N98" s="140">
        <f>M98/L98*100</f>
        <v>100</v>
      </c>
      <c r="O98" s="2"/>
    </row>
    <row r="99" spans="1:15" ht="124.8" x14ac:dyDescent="0.3">
      <c r="A99" s="144"/>
      <c r="B99" s="144"/>
      <c r="C99" s="241"/>
      <c r="D99" s="241"/>
      <c r="E99" s="144"/>
      <c r="F99" s="39" t="s">
        <v>19</v>
      </c>
      <c r="G99" s="52">
        <v>1000</v>
      </c>
      <c r="H99" s="52">
        <v>1000</v>
      </c>
      <c r="I99" s="40">
        <f t="shared" si="26"/>
        <v>100</v>
      </c>
      <c r="J99" s="150"/>
      <c r="K99" s="140"/>
      <c r="L99" s="140"/>
      <c r="M99" s="140"/>
      <c r="N99" s="140"/>
      <c r="O99" s="2"/>
    </row>
    <row r="100" spans="1:15" ht="52.5" customHeight="1" x14ac:dyDescent="0.3">
      <c r="A100" s="144"/>
      <c r="B100" s="144"/>
      <c r="C100" s="241"/>
      <c r="D100" s="241"/>
      <c r="E100" s="144"/>
      <c r="F100" s="39" t="s">
        <v>20</v>
      </c>
      <c r="G100" s="53">
        <v>0</v>
      </c>
      <c r="H100" s="53">
        <v>0</v>
      </c>
      <c r="I100" s="40"/>
      <c r="J100" s="151"/>
      <c r="K100" s="140"/>
      <c r="L100" s="140"/>
      <c r="M100" s="140"/>
      <c r="N100" s="140"/>
      <c r="O100" s="2"/>
    </row>
    <row r="101" spans="1:15" ht="15.75" customHeight="1" x14ac:dyDescent="0.3">
      <c r="A101" s="144"/>
      <c r="B101" s="144" t="s">
        <v>110</v>
      </c>
      <c r="C101" s="241">
        <v>2020</v>
      </c>
      <c r="D101" s="241">
        <v>2026</v>
      </c>
      <c r="E101" s="144" t="s">
        <v>21</v>
      </c>
      <c r="F101" s="39" t="s">
        <v>14</v>
      </c>
      <c r="G101" s="52">
        <f t="shared" ref="G101:H101" si="35">G102+G103</f>
        <v>33663240.140000001</v>
      </c>
      <c r="H101" s="52">
        <f t="shared" si="35"/>
        <v>33663240.140000001</v>
      </c>
      <c r="I101" s="40">
        <f t="shared" si="26"/>
        <v>100</v>
      </c>
      <c r="J101" s="149" t="s">
        <v>129</v>
      </c>
      <c r="K101" s="140" t="s">
        <v>64</v>
      </c>
      <c r="L101" s="140">
        <v>100</v>
      </c>
      <c r="M101" s="140">
        <v>100</v>
      </c>
      <c r="N101" s="140">
        <f t="shared" ref="N101" si="36">M101/L101*100</f>
        <v>100</v>
      </c>
      <c r="O101" s="2"/>
    </row>
    <row r="102" spans="1:15" ht="124.8" x14ac:dyDescent="0.3">
      <c r="A102" s="144"/>
      <c r="B102" s="144"/>
      <c r="C102" s="241"/>
      <c r="D102" s="241"/>
      <c r="E102" s="144"/>
      <c r="F102" s="39" t="s">
        <v>19</v>
      </c>
      <c r="G102" s="52">
        <v>9479569.1400000006</v>
      </c>
      <c r="H102" s="52">
        <v>9479569.1400000006</v>
      </c>
      <c r="I102" s="40">
        <f t="shared" si="26"/>
        <v>100</v>
      </c>
      <c r="J102" s="150"/>
      <c r="K102" s="140"/>
      <c r="L102" s="140"/>
      <c r="M102" s="140"/>
      <c r="N102" s="140"/>
      <c r="O102" s="2"/>
    </row>
    <row r="103" spans="1:15" ht="66.75" customHeight="1" x14ac:dyDescent="0.3">
      <c r="A103" s="144"/>
      <c r="B103" s="144"/>
      <c r="C103" s="241"/>
      <c r="D103" s="241"/>
      <c r="E103" s="144"/>
      <c r="F103" s="39" t="s">
        <v>20</v>
      </c>
      <c r="G103" s="53">
        <v>24183671</v>
      </c>
      <c r="H103" s="53">
        <v>24183671</v>
      </c>
      <c r="I103" s="40">
        <f t="shared" si="26"/>
        <v>100</v>
      </c>
      <c r="J103" s="151"/>
      <c r="K103" s="140"/>
      <c r="L103" s="140"/>
      <c r="M103" s="140"/>
      <c r="N103" s="140"/>
      <c r="O103" s="2"/>
    </row>
    <row r="104" spans="1:15" ht="21" hidden="1" customHeight="1" x14ac:dyDescent="0.3">
      <c r="A104" s="259"/>
      <c r="B104" s="259" t="s">
        <v>144</v>
      </c>
      <c r="C104" s="241">
        <v>2020</v>
      </c>
      <c r="D104" s="241">
        <v>2026</v>
      </c>
      <c r="E104" s="144" t="s">
        <v>21</v>
      </c>
      <c r="F104" s="39" t="s">
        <v>14</v>
      </c>
      <c r="G104" s="53">
        <f>G105+G106</f>
        <v>0</v>
      </c>
      <c r="H104" s="53"/>
      <c r="I104" s="40"/>
      <c r="J104" s="141" t="s">
        <v>148</v>
      </c>
      <c r="K104" s="141" t="s">
        <v>64</v>
      </c>
      <c r="L104" s="141"/>
      <c r="M104" s="141"/>
      <c r="N104" s="140"/>
      <c r="O104" s="2"/>
    </row>
    <row r="105" spans="1:15" ht="42.75" hidden="1" customHeight="1" x14ac:dyDescent="0.3">
      <c r="A105" s="260"/>
      <c r="B105" s="260"/>
      <c r="C105" s="241"/>
      <c r="D105" s="241"/>
      <c r="E105" s="144"/>
      <c r="F105" s="39" t="s">
        <v>19</v>
      </c>
      <c r="G105" s="53"/>
      <c r="H105" s="53"/>
      <c r="I105" s="40"/>
      <c r="J105" s="142"/>
      <c r="K105" s="142"/>
      <c r="L105" s="142"/>
      <c r="M105" s="142"/>
      <c r="N105" s="140"/>
      <c r="O105" s="2"/>
    </row>
    <row r="106" spans="1:15" ht="52.5" hidden="1" customHeight="1" x14ac:dyDescent="0.3">
      <c r="A106" s="261"/>
      <c r="B106" s="261"/>
      <c r="C106" s="241"/>
      <c r="D106" s="241"/>
      <c r="E106" s="144"/>
      <c r="F106" s="39" t="s">
        <v>20</v>
      </c>
      <c r="G106" s="53"/>
      <c r="H106" s="53"/>
      <c r="I106" s="40"/>
      <c r="J106" s="142"/>
      <c r="K106" s="143"/>
      <c r="L106" s="143"/>
      <c r="M106" s="143"/>
      <c r="N106" s="140"/>
      <c r="O106" s="2"/>
    </row>
    <row r="107" spans="1:15" ht="25.5" customHeight="1" x14ac:dyDescent="0.3">
      <c r="A107" s="259"/>
      <c r="B107" s="262" t="s">
        <v>161</v>
      </c>
      <c r="C107" s="241">
        <v>2020</v>
      </c>
      <c r="D107" s="241">
        <v>2026</v>
      </c>
      <c r="E107" s="144" t="s">
        <v>21</v>
      </c>
      <c r="F107" s="39" t="s">
        <v>14</v>
      </c>
      <c r="G107" s="92">
        <f>G108+G109</f>
        <v>694492.7300000001</v>
      </c>
      <c r="H107" s="53">
        <f t="shared" ref="H107" si="37">H108+H109</f>
        <v>694492.7300000001</v>
      </c>
      <c r="I107" s="40">
        <f t="shared" si="26"/>
        <v>100</v>
      </c>
      <c r="J107" s="141" t="s">
        <v>163</v>
      </c>
      <c r="K107" s="141" t="s">
        <v>64</v>
      </c>
      <c r="L107" s="141">
        <v>100</v>
      </c>
      <c r="M107" s="141">
        <v>100</v>
      </c>
      <c r="N107" s="140">
        <f t="shared" ref="N107" si="38">M107/L107*100</f>
        <v>100</v>
      </c>
      <c r="O107" s="2"/>
    </row>
    <row r="108" spans="1:15" ht="121.2" customHeight="1" x14ac:dyDescent="0.3">
      <c r="A108" s="260"/>
      <c r="B108" s="263"/>
      <c r="C108" s="241"/>
      <c r="D108" s="241"/>
      <c r="E108" s="144"/>
      <c r="F108" s="39" t="s">
        <v>19</v>
      </c>
      <c r="G108" s="92">
        <v>6944.93</v>
      </c>
      <c r="H108" s="92">
        <v>6944.93</v>
      </c>
      <c r="I108" s="40">
        <f t="shared" si="26"/>
        <v>100</v>
      </c>
      <c r="J108" s="142"/>
      <c r="K108" s="142"/>
      <c r="L108" s="142"/>
      <c r="M108" s="142"/>
      <c r="N108" s="140"/>
      <c r="O108" s="2"/>
    </row>
    <row r="109" spans="1:15" ht="96" customHeight="1" x14ac:dyDescent="0.3">
      <c r="A109" s="260"/>
      <c r="B109" s="264"/>
      <c r="C109" s="241"/>
      <c r="D109" s="241"/>
      <c r="E109" s="144"/>
      <c r="F109" s="39" t="s">
        <v>20</v>
      </c>
      <c r="G109" s="92">
        <v>687547.8</v>
      </c>
      <c r="H109" s="92">
        <v>687547.8</v>
      </c>
      <c r="I109" s="40">
        <f t="shared" si="26"/>
        <v>100</v>
      </c>
      <c r="J109" s="142"/>
      <c r="K109" s="143"/>
      <c r="L109" s="143"/>
      <c r="M109" s="143"/>
      <c r="N109" s="140"/>
      <c r="O109" s="2"/>
    </row>
    <row r="110" spans="1:15" ht="34.5" customHeight="1" x14ac:dyDescent="0.3">
      <c r="A110" s="46"/>
      <c r="B110" s="262" t="s">
        <v>178</v>
      </c>
      <c r="C110" s="259">
        <v>2020</v>
      </c>
      <c r="D110" s="259">
        <v>2026</v>
      </c>
      <c r="E110" s="144" t="s">
        <v>21</v>
      </c>
      <c r="F110" s="39" t="s">
        <v>14</v>
      </c>
      <c r="G110" s="92">
        <f>G111+G112</f>
        <v>404040.4</v>
      </c>
      <c r="H110" s="92">
        <f>H111+H112</f>
        <v>404040.4</v>
      </c>
      <c r="I110" s="40">
        <f t="shared" si="26"/>
        <v>100</v>
      </c>
      <c r="J110" s="141" t="s">
        <v>162</v>
      </c>
      <c r="K110" s="141" t="s">
        <v>64</v>
      </c>
      <c r="L110" s="141">
        <v>100</v>
      </c>
      <c r="M110" s="141">
        <v>100</v>
      </c>
      <c r="N110" s="140">
        <f t="shared" ref="N110" si="39">M110/L110*100</f>
        <v>100</v>
      </c>
      <c r="O110" s="2"/>
    </row>
    <row r="111" spans="1:15" ht="34.5" customHeight="1" x14ac:dyDescent="0.3">
      <c r="A111" s="46"/>
      <c r="B111" s="263"/>
      <c r="C111" s="260"/>
      <c r="D111" s="260"/>
      <c r="E111" s="144"/>
      <c r="F111" s="39" t="s">
        <v>19</v>
      </c>
      <c r="G111" s="92">
        <v>4040.4</v>
      </c>
      <c r="H111" s="92">
        <v>4040.4</v>
      </c>
      <c r="I111" s="40">
        <f t="shared" si="26"/>
        <v>100</v>
      </c>
      <c r="J111" s="142"/>
      <c r="K111" s="142"/>
      <c r="L111" s="142"/>
      <c r="M111" s="142"/>
      <c r="N111" s="140"/>
      <c r="O111" s="2"/>
    </row>
    <row r="112" spans="1:15" ht="128.25" customHeight="1" x14ac:dyDescent="0.3">
      <c r="A112" s="46"/>
      <c r="B112" s="264"/>
      <c r="C112" s="261"/>
      <c r="D112" s="261"/>
      <c r="E112" s="144"/>
      <c r="F112" s="39" t="s">
        <v>20</v>
      </c>
      <c r="G112" s="92">
        <v>400000</v>
      </c>
      <c r="H112" s="92">
        <v>400000</v>
      </c>
      <c r="I112" s="40">
        <f t="shared" si="26"/>
        <v>100</v>
      </c>
      <c r="J112" s="143"/>
      <c r="K112" s="143"/>
      <c r="L112" s="143"/>
      <c r="M112" s="143"/>
      <c r="N112" s="140"/>
      <c r="O112" s="2"/>
    </row>
    <row r="113" spans="1:15" ht="43.5" customHeight="1" x14ac:dyDescent="0.3">
      <c r="A113" s="259"/>
      <c r="B113" s="188" t="s">
        <v>132</v>
      </c>
      <c r="C113" s="241">
        <v>2020</v>
      </c>
      <c r="D113" s="241">
        <v>2026</v>
      </c>
      <c r="E113" s="144" t="s">
        <v>21</v>
      </c>
      <c r="F113" s="39" t="s">
        <v>14</v>
      </c>
      <c r="G113" s="53">
        <f t="shared" ref="G113:H113" si="40">G114+G115</f>
        <v>4951558.1700000009</v>
      </c>
      <c r="H113" s="53">
        <f t="shared" si="40"/>
        <v>4951558.1700000009</v>
      </c>
      <c r="I113" s="40">
        <f t="shared" si="26"/>
        <v>100</v>
      </c>
      <c r="J113" s="141" t="s">
        <v>26</v>
      </c>
      <c r="K113" s="141" t="s">
        <v>26</v>
      </c>
      <c r="L113" s="141" t="s">
        <v>26</v>
      </c>
      <c r="M113" s="141" t="s">
        <v>26</v>
      </c>
      <c r="N113" s="141" t="s">
        <v>26</v>
      </c>
      <c r="O113" s="2"/>
    </row>
    <row r="114" spans="1:15" ht="16.5" customHeight="1" x14ac:dyDescent="0.3">
      <c r="A114" s="260"/>
      <c r="B114" s="206"/>
      <c r="C114" s="241"/>
      <c r="D114" s="241"/>
      <c r="E114" s="144"/>
      <c r="F114" s="39" t="s">
        <v>19</v>
      </c>
      <c r="G114" s="53">
        <f>G117+G120+G123</f>
        <v>49515.94</v>
      </c>
      <c r="H114" s="53">
        <f t="shared" ref="H114" si="41">H117+H120+H123</f>
        <v>49515.94</v>
      </c>
      <c r="I114" s="40">
        <f t="shared" si="26"/>
        <v>100</v>
      </c>
      <c r="J114" s="142"/>
      <c r="K114" s="142"/>
      <c r="L114" s="142"/>
      <c r="M114" s="142"/>
      <c r="N114" s="142"/>
      <c r="O114" s="2"/>
    </row>
    <row r="115" spans="1:15" ht="48" customHeight="1" x14ac:dyDescent="0.3">
      <c r="A115" s="261"/>
      <c r="B115" s="207"/>
      <c r="C115" s="241"/>
      <c r="D115" s="241"/>
      <c r="E115" s="144"/>
      <c r="F115" s="39" t="s">
        <v>20</v>
      </c>
      <c r="G115" s="53">
        <f>G118+G121+G124</f>
        <v>4902042.2300000004</v>
      </c>
      <c r="H115" s="53">
        <f t="shared" ref="H115" si="42">H118+H121+H124</f>
        <v>4902042.2300000004</v>
      </c>
      <c r="I115" s="40">
        <f t="shared" si="26"/>
        <v>100</v>
      </c>
      <c r="J115" s="143"/>
      <c r="K115" s="143"/>
      <c r="L115" s="143"/>
      <c r="M115" s="143"/>
      <c r="N115" s="143"/>
      <c r="O115" s="2"/>
    </row>
    <row r="116" spans="1:15" ht="27.75" customHeight="1" x14ac:dyDescent="0.3">
      <c r="A116" s="259"/>
      <c r="B116" s="144" t="s">
        <v>135</v>
      </c>
      <c r="C116" s="241">
        <v>2020</v>
      </c>
      <c r="D116" s="241">
        <v>2026</v>
      </c>
      <c r="E116" s="144" t="s">
        <v>21</v>
      </c>
      <c r="F116" s="39" t="s">
        <v>14</v>
      </c>
      <c r="G116" s="53">
        <f t="shared" ref="G116:H116" si="43">G117+G118</f>
        <v>969921.16999999993</v>
      </c>
      <c r="H116" s="52">
        <f t="shared" si="43"/>
        <v>969921.16999999993</v>
      </c>
      <c r="I116" s="40">
        <f t="shared" si="26"/>
        <v>100</v>
      </c>
      <c r="J116" s="141" t="s">
        <v>137</v>
      </c>
      <c r="K116" s="141" t="s">
        <v>136</v>
      </c>
      <c r="L116" s="141">
        <v>3</v>
      </c>
      <c r="M116" s="141">
        <v>3</v>
      </c>
      <c r="N116" s="140">
        <f t="shared" ref="N116" si="44">M116/L116*100</f>
        <v>100</v>
      </c>
      <c r="O116" s="2"/>
    </row>
    <row r="117" spans="1:15" ht="55.5" customHeight="1" x14ac:dyDescent="0.3">
      <c r="A117" s="260"/>
      <c r="B117" s="144"/>
      <c r="C117" s="241"/>
      <c r="D117" s="241"/>
      <c r="E117" s="144"/>
      <c r="F117" s="39" t="s">
        <v>19</v>
      </c>
      <c r="G117" s="53">
        <v>9699.2199999999993</v>
      </c>
      <c r="H117" s="53">
        <v>9699.2199999999993</v>
      </c>
      <c r="I117" s="40">
        <f t="shared" si="26"/>
        <v>100</v>
      </c>
      <c r="J117" s="142"/>
      <c r="K117" s="142"/>
      <c r="L117" s="142"/>
      <c r="M117" s="142"/>
      <c r="N117" s="140"/>
      <c r="O117" s="2"/>
    </row>
    <row r="118" spans="1:15" ht="114" customHeight="1" x14ac:dyDescent="0.3">
      <c r="A118" s="261"/>
      <c r="B118" s="144"/>
      <c r="C118" s="241"/>
      <c r="D118" s="241"/>
      <c r="E118" s="144"/>
      <c r="F118" s="39" t="s">
        <v>20</v>
      </c>
      <c r="G118" s="53">
        <v>960221.95</v>
      </c>
      <c r="H118" s="53">
        <v>960221.95</v>
      </c>
      <c r="I118" s="40">
        <f t="shared" si="26"/>
        <v>100</v>
      </c>
      <c r="J118" s="143"/>
      <c r="K118" s="143"/>
      <c r="L118" s="143"/>
      <c r="M118" s="143"/>
      <c r="N118" s="140"/>
      <c r="O118" s="2"/>
    </row>
    <row r="119" spans="1:15" ht="27.75" customHeight="1" x14ac:dyDescent="0.3">
      <c r="A119" s="259"/>
      <c r="B119" s="188" t="s">
        <v>133</v>
      </c>
      <c r="C119" s="241">
        <v>2020</v>
      </c>
      <c r="D119" s="241">
        <v>2026</v>
      </c>
      <c r="E119" s="144" t="s">
        <v>21</v>
      </c>
      <c r="F119" s="39" t="s">
        <v>14</v>
      </c>
      <c r="G119" s="53">
        <f>G120+G121</f>
        <v>3000065</v>
      </c>
      <c r="H119" s="53">
        <f t="shared" ref="H119" si="45">H120+H121</f>
        <v>3000065</v>
      </c>
      <c r="I119" s="40">
        <f t="shared" si="26"/>
        <v>100</v>
      </c>
      <c r="J119" s="141" t="s">
        <v>128</v>
      </c>
      <c r="K119" s="141" t="s">
        <v>64</v>
      </c>
      <c r="L119" s="141">
        <v>100</v>
      </c>
      <c r="M119" s="141">
        <v>100</v>
      </c>
      <c r="N119" s="140">
        <f t="shared" ref="N119" si="46">M119/L119*100</f>
        <v>100</v>
      </c>
      <c r="O119" s="2"/>
    </row>
    <row r="120" spans="1:15" ht="27.75" customHeight="1" x14ac:dyDescent="0.3">
      <c r="A120" s="260"/>
      <c r="B120" s="206"/>
      <c r="C120" s="241"/>
      <c r="D120" s="241"/>
      <c r="E120" s="144"/>
      <c r="F120" s="39" t="s">
        <v>19</v>
      </c>
      <c r="G120" s="53">
        <v>30001</v>
      </c>
      <c r="H120" s="53">
        <v>30001</v>
      </c>
      <c r="I120" s="40">
        <f t="shared" si="26"/>
        <v>100</v>
      </c>
      <c r="J120" s="142"/>
      <c r="K120" s="142"/>
      <c r="L120" s="142"/>
      <c r="M120" s="142"/>
      <c r="N120" s="140"/>
      <c r="O120" s="2"/>
    </row>
    <row r="121" spans="1:15" ht="107.25" customHeight="1" x14ac:dyDescent="0.3">
      <c r="A121" s="261"/>
      <c r="B121" s="207"/>
      <c r="C121" s="241"/>
      <c r="D121" s="241"/>
      <c r="E121" s="144"/>
      <c r="F121" s="39" t="s">
        <v>20</v>
      </c>
      <c r="G121" s="53">
        <v>2970064</v>
      </c>
      <c r="H121" s="53">
        <v>2970064</v>
      </c>
      <c r="I121" s="40">
        <f t="shared" si="26"/>
        <v>100</v>
      </c>
      <c r="J121" s="143"/>
      <c r="K121" s="143"/>
      <c r="L121" s="143"/>
      <c r="M121" s="143"/>
      <c r="N121" s="140"/>
      <c r="O121" s="2"/>
    </row>
    <row r="122" spans="1:15" ht="51" customHeight="1" x14ac:dyDescent="0.3">
      <c r="A122" s="259"/>
      <c r="B122" s="188" t="s">
        <v>179</v>
      </c>
      <c r="C122" s="241">
        <v>2020</v>
      </c>
      <c r="D122" s="241">
        <v>2026</v>
      </c>
      <c r="E122" s="144" t="s">
        <v>21</v>
      </c>
      <c r="F122" s="39" t="s">
        <v>14</v>
      </c>
      <c r="G122" s="53">
        <f>G123+G124</f>
        <v>981572</v>
      </c>
      <c r="H122" s="53">
        <f t="shared" ref="H122" si="47">H123+H124</f>
        <v>981572</v>
      </c>
      <c r="I122" s="40">
        <f t="shared" si="26"/>
        <v>100</v>
      </c>
      <c r="J122" s="141" t="s">
        <v>147</v>
      </c>
      <c r="K122" s="141" t="s">
        <v>64</v>
      </c>
      <c r="L122" s="141">
        <v>100</v>
      </c>
      <c r="M122" s="141">
        <v>100</v>
      </c>
      <c r="N122" s="140">
        <f t="shared" ref="N122" si="48">M122/L122*100</f>
        <v>100</v>
      </c>
      <c r="O122" s="2"/>
    </row>
    <row r="123" spans="1:15" ht="51" customHeight="1" x14ac:dyDescent="0.3">
      <c r="A123" s="260"/>
      <c r="B123" s="206"/>
      <c r="C123" s="241"/>
      <c r="D123" s="241"/>
      <c r="E123" s="144"/>
      <c r="F123" s="39" t="s">
        <v>19</v>
      </c>
      <c r="G123" s="53">
        <v>9815.7199999999993</v>
      </c>
      <c r="H123" s="53">
        <v>9815.7199999999993</v>
      </c>
      <c r="I123" s="40">
        <f t="shared" si="26"/>
        <v>100</v>
      </c>
      <c r="J123" s="142"/>
      <c r="K123" s="142"/>
      <c r="L123" s="142"/>
      <c r="M123" s="142"/>
      <c r="N123" s="140"/>
      <c r="O123" s="2"/>
    </row>
    <row r="124" spans="1:15" ht="93" customHeight="1" x14ac:dyDescent="0.3">
      <c r="A124" s="261"/>
      <c r="B124" s="207"/>
      <c r="C124" s="241"/>
      <c r="D124" s="241"/>
      <c r="E124" s="144"/>
      <c r="F124" s="39" t="s">
        <v>20</v>
      </c>
      <c r="G124" s="53">
        <v>971756.28</v>
      </c>
      <c r="H124" s="53">
        <v>971756.28</v>
      </c>
      <c r="I124" s="40">
        <f t="shared" si="26"/>
        <v>100</v>
      </c>
      <c r="J124" s="143"/>
      <c r="K124" s="143"/>
      <c r="L124" s="143"/>
      <c r="M124" s="143"/>
      <c r="N124" s="140"/>
      <c r="O124" s="2"/>
    </row>
    <row r="125" spans="1:15" ht="15.75" customHeight="1" x14ac:dyDescent="0.3">
      <c r="A125" s="144"/>
      <c r="B125" s="144" t="s">
        <v>122</v>
      </c>
      <c r="C125" s="241">
        <v>2020</v>
      </c>
      <c r="D125" s="241">
        <v>2026</v>
      </c>
      <c r="E125" s="144" t="s">
        <v>18</v>
      </c>
      <c r="F125" s="39" t="s">
        <v>14</v>
      </c>
      <c r="G125" s="52" t="s">
        <v>26</v>
      </c>
      <c r="H125" s="52" t="s">
        <v>26</v>
      </c>
      <c r="I125" s="40" t="s">
        <v>26</v>
      </c>
      <c r="J125" s="140" t="s">
        <v>13</v>
      </c>
      <c r="K125" s="140" t="s">
        <v>13</v>
      </c>
      <c r="L125" s="140" t="s">
        <v>13</v>
      </c>
      <c r="M125" s="140" t="s">
        <v>13</v>
      </c>
      <c r="N125" s="140" t="s">
        <v>13</v>
      </c>
      <c r="O125" s="2"/>
    </row>
    <row r="126" spans="1:15" ht="124.8" x14ac:dyDescent="0.3">
      <c r="A126" s="144"/>
      <c r="B126" s="144"/>
      <c r="C126" s="241"/>
      <c r="D126" s="241"/>
      <c r="E126" s="144"/>
      <c r="F126" s="39" t="s">
        <v>19</v>
      </c>
      <c r="G126" s="52" t="s">
        <v>26</v>
      </c>
      <c r="H126" s="52" t="s">
        <v>26</v>
      </c>
      <c r="I126" s="40" t="s">
        <v>26</v>
      </c>
      <c r="J126" s="140"/>
      <c r="K126" s="140"/>
      <c r="L126" s="140"/>
      <c r="M126" s="140"/>
      <c r="N126" s="140"/>
      <c r="O126" s="2"/>
    </row>
    <row r="127" spans="1:15" ht="62.4" x14ac:dyDescent="0.3">
      <c r="A127" s="144"/>
      <c r="B127" s="144"/>
      <c r="C127" s="241"/>
      <c r="D127" s="241"/>
      <c r="E127" s="144"/>
      <c r="F127" s="39" t="s">
        <v>20</v>
      </c>
      <c r="G127" s="53" t="s">
        <v>26</v>
      </c>
      <c r="H127" s="53" t="s">
        <v>26</v>
      </c>
      <c r="I127" s="41" t="s">
        <v>26</v>
      </c>
      <c r="J127" s="140"/>
      <c r="K127" s="140"/>
      <c r="L127" s="140"/>
      <c r="M127" s="140"/>
      <c r="N127" s="140"/>
      <c r="O127" s="2"/>
    </row>
    <row r="128" spans="1:15" s="23" customFormat="1" ht="15.75" customHeight="1" x14ac:dyDescent="0.3">
      <c r="A128" s="144"/>
      <c r="B128" s="144" t="s">
        <v>50</v>
      </c>
      <c r="C128" s="241">
        <v>2020</v>
      </c>
      <c r="D128" s="241">
        <v>2026</v>
      </c>
      <c r="E128" s="144" t="s">
        <v>18</v>
      </c>
      <c r="F128" s="39" t="s">
        <v>14</v>
      </c>
      <c r="G128" s="52">
        <f t="shared" ref="G128:H128" si="49">G129+G130</f>
        <v>4024821.62</v>
      </c>
      <c r="H128" s="52">
        <f t="shared" si="49"/>
        <v>4024821.62</v>
      </c>
      <c r="I128" s="40">
        <f>H128/G128*100</f>
        <v>100</v>
      </c>
      <c r="J128" s="140" t="s">
        <v>13</v>
      </c>
      <c r="K128" s="140" t="s">
        <v>13</v>
      </c>
      <c r="L128" s="140" t="s">
        <v>13</v>
      </c>
      <c r="M128" s="140" t="s">
        <v>13</v>
      </c>
      <c r="N128" s="140" t="s">
        <v>13</v>
      </c>
      <c r="O128" s="2"/>
    </row>
    <row r="129" spans="1:15" s="23" customFormat="1" ht="124.8" x14ac:dyDescent="0.3">
      <c r="A129" s="144"/>
      <c r="B129" s="144"/>
      <c r="C129" s="241"/>
      <c r="D129" s="241"/>
      <c r="E129" s="144"/>
      <c r="F129" s="39" t="s">
        <v>19</v>
      </c>
      <c r="G129" s="52">
        <f>G132</f>
        <v>4024821.62</v>
      </c>
      <c r="H129" s="52">
        <f t="shared" ref="H129" si="50">H132</f>
        <v>4024821.62</v>
      </c>
      <c r="I129" s="40">
        <f t="shared" ref="I129:I132" si="51">H129/G129*100</f>
        <v>100</v>
      </c>
      <c r="J129" s="140"/>
      <c r="K129" s="140"/>
      <c r="L129" s="140"/>
      <c r="M129" s="140"/>
      <c r="N129" s="140"/>
      <c r="O129" s="2"/>
    </row>
    <row r="130" spans="1:15" s="23" customFormat="1" ht="62.4" x14ac:dyDescent="0.3">
      <c r="A130" s="144"/>
      <c r="B130" s="144"/>
      <c r="C130" s="241"/>
      <c r="D130" s="241"/>
      <c r="E130" s="144"/>
      <c r="F130" s="39" t="s">
        <v>20</v>
      </c>
      <c r="G130" s="53"/>
      <c r="H130" s="53"/>
      <c r="I130" s="40"/>
      <c r="J130" s="140"/>
      <c r="K130" s="140"/>
      <c r="L130" s="140"/>
      <c r="M130" s="140"/>
      <c r="N130" s="140"/>
      <c r="O130" s="2"/>
    </row>
    <row r="131" spans="1:15" ht="15.75" customHeight="1" x14ac:dyDescent="0.3">
      <c r="A131" s="144"/>
      <c r="B131" s="144" t="s">
        <v>0</v>
      </c>
      <c r="C131" s="241">
        <v>2020</v>
      </c>
      <c r="D131" s="241">
        <v>2026</v>
      </c>
      <c r="E131" s="144" t="s">
        <v>18</v>
      </c>
      <c r="F131" s="39" t="s">
        <v>14</v>
      </c>
      <c r="G131" s="52">
        <f t="shared" ref="G131:H131" si="52">G132+G133</f>
        <v>4024821.62</v>
      </c>
      <c r="H131" s="52">
        <f t="shared" si="52"/>
        <v>4024821.62</v>
      </c>
      <c r="I131" s="40">
        <f t="shared" si="51"/>
        <v>100</v>
      </c>
      <c r="J131" s="149" t="s">
        <v>123</v>
      </c>
      <c r="K131" s="140" t="s">
        <v>64</v>
      </c>
      <c r="L131" s="140">
        <v>100</v>
      </c>
      <c r="M131" s="140">
        <v>100</v>
      </c>
      <c r="N131" s="140">
        <f>M131/L131*100</f>
        <v>100</v>
      </c>
      <c r="O131" s="2"/>
    </row>
    <row r="132" spans="1:15" ht="124.8" x14ac:dyDescent="0.3">
      <c r="A132" s="144"/>
      <c r="B132" s="144"/>
      <c r="C132" s="241"/>
      <c r="D132" s="241"/>
      <c r="E132" s="144"/>
      <c r="F132" s="39" t="s">
        <v>19</v>
      </c>
      <c r="G132" s="52">
        <v>4024821.62</v>
      </c>
      <c r="H132" s="52">
        <v>4024821.62</v>
      </c>
      <c r="I132" s="40">
        <f t="shared" si="51"/>
        <v>100</v>
      </c>
      <c r="J132" s="150"/>
      <c r="K132" s="140"/>
      <c r="L132" s="140"/>
      <c r="M132" s="140"/>
      <c r="N132" s="140"/>
      <c r="O132" s="2"/>
    </row>
    <row r="133" spans="1:15" ht="62.4" x14ac:dyDescent="0.3">
      <c r="A133" s="144"/>
      <c r="B133" s="144"/>
      <c r="C133" s="241"/>
      <c r="D133" s="241"/>
      <c r="E133" s="144"/>
      <c r="F133" s="39" t="s">
        <v>20</v>
      </c>
      <c r="G133" s="53"/>
      <c r="H133" s="53"/>
      <c r="I133" s="40"/>
      <c r="J133" s="151"/>
      <c r="K133" s="140"/>
      <c r="L133" s="140"/>
      <c r="M133" s="140"/>
      <c r="N133" s="140"/>
      <c r="O133" s="2"/>
    </row>
    <row r="134" spans="1:15" ht="22.5" customHeight="1" x14ac:dyDescent="0.3">
      <c r="A134" s="250" t="s">
        <v>59</v>
      </c>
      <c r="B134" s="251"/>
      <c r="C134" s="258">
        <v>2020</v>
      </c>
      <c r="D134" s="258">
        <v>2026</v>
      </c>
      <c r="E134" s="242" t="s">
        <v>18</v>
      </c>
      <c r="F134" s="44" t="s">
        <v>14</v>
      </c>
      <c r="G134" s="68">
        <f t="shared" ref="G134:H134" si="53">G135+G136</f>
        <v>414855771.42000002</v>
      </c>
      <c r="H134" s="68">
        <f t="shared" si="53"/>
        <v>414565772</v>
      </c>
      <c r="I134" s="45">
        <f>H134/G134*100</f>
        <v>99.930096327451977</v>
      </c>
      <c r="J134" s="173" t="s">
        <v>13</v>
      </c>
      <c r="K134" s="173" t="s">
        <v>13</v>
      </c>
      <c r="L134" s="173" t="s">
        <v>13</v>
      </c>
      <c r="M134" s="173" t="s">
        <v>13</v>
      </c>
      <c r="N134" s="173" t="s">
        <v>13</v>
      </c>
      <c r="O134" s="2"/>
    </row>
    <row r="135" spans="1:15" ht="124.8" x14ac:dyDescent="0.3">
      <c r="A135" s="252"/>
      <c r="B135" s="253"/>
      <c r="C135" s="258"/>
      <c r="D135" s="258"/>
      <c r="E135" s="242"/>
      <c r="F135" s="44" t="s">
        <v>19</v>
      </c>
      <c r="G135" s="68">
        <f t="shared" ref="G135:H135" si="54">G129+G93+G69+G54+G15+G114</f>
        <v>122163813.94</v>
      </c>
      <c r="H135" s="68">
        <f t="shared" si="54"/>
        <v>122161191.39999999</v>
      </c>
      <c r="I135" s="45">
        <f t="shared" ref="I135:I136" si="55">H135/G135*100</f>
        <v>99.997853259557459</v>
      </c>
      <c r="J135" s="173"/>
      <c r="K135" s="173"/>
      <c r="L135" s="173"/>
      <c r="M135" s="173"/>
      <c r="N135" s="173"/>
      <c r="O135" s="2"/>
    </row>
    <row r="136" spans="1:15" ht="62.4" x14ac:dyDescent="0.3">
      <c r="A136" s="254"/>
      <c r="B136" s="255"/>
      <c r="C136" s="258"/>
      <c r="D136" s="258"/>
      <c r="E136" s="242"/>
      <c r="F136" s="44" t="s">
        <v>20</v>
      </c>
      <c r="G136" s="67">
        <f>G130+G94+G70+G55+G16+G115</f>
        <v>292691957.48000002</v>
      </c>
      <c r="H136" s="67">
        <f>H130+H94+H70+H55+H16+H115</f>
        <v>292404580.60000002</v>
      </c>
      <c r="I136" s="45">
        <f t="shared" si="55"/>
        <v>99.90181592877569</v>
      </c>
      <c r="J136" s="173"/>
      <c r="K136" s="173"/>
      <c r="L136" s="173"/>
      <c r="M136" s="173"/>
      <c r="N136" s="173"/>
      <c r="O136" s="2"/>
    </row>
    <row r="137" spans="1:15" ht="81.599999999999994" customHeight="1" x14ac:dyDescent="0.3">
      <c r="A137" s="225" t="s">
        <v>60</v>
      </c>
      <c r="B137" s="226"/>
      <c r="C137" s="12"/>
      <c r="D137" s="12"/>
      <c r="E137" s="18"/>
      <c r="F137" s="18"/>
      <c r="G137" s="54"/>
      <c r="H137" s="4"/>
      <c r="I137" s="6"/>
      <c r="J137" s="12"/>
      <c r="K137" s="12"/>
      <c r="L137" s="12"/>
      <c r="M137" s="12"/>
      <c r="N137" s="12"/>
      <c r="O137" s="2"/>
    </row>
    <row r="138" spans="1:15" s="23" customFormat="1" ht="46.5" customHeight="1" x14ac:dyDescent="0.3">
      <c r="A138" s="225" t="s">
        <v>25</v>
      </c>
      <c r="B138" s="226"/>
      <c r="C138" s="12">
        <v>2020</v>
      </c>
      <c r="D138" s="12">
        <v>2026</v>
      </c>
      <c r="E138" s="5" t="s">
        <v>26</v>
      </c>
      <c r="F138" s="5" t="s">
        <v>26</v>
      </c>
      <c r="G138" s="55" t="s">
        <v>26</v>
      </c>
      <c r="H138" s="5" t="s">
        <v>26</v>
      </c>
      <c r="I138" s="42" t="s">
        <v>26</v>
      </c>
      <c r="J138" s="12"/>
      <c r="K138" s="12"/>
      <c r="L138" s="12"/>
      <c r="M138" s="12"/>
      <c r="N138" s="12"/>
      <c r="O138" s="2"/>
    </row>
    <row r="139" spans="1:15" ht="31.2" x14ac:dyDescent="0.3">
      <c r="A139" s="149"/>
      <c r="B139" s="149" t="s">
        <v>27</v>
      </c>
      <c r="C139" s="141">
        <v>2020</v>
      </c>
      <c r="D139" s="141">
        <v>2026</v>
      </c>
      <c r="E139" s="149" t="s">
        <v>151</v>
      </c>
      <c r="F139" s="18" t="s">
        <v>14</v>
      </c>
      <c r="G139" s="55" t="s">
        <v>26</v>
      </c>
      <c r="H139" s="5" t="s">
        <v>26</v>
      </c>
      <c r="I139" s="42" t="s">
        <v>26</v>
      </c>
      <c r="J139" s="141"/>
      <c r="K139" s="141"/>
      <c r="L139" s="141"/>
      <c r="M139" s="141"/>
      <c r="N139" s="141"/>
      <c r="O139" s="2"/>
    </row>
    <row r="140" spans="1:15" ht="124.8" x14ac:dyDescent="0.3">
      <c r="A140" s="150"/>
      <c r="B140" s="150"/>
      <c r="C140" s="142"/>
      <c r="D140" s="142"/>
      <c r="E140" s="150"/>
      <c r="F140" s="18" t="s">
        <v>19</v>
      </c>
      <c r="G140" s="55" t="s">
        <v>26</v>
      </c>
      <c r="H140" s="5" t="s">
        <v>26</v>
      </c>
      <c r="I140" s="42" t="s">
        <v>26</v>
      </c>
      <c r="J140" s="142"/>
      <c r="K140" s="142"/>
      <c r="L140" s="142"/>
      <c r="M140" s="142"/>
      <c r="N140" s="142"/>
      <c r="O140" s="2"/>
    </row>
    <row r="141" spans="1:15" ht="62.4" x14ac:dyDescent="0.3">
      <c r="A141" s="151"/>
      <c r="B141" s="151"/>
      <c r="C141" s="143"/>
      <c r="D141" s="143"/>
      <c r="E141" s="151"/>
      <c r="F141" s="18" t="s">
        <v>20</v>
      </c>
      <c r="G141" s="55" t="s">
        <v>26</v>
      </c>
      <c r="H141" s="5" t="s">
        <v>26</v>
      </c>
      <c r="I141" s="42" t="s">
        <v>26</v>
      </c>
      <c r="J141" s="143"/>
      <c r="K141" s="143"/>
      <c r="L141" s="143"/>
      <c r="M141" s="143"/>
      <c r="N141" s="143"/>
      <c r="O141" s="2"/>
    </row>
    <row r="142" spans="1:15" ht="31.2" x14ac:dyDescent="0.3">
      <c r="A142" s="149"/>
      <c r="B142" s="149" t="s">
        <v>28</v>
      </c>
      <c r="C142" s="141">
        <v>2020</v>
      </c>
      <c r="D142" s="141">
        <v>2026</v>
      </c>
      <c r="E142" s="149" t="s">
        <v>152</v>
      </c>
      <c r="F142" s="18" t="s">
        <v>14</v>
      </c>
      <c r="G142" s="56">
        <f>G143+G144</f>
        <v>28350415.420000002</v>
      </c>
      <c r="H142" s="6">
        <f t="shared" ref="H142" si="56">H143+H144</f>
        <v>28350415.420000002</v>
      </c>
      <c r="I142" s="6">
        <f>H142/G142*100</f>
        <v>100</v>
      </c>
      <c r="J142" s="141"/>
      <c r="K142" s="141"/>
      <c r="L142" s="141"/>
      <c r="M142" s="141"/>
      <c r="N142" s="141"/>
      <c r="O142" s="2"/>
    </row>
    <row r="143" spans="1:15" ht="54" customHeight="1" x14ac:dyDescent="0.3">
      <c r="A143" s="150"/>
      <c r="B143" s="150"/>
      <c r="C143" s="142"/>
      <c r="D143" s="142"/>
      <c r="E143" s="150"/>
      <c r="F143" s="18" t="s">
        <v>19</v>
      </c>
      <c r="G143" s="56">
        <f>G146+G149+G152</f>
        <v>23686594.57</v>
      </c>
      <c r="H143" s="56">
        <f>H146+H149+H152</f>
        <v>23686594.57</v>
      </c>
      <c r="I143" s="6">
        <f t="shared" ref="I143:I206" si="57">H143/G143*100</f>
        <v>100</v>
      </c>
      <c r="J143" s="142"/>
      <c r="K143" s="142"/>
      <c r="L143" s="142"/>
      <c r="M143" s="142"/>
      <c r="N143" s="142"/>
      <c r="O143" s="2"/>
    </row>
    <row r="144" spans="1:15" ht="37.5" customHeight="1" x14ac:dyDescent="0.3">
      <c r="A144" s="151"/>
      <c r="B144" s="151"/>
      <c r="C144" s="143"/>
      <c r="D144" s="143"/>
      <c r="E144" s="151"/>
      <c r="F144" s="18" t="s">
        <v>20</v>
      </c>
      <c r="G144" s="56">
        <f>G147+G150+G153</f>
        <v>4663820.8499999996</v>
      </c>
      <c r="H144" s="56">
        <f>H147+H150+H153</f>
        <v>4663820.8499999996</v>
      </c>
      <c r="I144" s="6">
        <f t="shared" si="57"/>
        <v>100</v>
      </c>
      <c r="J144" s="143"/>
      <c r="K144" s="143"/>
      <c r="L144" s="143"/>
      <c r="M144" s="143"/>
      <c r="N144" s="143"/>
      <c r="O144" s="2"/>
    </row>
    <row r="145" spans="1:15" ht="15.75" customHeight="1" x14ac:dyDescent="0.3">
      <c r="A145" s="149"/>
      <c r="B145" s="188" t="s">
        <v>29</v>
      </c>
      <c r="C145" s="141">
        <v>2020</v>
      </c>
      <c r="D145" s="141">
        <v>2026</v>
      </c>
      <c r="E145" s="149" t="s">
        <v>153</v>
      </c>
      <c r="F145" s="18" t="s">
        <v>14</v>
      </c>
      <c r="G145" s="56">
        <f t="shared" ref="G145:H145" si="58">G146+G147</f>
        <v>7312900.3399999999</v>
      </c>
      <c r="H145" s="4">
        <f t="shared" si="58"/>
        <v>7312900.3399999999</v>
      </c>
      <c r="I145" s="6">
        <f t="shared" si="57"/>
        <v>100</v>
      </c>
      <c r="J145" s="162" t="s">
        <v>67</v>
      </c>
      <c r="K145" s="141" t="s">
        <v>68</v>
      </c>
      <c r="L145" s="141">
        <v>8000</v>
      </c>
      <c r="M145" s="141">
        <v>3297</v>
      </c>
      <c r="N145" s="168">
        <f>M145/L145*100</f>
        <v>41.212499999999999</v>
      </c>
      <c r="O145" s="2"/>
    </row>
    <row r="146" spans="1:15" ht="124.8" x14ac:dyDescent="0.3">
      <c r="A146" s="186"/>
      <c r="B146" s="189"/>
      <c r="C146" s="174"/>
      <c r="D146" s="174"/>
      <c r="E146" s="150"/>
      <c r="F146" s="18" t="s">
        <v>19</v>
      </c>
      <c r="G146" s="56">
        <v>7312900.3399999999</v>
      </c>
      <c r="H146" s="56">
        <v>7312900.3399999999</v>
      </c>
      <c r="I146" s="6">
        <f t="shared" si="57"/>
        <v>100</v>
      </c>
      <c r="J146" s="163"/>
      <c r="K146" s="142"/>
      <c r="L146" s="142"/>
      <c r="M146" s="142"/>
      <c r="N146" s="169"/>
      <c r="O146" s="2"/>
    </row>
    <row r="147" spans="1:15" ht="32.25" customHeight="1" x14ac:dyDescent="0.3">
      <c r="A147" s="187"/>
      <c r="B147" s="190"/>
      <c r="C147" s="175"/>
      <c r="D147" s="175"/>
      <c r="E147" s="151"/>
      <c r="F147" s="18" t="s">
        <v>20</v>
      </c>
      <c r="G147" s="54">
        <v>0</v>
      </c>
      <c r="H147" s="54">
        <v>0</v>
      </c>
      <c r="I147" s="6"/>
      <c r="J147" s="164"/>
      <c r="K147" s="143"/>
      <c r="L147" s="143"/>
      <c r="M147" s="143"/>
      <c r="N147" s="170"/>
      <c r="O147" s="2"/>
    </row>
    <row r="148" spans="1:15" ht="32.25" customHeight="1" x14ac:dyDescent="0.3">
      <c r="A148" s="183"/>
      <c r="B148" s="188" t="s">
        <v>145</v>
      </c>
      <c r="C148" s="141">
        <v>2020</v>
      </c>
      <c r="D148" s="141">
        <v>2026</v>
      </c>
      <c r="E148" s="149" t="s">
        <v>153</v>
      </c>
      <c r="F148" s="18" t="s">
        <v>14</v>
      </c>
      <c r="G148" s="56">
        <f>G149+G150</f>
        <v>20987010.030000001</v>
      </c>
      <c r="H148" s="56">
        <f>H149+H150</f>
        <v>20987010.030000001</v>
      </c>
      <c r="I148" s="6">
        <f t="shared" si="57"/>
        <v>100</v>
      </c>
      <c r="J148" s="162" t="s">
        <v>128</v>
      </c>
      <c r="K148" s="141" t="s">
        <v>64</v>
      </c>
      <c r="L148" s="141">
        <v>100</v>
      </c>
      <c r="M148" s="141">
        <v>100</v>
      </c>
      <c r="N148" s="141">
        <f>M148/L148*100</f>
        <v>100</v>
      </c>
      <c r="O148" s="2"/>
    </row>
    <row r="149" spans="1:15" ht="32.25" customHeight="1" x14ac:dyDescent="0.3">
      <c r="A149" s="174"/>
      <c r="B149" s="189"/>
      <c r="C149" s="174"/>
      <c r="D149" s="174"/>
      <c r="E149" s="150"/>
      <c r="F149" s="18" t="s">
        <v>19</v>
      </c>
      <c r="G149" s="56">
        <v>16373189.18</v>
      </c>
      <c r="H149" s="56">
        <v>16373189.18</v>
      </c>
      <c r="I149" s="6">
        <f t="shared" si="57"/>
        <v>100</v>
      </c>
      <c r="J149" s="163"/>
      <c r="K149" s="142"/>
      <c r="L149" s="142"/>
      <c r="M149" s="142"/>
      <c r="N149" s="142"/>
      <c r="O149" s="2"/>
    </row>
    <row r="150" spans="1:15" ht="32.25" customHeight="1" x14ac:dyDescent="0.3">
      <c r="A150" s="175"/>
      <c r="B150" s="190"/>
      <c r="C150" s="175"/>
      <c r="D150" s="175"/>
      <c r="E150" s="151"/>
      <c r="F150" s="18" t="s">
        <v>20</v>
      </c>
      <c r="G150" s="54">
        <v>4613820.8499999996</v>
      </c>
      <c r="H150" s="54">
        <v>4613820.8499999996</v>
      </c>
      <c r="I150" s="6">
        <f t="shared" si="57"/>
        <v>100</v>
      </c>
      <c r="J150" s="164"/>
      <c r="K150" s="143"/>
      <c r="L150" s="143"/>
      <c r="M150" s="143"/>
      <c r="N150" s="143"/>
      <c r="O150" s="2"/>
    </row>
    <row r="151" spans="1:15" ht="32.25" customHeight="1" x14ac:dyDescent="0.3">
      <c r="A151" s="183"/>
      <c r="B151" s="244" t="s">
        <v>173</v>
      </c>
      <c r="C151" s="141">
        <v>2020</v>
      </c>
      <c r="D151" s="141">
        <v>2026</v>
      </c>
      <c r="E151" s="149" t="s">
        <v>153</v>
      </c>
      <c r="F151" s="18" t="s">
        <v>14</v>
      </c>
      <c r="G151" s="56">
        <f>G152+G153</f>
        <v>50505.05</v>
      </c>
      <c r="H151" s="56">
        <f>H152+H153</f>
        <v>50505.05</v>
      </c>
      <c r="I151" s="6">
        <f t="shared" si="57"/>
        <v>100</v>
      </c>
      <c r="J151" s="162" t="s">
        <v>128</v>
      </c>
      <c r="K151" s="162" t="s">
        <v>64</v>
      </c>
      <c r="L151" s="162">
        <v>100</v>
      </c>
      <c r="M151" s="162">
        <v>100</v>
      </c>
      <c r="N151" s="162">
        <f>M151/L151*100</f>
        <v>100</v>
      </c>
      <c r="O151" s="2"/>
    </row>
    <row r="152" spans="1:15" ht="32.25" customHeight="1" x14ac:dyDescent="0.3">
      <c r="A152" s="174"/>
      <c r="B152" s="245"/>
      <c r="C152" s="142"/>
      <c r="D152" s="142"/>
      <c r="E152" s="150"/>
      <c r="F152" s="18" t="s">
        <v>19</v>
      </c>
      <c r="G152" s="56">
        <v>505.05</v>
      </c>
      <c r="H152" s="56">
        <v>505.05</v>
      </c>
      <c r="I152" s="6">
        <f t="shared" si="57"/>
        <v>100</v>
      </c>
      <c r="J152" s="163"/>
      <c r="K152" s="163"/>
      <c r="L152" s="163"/>
      <c r="M152" s="163"/>
      <c r="N152" s="163"/>
      <c r="O152" s="2"/>
    </row>
    <row r="153" spans="1:15" ht="32.25" customHeight="1" x14ac:dyDescent="0.3">
      <c r="A153" s="175"/>
      <c r="B153" s="246"/>
      <c r="C153" s="143"/>
      <c r="D153" s="143"/>
      <c r="E153" s="151"/>
      <c r="F153" s="18" t="s">
        <v>20</v>
      </c>
      <c r="G153" s="54">
        <v>50000</v>
      </c>
      <c r="H153" s="54">
        <v>50000</v>
      </c>
      <c r="I153" s="6">
        <f t="shared" si="57"/>
        <v>100</v>
      </c>
      <c r="J153" s="164"/>
      <c r="K153" s="164"/>
      <c r="L153" s="164"/>
      <c r="M153" s="164"/>
      <c r="N153" s="164"/>
      <c r="O153" s="2"/>
    </row>
    <row r="154" spans="1:15" ht="31.2" x14ac:dyDescent="0.3">
      <c r="A154" s="235"/>
      <c r="B154" s="149" t="s">
        <v>30</v>
      </c>
      <c r="C154" s="141">
        <v>2020</v>
      </c>
      <c r="D154" s="141">
        <v>2026</v>
      </c>
      <c r="E154" s="149" t="s">
        <v>151</v>
      </c>
      <c r="F154" s="18" t="s">
        <v>14</v>
      </c>
      <c r="G154" s="54" t="s">
        <v>26</v>
      </c>
      <c r="H154" s="4" t="s">
        <v>26</v>
      </c>
      <c r="I154" s="4" t="s">
        <v>26</v>
      </c>
      <c r="J154" s="162" t="s">
        <v>26</v>
      </c>
      <c r="K154" s="141" t="s">
        <v>26</v>
      </c>
      <c r="L154" s="141" t="s">
        <v>26</v>
      </c>
      <c r="M154" s="141" t="s">
        <v>26</v>
      </c>
      <c r="N154" s="141" t="s">
        <v>26</v>
      </c>
      <c r="O154" s="2"/>
    </row>
    <row r="155" spans="1:15" ht="124.8" x14ac:dyDescent="0.3">
      <c r="A155" s="236"/>
      <c r="B155" s="256"/>
      <c r="C155" s="142"/>
      <c r="D155" s="142"/>
      <c r="E155" s="150"/>
      <c r="F155" s="100" t="s">
        <v>19</v>
      </c>
      <c r="G155" s="54" t="s">
        <v>26</v>
      </c>
      <c r="H155" s="4" t="s">
        <v>26</v>
      </c>
      <c r="I155" s="4" t="s">
        <v>26</v>
      </c>
      <c r="J155" s="163"/>
      <c r="K155" s="142"/>
      <c r="L155" s="142"/>
      <c r="M155" s="142"/>
      <c r="N155" s="142"/>
      <c r="O155" s="2"/>
    </row>
    <row r="156" spans="1:15" ht="62.4" x14ac:dyDescent="0.3">
      <c r="A156" s="237"/>
      <c r="B156" s="257"/>
      <c r="C156" s="143"/>
      <c r="D156" s="143"/>
      <c r="E156" s="151"/>
      <c r="F156" s="18" t="s">
        <v>20</v>
      </c>
      <c r="G156" s="54" t="s">
        <v>26</v>
      </c>
      <c r="H156" s="4" t="s">
        <v>26</v>
      </c>
      <c r="I156" s="4" t="s">
        <v>26</v>
      </c>
      <c r="J156" s="164"/>
      <c r="K156" s="143"/>
      <c r="L156" s="143"/>
      <c r="M156" s="143"/>
      <c r="N156" s="143"/>
      <c r="O156" s="2"/>
    </row>
    <row r="157" spans="1:15" ht="31.2" x14ac:dyDescent="0.3">
      <c r="A157" s="235"/>
      <c r="B157" s="149" t="s">
        <v>31</v>
      </c>
      <c r="C157" s="141">
        <v>2020</v>
      </c>
      <c r="D157" s="141">
        <v>2026</v>
      </c>
      <c r="E157" s="149" t="s">
        <v>153</v>
      </c>
      <c r="F157" s="18" t="s">
        <v>14</v>
      </c>
      <c r="G157" s="54">
        <f>G158+G159</f>
        <v>13413433.280000001</v>
      </c>
      <c r="H157" s="4">
        <f t="shared" ref="H157" si="59">H158+H159</f>
        <v>13413433.280000001</v>
      </c>
      <c r="I157" s="6">
        <f t="shared" si="57"/>
        <v>100</v>
      </c>
      <c r="J157" s="162"/>
      <c r="K157" s="141"/>
      <c r="L157" s="141"/>
      <c r="M157" s="141"/>
      <c r="N157" s="141"/>
      <c r="O157" s="2"/>
    </row>
    <row r="158" spans="1:15" ht="124.8" x14ac:dyDescent="0.3">
      <c r="A158" s="236"/>
      <c r="B158" s="150"/>
      <c r="C158" s="142"/>
      <c r="D158" s="142"/>
      <c r="E158" s="150"/>
      <c r="F158" s="100" t="s">
        <v>19</v>
      </c>
      <c r="G158" s="54">
        <f>G161+G164</f>
        <v>11323040.470000001</v>
      </c>
      <c r="H158" s="54">
        <f>H161+H164</f>
        <v>11323040.470000001</v>
      </c>
      <c r="I158" s="6">
        <f t="shared" si="57"/>
        <v>100</v>
      </c>
      <c r="J158" s="163"/>
      <c r="K158" s="142"/>
      <c r="L158" s="142"/>
      <c r="M158" s="142"/>
      <c r="N158" s="142"/>
      <c r="O158" s="2"/>
    </row>
    <row r="159" spans="1:15" ht="30.75" customHeight="1" x14ac:dyDescent="0.3">
      <c r="A159" s="237"/>
      <c r="B159" s="151"/>
      <c r="C159" s="143"/>
      <c r="D159" s="143"/>
      <c r="E159" s="151"/>
      <c r="F159" s="18" t="s">
        <v>20</v>
      </c>
      <c r="G159" s="54">
        <f>G162+G165</f>
        <v>2090392.81</v>
      </c>
      <c r="H159" s="54">
        <f>H162+H165</f>
        <v>2090392.81</v>
      </c>
      <c r="I159" s="6">
        <f t="shared" si="57"/>
        <v>100</v>
      </c>
      <c r="J159" s="164"/>
      <c r="K159" s="143"/>
      <c r="L159" s="143"/>
      <c r="M159" s="143"/>
      <c r="N159" s="143"/>
      <c r="O159" s="2"/>
    </row>
    <row r="160" spans="1:15" ht="15.75" customHeight="1" x14ac:dyDescent="0.3">
      <c r="A160" s="235"/>
      <c r="B160" s="149" t="s">
        <v>29</v>
      </c>
      <c r="C160" s="141">
        <v>2020</v>
      </c>
      <c r="D160" s="141">
        <v>2026</v>
      </c>
      <c r="E160" s="149" t="s">
        <v>153</v>
      </c>
      <c r="F160" s="18" t="s">
        <v>14</v>
      </c>
      <c r="G160" s="54">
        <f t="shared" ref="G160:H160" si="60">G161+G162</f>
        <v>2237086.4700000002</v>
      </c>
      <c r="H160" s="4">
        <f t="shared" si="60"/>
        <v>2237086.4700000002</v>
      </c>
      <c r="I160" s="6">
        <f t="shared" si="57"/>
        <v>100</v>
      </c>
      <c r="J160" s="162" t="s">
        <v>69</v>
      </c>
      <c r="K160" s="141" t="s">
        <v>64</v>
      </c>
      <c r="L160" s="141">
        <v>100</v>
      </c>
      <c r="M160" s="141">
        <v>100</v>
      </c>
      <c r="N160" s="141">
        <f>M160/L160*100</f>
        <v>100</v>
      </c>
      <c r="O160" s="2"/>
    </row>
    <row r="161" spans="1:15" ht="124.8" x14ac:dyDescent="0.3">
      <c r="A161" s="236"/>
      <c r="B161" s="186"/>
      <c r="C161" s="142"/>
      <c r="D161" s="142"/>
      <c r="E161" s="150"/>
      <c r="F161" s="18" t="s">
        <v>19</v>
      </c>
      <c r="G161" s="54">
        <v>2237086.4700000002</v>
      </c>
      <c r="H161" s="54">
        <v>2237086.4700000002</v>
      </c>
      <c r="I161" s="6">
        <f t="shared" si="57"/>
        <v>100</v>
      </c>
      <c r="J161" s="163"/>
      <c r="K161" s="142"/>
      <c r="L161" s="142"/>
      <c r="M161" s="142"/>
      <c r="N161" s="142"/>
      <c r="O161" s="2"/>
    </row>
    <row r="162" spans="1:15" ht="62.4" x14ac:dyDescent="0.3">
      <c r="A162" s="237"/>
      <c r="B162" s="187"/>
      <c r="C162" s="143"/>
      <c r="D162" s="143"/>
      <c r="E162" s="151"/>
      <c r="F162" s="18" t="s">
        <v>20</v>
      </c>
      <c r="G162" s="54">
        <v>0</v>
      </c>
      <c r="H162" s="4">
        <v>0</v>
      </c>
      <c r="I162" s="6"/>
      <c r="J162" s="164"/>
      <c r="K162" s="143"/>
      <c r="L162" s="143"/>
      <c r="M162" s="143"/>
      <c r="N162" s="143"/>
      <c r="O162" s="2"/>
    </row>
    <row r="163" spans="1:15" ht="31.2" x14ac:dyDescent="0.3">
      <c r="A163" s="247"/>
      <c r="B163" s="149" t="s">
        <v>145</v>
      </c>
      <c r="C163" s="141">
        <v>2020</v>
      </c>
      <c r="D163" s="141">
        <v>2026</v>
      </c>
      <c r="E163" s="149" t="s">
        <v>153</v>
      </c>
      <c r="F163" s="18" t="s">
        <v>14</v>
      </c>
      <c r="G163" s="54">
        <f>G164+G165</f>
        <v>11176346.810000001</v>
      </c>
      <c r="H163" s="54">
        <f>H164+H165</f>
        <v>11176346.810000001</v>
      </c>
      <c r="I163" s="6">
        <f t="shared" si="57"/>
        <v>100</v>
      </c>
      <c r="J163" s="162" t="s">
        <v>128</v>
      </c>
      <c r="K163" s="141" t="s">
        <v>64</v>
      </c>
      <c r="L163" s="141">
        <v>100</v>
      </c>
      <c r="M163" s="141">
        <v>100</v>
      </c>
      <c r="N163" s="141">
        <f>M163/L163*100</f>
        <v>100</v>
      </c>
      <c r="O163" s="2"/>
    </row>
    <row r="164" spans="1:15" ht="124.8" x14ac:dyDescent="0.3">
      <c r="A164" s="248"/>
      <c r="B164" s="186"/>
      <c r="C164" s="142"/>
      <c r="D164" s="142"/>
      <c r="E164" s="150"/>
      <c r="F164" s="100" t="s">
        <v>19</v>
      </c>
      <c r="G164" s="54">
        <v>9085954</v>
      </c>
      <c r="H164" s="54">
        <v>9085954</v>
      </c>
      <c r="I164" s="6">
        <f t="shared" si="57"/>
        <v>100</v>
      </c>
      <c r="J164" s="163"/>
      <c r="K164" s="142"/>
      <c r="L164" s="142"/>
      <c r="M164" s="142"/>
      <c r="N164" s="142"/>
      <c r="O164" s="2"/>
    </row>
    <row r="165" spans="1:15" ht="52.5" customHeight="1" x14ac:dyDescent="0.3">
      <c r="A165" s="249"/>
      <c r="B165" s="187"/>
      <c r="C165" s="143"/>
      <c r="D165" s="143"/>
      <c r="E165" s="151"/>
      <c r="F165" s="18" t="s">
        <v>20</v>
      </c>
      <c r="G165" s="54">
        <v>2090392.81</v>
      </c>
      <c r="H165" s="54">
        <v>2090392.81</v>
      </c>
      <c r="I165" s="6">
        <f t="shared" si="57"/>
        <v>100</v>
      </c>
      <c r="J165" s="164"/>
      <c r="K165" s="143"/>
      <c r="L165" s="143"/>
      <c r="M165" s="143"/>
      <c r="N165" s="143"/>
      <c r="O165" s="2"/>
    </row>
    <row r="166" spans="1:15" ht="21" customHeight="1" x14ac:dyDescent="0.3">
      <c r="A166" s="185"/>
      <c r="B166" s="149" t="s">
        <v>116</v>
      </c>
      <c r="C166" s="141">
        <v>2020</v>
      </c>
      <c r="D166" s="141">
        <v>2026</v>
      </c>
      <c r="E166" s="149" t="s">
        <v>151</v>
      </c>
      <c r="F166" s="18" t="s">
        <v>14</v>
      </c>
      <c r="G166" s="54" t="s">
        <v>26</v>
      </c>
      <c r="H166" s="4" t="s">
        <v>26</v>
      </c>
      <c r="I166" s="4" t="s">
        <v>26</v>
      </c>
      <c r="J166" s="162"/>
      <c r="K166" s="141"/>
      <c r="L166" s="141"/>
      <c r="M166" s="141"/>
      <c r="N166" s="141"/>
      <c r="O166" s="2"/>
    </row>
    <row r="167" spans="1:15" ht="31.5" customHeight="1" x14ac:dyDescent="0.3">
      <c r="A167" s="186"/>
      <c r="B167" s="150"/>
      <c r="C167" s="142"/>
      <c r="D167" s="142"/>
      <c r="E167" s="150"/>
      <c r="F167" s="18" t="s">
        <v>19</v>
      </c>
      <c r="G167" s="54" t="s">
        <v>26</v>
      </c>
      <c r="H167" s="4" t="s">
        <v>26</v>
      </c>
      <c r="I167" s="4" t="s">
        <v>26</v>
      </c>
      <c r="J167" s="163"/>
      <c r="K167" s="142"/>
      <c r="L167" s="142"/>
      <c r="M167" s="142"/>
      <c r="N167" s="142"/>
      <c r="O167" s="2"/>
    </row>
    <row r="168" spans="1:15" ht="31.5" customHeight="1" x14ac:dyDescent="0.3">
      <c r="A168" s="187"/>
      <c r="B168" s="151"/>
      <c r="C168" s="143"/>
      <c r="D168" s="143"/>
      <c r="E168" s="151"/>
      <c r="F168" s="18" t="s">
        <v>20</v>
      </c>
      <c r="G168" s="54" t="s">
        <v>26</v>
      </c>
      <c r="H168" s="4" t="s">
        <v>26</v>
      </c>
      <c r="I168" s="4" t="s">
        <v>26</v>
      </c>
      <c r="J168" s="164"/>
      <c r="K168" s="143"/>
      <c r="L168" s="143"/>
      <c r="M168" s="143"/>
      <c r="N168" s="143"/>
      <c r="O168" s="2"/>
    </row>
    <row r="169" spans="1:15" ht="21.75" customHeight="1" x14ac:dyDescent="0.3">
      <c r="A169" s="185"/>
      <c r="B169" s="149" t="s">
        <v>32</v>
      </c>
      <c r="C169" s="141">
        <v>2020</v>
      </c>
      <c r="D169" s="141">
        <v>2026</v>
      </c>
      <c r="E169" s="149" t="s">
        <v>153</v>
      </c>
      <c r="F169" s="18" t="s">
        <v>14</v>
      </c>
      <c r="G169" s="54">
        <f>G170+G171</f>
        <v>2604810.0499999998</v>
      </c>
      <c r="H169" s="4">
        <f t="shared" ref="H169" si="61">H170+H171</f>
        <v>2604810.0499999998</v>
      </c>
      <c r="I169" s="6">
        <f t="shared" si="57"/>
        <v>100</v>
      </c>
      <c r="J169" s="162"/>
      <c r="K169" s="152"/>
      <c r="L169" s="152"/>
      <c r="M169" s="152"/>
      <c r="N169" s="152"/>
      <c r="O169" s="2"/>
    </row>
    <row r="170" spans="1:15" ht="45.6" customHeight="1" x14ac:dyDescent="0.3">
      <c r="A170" s="186"/>
      <c r="B170" s="186"/>
      <c r="C170" s="142"/>
      <c r="D170" s="142"/>
      <c r="E170" s="150"/>
      <c r="F170" s="18" t="s">
        <v>19</v>
      </c>
      <c r="G170" s="54">
        <f>G173+G176</f>
        <v>2288691.71</v>
      </c>
      <c r="H170" s="54">
        <f>H173+H176</f>
        <v>2288691.71</v>
      </c>
      <c r="I170" s="6">
        <f t="shared" si="57"/>
        <v>100</v>
      </c>
      <c r="J170" s="163"/>
      <c r="K170" s="153"/>
      <c r="L170" s="153"/>
      <c r="M170" s="153"/>
      <c r="N170" s="153"/>
      <c r="O170" s="2"/>
    </row>
    <row r="171" spans="1:15" ht="40.799999999999997" customHeight="1" x14ac:dyDescent="0.3">
      <c r="A171" s="187"/>
      <c r="B171" s="187"/>
      <c r="C171" s="143"/>
      <c r="D171" s="143"/>
      <c r="E171" s="151"/>
      <c r="F171" s="18" t="s">
        <v>20</v>
      </c>
      <c r="G171" s="54">
        <f>G174+G177</f>
        <v>316118.34000000003</v>
      </c>
      <c r="H171" s="54">
        <f>H174+H177</f>
        <v>316118.34000000003</v>
      </c>
      <c r="I171" s="6">
        <f t="shared" si="57"/>
        <v>100</v>
      </c>
      <c r="J171" s="164"/>
      <c r="K171" s="154"/>
      <c r="L171" s="154"/>
      <c r="M171" s="154"/>
      <c r="N171" s="154"/>
      <c r="O171" s="2"/>
    </row>
    <row r="172" spans="1:15" ht="15.75" customHeight="1" x14ac:dyDescent="0.3">
      <c r="A172" s="185"/>
      <c r="B172" s="149" t="s">
        <v>29</v>
      </c>
      <c r="C172" s="141">
        <v>2020</v>
      </c>
      <c r="D172" s="141">
        <v>2026</v>
      </c>
      <c r="E172" s="149" t="s">
        <v>153</v>
      </c>
      <c r="F172" s="18" t="s">
        <v>14</v>
      </c>
      <c r="G172" s="54">
        <f t="shared" ref="G172:H172" si="62">G173+G174</f>
        <v>526139.89</v>
      </c>
      <c r="H172" s="4">
        <f t="shared" si="62"/>
        <v>526139.89</v>
      </c>
      <c r="I172" s="6">
        <f t="shared" si="57"/>
        <v>100</v>
      </c>
      <c r="J172" s="162" t="s">
        <v>70</v>
      </c>
      <c r="K172" s="141" t="s">
        <v>64</v>
      </c>
      <c r="L172" s="141">
        <v>20</v>
      </c>
      <c r="M172" s="141">
        <v>25.5</v>
      </c>
      <c r="N172" s="141">
        <f>M172/L172*100</f>
        <v>127.49999999999999</v>
      </c>
      <c r="O172" s="2"/>
    </row>
    <row r="173" spans="1:15" ht="46.2" customHeight="1" x14ac:dyDescent="0.3">
      <c r="A173" s="186"/>
      <c r="B173" s="150"/>
      <c r="C173" s="142"/>
      <c r="D173" s="142"/>
      <c r="E173" s="150"/>
      <c r="F173" s="18" t="s">
        <v>19</v>
      </c>
      <c r="G173" s="54">
        <v>526139.89</v>
      </c>
      <c r="H173" s="54">
        <v>526139.89</v>
      </c>
      <c r="I173" s="6">
        <f t="shared" si="57"/>
        <v>100</v>
      </c>
      <c r="J173" s="163"/>
      <c r="K173" s="142"/>
      <c r="L173" s="142"/>
      <c r="M173" s="142"/>
      <c r="N173" s="142"/>
      <c r="O173" s="2"/>
    </row>
    <row r="174" spans="1:15" ht="41.4" customHeight="1" x14ac:dyDescent="0.3">
      <c r="A174" s="187"/>
      <c r="B174" s="151"/>
      <c r="C174" s="143"/>
      <c r="D174" s="143"/>
      <c r="E174" s="151"/>
      <c r="F174" s="18" t="s">
        <v>20</v>
      </c>
      <c r="G174" s="54">
        <v>0</v>
      </c>
      <c r="H174" s="54">
        <v>0</v>
      </c>
      <c r="I174" s="6"/>
      <c r="J174" s="164"/>
      <c r="K174" s="143"/>
      <c r="L174" s="143"/>
      <c r="M174" s="143"/>
      <c r="N174" s="143"/>
      <c r="O174" s="2"/>
    </row>
    <row r="175" spans="1:15" ht="31.2" x14ac:dyDescent="0.3">
      <c r="A175" s="183"/>
      <c r="B175" s="141" t="s">
        <v>146</v>
      </c>
      <c r="C175" s="141">
        <v>2020</v>
      </c>
      <c r="D175" s="141">
        <v>2026</v>
      </c>
      <c r="E175" s="149" t="s">
        <v>153</v>
      </c>
      <c r="F175" s="18" t="s">
        <v>14</v>
      </c>
      <c r="G175" s="54">
        <f>G176+G177</f>
        <v>2078670.1600000001</v>
      </c>
      <c r="H175" s="54">
        <f>H176+H177</f>
        <v>2078670.1600000001</v>
      </c>
      <c r="I175" s="6">
        <f t="shared" si="57"/>
        <v>100</v>
      </c>
      <c r="J175" s="162" t="s">
        <v>128</v>
      </c>
      <c r="K175" s="141" t="s">
        <v>64</v>
      </c>
      <c r="L175" s="141">
        <v>100</v>
      </c>
      <c r="M175" s="141">
        <v>100</v>
      </c>
      <c r="N175" s="141">
        <f>M175/L175*100</f>
        <v>100</v>
      </c>
      <c r="O175" s="2"/>
    </row>
    <row r="176" spans="1:15" ht="124.8" x14ac:dyDescent="0.3">
      <c r="A176" s="174"/>
      <c r="B176" s="142"/>
      <c r="C176" s="142"/>
      <c r="D176" s="142"/>
      <c r="E176" s="150"/>
      <c r="F176" s="18" t="s">
        <v>19</v>
      </c>
      <c r="G176" s="54">
        <v>1762551.82</v>
      </c>
      <c r="H176" s="54">
        <v>1762551.82</v>
      </c>
      <c r="I176" s="6">
        <f t="shared" si="57"/>
        <v>100</v>
      </c>
      <c r="J176" s="163"/>
      <c r="K176" s="142"/>
      <c r="L176" s="142"/>
      <c r="M176" s="142"/>
      <c r="N176" s="142"/>
      <c r="O176" s="2"/>
    </row>
    <row r="177" spans="1:15" ht="62.4" x14ac:dyDescent="0.3">
      <c r="A177" s="175"/>
      <c r="B177" s="143"/>
      <c r="C177" s="143"/>
      <c r="D177" s="143"/>
      <c r="E177" s="151"/>
      <c r="F177" s="18" t="s">
        <v>20</v>
      </c>
      <c r="G177" s="54">
        <v>316118.34000000003</v>
      </c>
      <c r="H177" s="54">
        <v>316118.34000000003</v>
      </c>
      <c r="I177" s="6">
        <f t="shared" si="57"/>
        <v>100</v>
      </c>
      <c r="J177" s="164"/>
      <c r="K177" s="143"/>
      <c r="L177" s="143"/>
      <c r="M177" s="143"/>
      <c r="N177" s="143"/>
      <c r="O177" s="2"/>
    </row>
    <row r="178" spans="1:15" ht="19.5" customHeight="1" x14ac:dyDescent="0.3">
      <c r="A178" s="185"/>
      <c r="B178" s="149" t="s">
        <v>33</v>
      </c>
      <c r="C178" s="141">
        <v>2020</v>
      </c>
      <c r="D178" s="141">
        <v>2026</v>
      </c>
      <c r="E178" s="149" t="s">
        <v>149</v>
      </c>
      <c r="F178" s="18" t="s">
        <v>14</v>
      </c>
      <c r="G178" s="54">
        <f>G179+G180</f>
        <v>16272362.75</v>
      </c>
      <c r="H178" s="4">
        <f t="shared" ref="H178" si="63">H179+H180</f>
        <v>16272362.75</v>
      </c>
      <c r="I178" s="6">
        <f t="shared" si="57"/>
        <v>100</v>
      </c>
      <c r="J178" s="162"/>
      <c r="K178" s="141"/>
      <c r="L178" s="141"/>
      <c r="M178" s="141"/>
      <c r="N178" s="141"/>
      <c r="O178" s="2"/>
    </row>
    <row r="179" spans="1:15" ht="124.8" x14ac:dyDescent="0.3">
      <c r="A179" s="186"/>
      <c r="B179" s="150"/>
      <c r="C179" s="142"/>
      <c r="D179" s="142"/>
      <c r="E179" s="150"/>
      <c r="F179" s="18" t="s">
        <v>19</v>
      </c>
      <c r="G179" s="54">
        <f>G182+G185+G188+G191+G197+G194</f>
        <v>8232492.209999999</v>
      </c>
      <c r="H179" s="54">
        <f t="shared" ref="H179" si="64">H182+H185+H188+H191+H197+H194</f>
        <v>8232492.209999999</v>
      </c>
      <c r="I179" s="6">
        <f t="shared" si="57"/>
        <v>100</v>
      </c>
      <c r="J179" s="163"/>
      <c r="K179" s="142"/>
      <c r="L179" s="142"/>
      <c r="M179" s="142"/>
      <c r="N179" s="142"/>
      <c r="O179" s="2"/>
    </row>
    <row r="180" spans="1:15" ht="62.4" x14ac:dyDescent="0.3">
      <c r="A180" s="187"/>
      <c r="B180" s="151"/>
      <c r="C180" s="143"/>
      <c r="D180" s="143"/>
      <c r="E180" s="151"/>
      <c r="F180" s="18" t="s">
        <v>20</v>
      </c>
      <c r="G180" s="54">
        <f>G183+G186+G189+G192+G195+G198</f>
        <v>8039870.54</v>
      </c>
      <c r="H180" s="54">
        <f t="shared" ref="H180" si="65">H183+H186+H189+H192+H195+H198</f>
        <v>8039870.54</v>
      </c>
      <c r="I180" s="6">
        <f t="shared" si="57"/>
        <v>100</v>
      </c>
      <c r="J180" s="164"/>
      <c r="K180" s="143"/>
      <c r="L180" s="143"/>
      <c r="M180" s="143"/>
      <c r="N180" s="143"/>
      <c r="O180" s="2"/>
    </row>
    <row r="181" spans="1:15" ht="13.5" customHeight="1" x14ac:dyDescent="0.3">
      <c r="A181" s="185"/>
      <c r="B181" s="149" t="s">
        <v>29</v>
      </c>
      <c r="C181" s="141">
        <v>2020</v>
      </c>
      <c r="D181" s="141">
        <v>2026</v>
      </c>
      <c r="E181" s="149" t="s">
        <v>151</v>
      </c>
      <c r="F181" s="18" t="s">
        <v>14</v>
      </c>
      <c r="G181" s="54">
        <f t="shared" ref="G181:H181" si="66">G182+G183</f>
        <v>5244775.8600000003</v>
      </c>
      <c r="H181" s="4">
        <f t="shared" si="66"/>
        <v>5244775.8600000003</v>
      </c>
      <c r="I181" s="6">
        <f t="shared" si="57"/>
        <v>100</v>
      </c>
      <c r="J181" s="162" t="s">
        <v>71</v>
      </c>
      <c r="K181" s="141" t="s">
        <v>64</v>
      </c>
      <c r="L181" s="141">
        <v>6.8</v>
      </c>
      <c r="M181" s="141">
        <v>6.7</v>
      </c>
      <c r="N181" s="168">
        <f>M181/L181*100</f>
        <v>98.529411764705884</v>
      </c>
      <c r="O181" s="2"/>
    </row>
    <row r="182" spans="1:15" ht="51.75" customHeight="1" x14ac:dyDescent="0.3">
      <c r="A182" s="186"/>
      <c r="B182" s="150"/>
      <c r="C182" s="142"/>
      <c r="D182" s="142"/>
      <c r="E182" s="150"/>
      <c r="F182" s="18" t="s">
        <v>19</v>
      </c>
      <c r="G182" s="56">
        <v>5244775.8600000003</v>
      </c>
      <c r="H182" s="56">
        <v>5244775.8600000003</v>
      </c>
      <c r="I182" s="6">
        <f t="shared" si="57"/>
        <v>100</v>
      </c>
      <c r="J182" s="163"/>
      <c r="K182" s="142"/>
      <c r="L182" s="142"/>
      <c r="M182" s="142"/>
      <c r="N182" s="169"/>
      <c r="O182" s="2"/>
    </row>
    <row r="183" spans="1:15" ht="30.75" customHeight="1" x14ac:dyDescent="0.3">
      <c r="A183" s="187"/>
      <c r="B183" s="151"/>
      <c r="C183" s="143"/>
      <c r="D183" s="143"/>
      <c r="E183" s="151"/>
      <c r="F183" s="18" t="s">
        <v>20</v>
      </c>
      <c r="G183" s="54">
        <v>0</v>
      </c>
      <c r="H183" s="54">
        <v>0</v>
      </c>
      <c r="I183" s="6"/>
      <c r="J183" s="164"/>
      <c r="K183" s="143"/>
      <c r="L183" s="143"/>
      <c r="M183" s="143"/>
      <c r="N183" s="170"/>
      <c r="O183" s="2"/>
    </row>
    <row r="184" spans="1:15" ht="30.75" customHeight="1" x14ac:dyDescent="0.3">
      <c r="A184" s="183"/>
      <c r="B184" s="141" t="s">
        <v>146</v>
      </c>
      <c r="C184" s="141">
        <v>2020</v>
      </c>
      <c r="D184" s="141">
        <v>2026</v>
      </c>
      <c r="E184" s="149" t="s">
        <v>151</v>
      </c>
      <c r="F184" s="18" t="s">
        <v>14</v>
      </c>
      <c r="G184" s="54">
        <f>G185+G186</f>
        <v>4364234.79</v>
      </c>
      <c r="H184" s="54">
        <f>H185+H186</f>
        <v>4364234.79</v>
      </c>
      <c r="I184" s="6">
        <f t="shared" si="57"/>
        <v>100</v>
      </c>
      <c r="J184" s="162" t="s">
        <v>128</v>
      </c>
      <c r="K184" s="141" t="s">
        <v>64</v>
      </c>
      <c r="L184" s="141">
        <v>100</v>
      </c>
      <c r="M184" s="141">
        <v>100</v>
      </c>
      <c r="N184" s="141">
        <f>M184/L184*100</f>
        <v>100</v>
      </c>
      <c r="O184" s="2"/>
    </row>
    <row r="185" spans="1:15" ht="30.75" customHeight="1" x14ac:dyDescent="0.3">
      <c r="A185" s="174"/>
      <c r="B185" s="142"/>
      <c r="C185" s="142"/>
      <c r="D185" s="142"/>
      <c r="E185" s="150"/>
      <c r="F185" s="18" t="s">
        <v>19</v>
      </c>
      <c r="G185" s="56">
        <v>2921082.82</v>
      </c>
      <c r="H185" s="56">
        <v>2921082.82</v>
      </c>
      <c r="I185" s="6">
        <f t="shared" si="57"/>
        <v>100</v>
      </c>
      <c r="J185" s="163"/>
      <c r="K185" s="142"/>
      <c r="L185" s="142"/>
      <c r="M185" s="142"/>
      <c r="N185" s="142"/>
      <c r="O185" s="2"/>
    </row>
    <row r="186" spans="1:15" ht="76.5" customHeight="1" x14ac:dyDescent="0.3">
      <c r="A186" s="175"/>
      <c r="B186" s="143"/>
      <c r="C186" s="143"/>
      <c r="D186" s="143"/>
      <c r="E186" s="151"/>
      <c r="F186" s="18" t="s">
        <v>20</v>
      </c>
      <c r="G186" s="54">
        <v>1443151.97</v>
      </c>
      <c r="H186" s="54">
        <v>1443151.97</v>
      </c>
      <c r="I186" s="6">
        <f t="shared" si="57"/>
        <v>100</v>
      </c>
      <c r="J186" s="164"/>
      <c r="K186" s="143"/>
      <c r="L186" s="143"/>
      <c r="M186" s="143"/>
      <c r="N186" s="143"/>
      <c r="O186" s="2"/>
    </row>
    <row r="187" spans="1:15" ht="30.75" customHeight="1" x14ac:dyDescent="0.3">
      <c r="A187" s="183"/>
      <c r="B187" s="141" t="s">
        <v>160</v>
      </c>
      <c r="C187" s="141">
        <v>2020</v>
      </c>
      <c r="D187" s="141">
        <v>2026</v>
      </c>
      <c r="E187" s="141" t="s">
        <v>149</v>
      </c>
      <c r="F187" s="18" t="s">
        <v>14</v>
      </c>
      <c r="G187" s="56">
        <f>G188+G189</f>
        <v>3092145.96</v>
      </c>
      <c r="H187" s="56">
        <f>H188+H189</f>
        <v>3092145.96</v>
      </c>
      <c r="I187" s="6">
        <f t="shared" si="57"/>
        <v>100</v>
      </c>
      <c r="J187" s="162" t="s">
        <v>128</v>
      </c>
      <c r="K187" s="141" t="s">
        <v>64</v>
      </c>
      <c r="L187" s="141">
        <v>100</v>
      </c>
      <c r="M187" s="141">
        <v>100</v>
      </c>
      <c r="N187" s="141">
        <f>M187/L187*100</f>
        <v>100</v>
      </c>
      <c r="O187" s="2"/>
    </row>
    <row r="188" spans="1:15" ht="39" customHeight="1" x14ac:dyDescent="0.3">
      <c r="A188" s="174"/>
      <c r="B188" s="142"/>
      <c r="C188" s="142"/>
      <c r="D188" s="142"/>
      <c r="E188" s="142"/>
      <c r="F188" s="18" t="s">
        <v>19</v>
      </c>
      <c r="G188" s="56">
        <v>30921.46</v>
      </c>
      <c r="H188" s="56">
        <v>30921.46</v>
      </c>
      <c r="I188" s="6">
        <f t="shared" si="57"/>
        <v>100</v>
      </c>
      <c r="J188" s="163"/>
      <c r="K188" s="142"/>
      <c r="L188" s="142"/>
      <c r="M188" s="142"/>
      <c r="N188" s="142"/>
      <c r="O188" s="2"/>
    </row>
    <row r="189" spans="1:15" ht="57" customHeight="1" x14ac:dyDescent="0.3">
      <c r="A189" s="175"/>
      <c r="B189" s="143"/>
      <c r="C189" s="143"/>
      <c r="D189" s="143"/>
      <c r="E189" s="143"/>
      <c r="F189" s="18" t="s">
        <v>20</v>
      </c>
      <c r="G189" s="56">
        <v>3061224.5</v>
      </c>
      <c r="H189" s="56">
        <v>3061224.5</v>
      </c>
      <c r="I189" s="6">
        <f t="shared" si="57"/>
        <v>100</v>
      </c>
      <c r="J189" s="164"/>
      <c r="K189" s="143"/>
      <c r="L189" s="143"/>
      <c r="M189" s="143"/>
      <c r="N189" s="143"/>
      <c r="O189" s="2"/>
    </row>
    <row r="190" spans="1:15" ht="30.75" customHeight="1" x14ac:dyDescent="0.3">
      <c r="A190" s="183"/>
      <c r="B190" s="141" t="s">
        <v>159</v>
      </c>
      <c r="C190" s="141">
        <v>2020</v>
      </c>
      <c r="D190" s="141">
        <v>2026</v>
      </c>
      <c r="E190" s="141" t="s">
        <v>149</v>
      </c>
      <c r="F190" s="18" t="s">
        <v>14</v>
      </c>
      <c r="G190" s="54">
        <f>G191+G192</f>
        <v>1380271.17</v>
      </c>
      <c r="H190" s="54">
        <f>H191+H192</f>
        <v>1380271.17</v>
      </c>
      <c r="I190" s="6">
        <f t="shared" si="57"/>
        <v>100</v>
      </c>
      <c r="J190" s="162" t="s">
        <v>158</v>
      </c>
      <c r="K190" s="141" t="s">
        <v>76</v>
      </c>
      <c r="L190" s="141">
        <v>1</v>
      </c>
      <c r="M190" s="141">
        <v>1</v>
      </c>
      <c r="N190" s="141">
        <f>M190/L190*100</f>
        <v>100</v>
      </c>
      <c r="O190" s="2"/>
    </row>
    <row r="191" spans="1:15" ht="30.75" customHeight="1" x14ac:dyDescent="0.3">
      <c r="A191" s="174"/>
      <c r="B191" s="142"/>
      <c r="C191" s="142"/>
      <c r="D191" s="142"/>
      <c r="E191" s="142"/>
      <c r="F191" s="18" t="s">
        <v>19</v>
      </c>
      <c r="G191" s="56">
        <v>13802.72</v>
      </c>
      <c r="H191" s="56">
        <v>13802.72</v>
      </c>
      <c r="I191" s="6">
        <f t="shared" si="57"/>
        <v>100</v>
      </c>
      <c r="J191" s="163"/>
      <c r="K191" s="142"/>
      <c r="L191" s="142"/>
      <c r="M191" s="142"/>
      <c r="N191" s="142"/>
      <c r="O191" s="2"/>
    </row>
    <row r="192" spans="1:15" ht="40.799999999999997" customHeight="1" x14ac:dyDescent="0.3">
      <c r="A192" s="175"/>
      <c r="B192" s="143"/>
      <c r="C192" s="143"/>
      <c r="D192" s="143"/>
      <c r="E192" s="143"/>
      <c r="F192" s="18" t="s">
        <v>20</v>
      </c>
      <c r="G192" s="54">
        <v>1366468.45</v>
      </c>
      <c r="H192" s="54">
        <v>1366468.45</v>
      </c>
      <c r="I192" s="6">
        <f t="shared" si="57"/>
        <v>100</v>
      </c>
      <c r="J192" s="164"/>
      <c r="K192" s="143"/>
      <c r="L192" s="143"/>
      <c r="M192" s="143"/>
      <c r="N192" s="143"/>
      <c r="O192" s="2"/>
    </row>
    <row r="193" spans="1:15" s="84" customFormat="1" ht="30.75" hidden="1" customHeight="1" x14ac:dyDescent="0.3">
      <c r="A193" s="83"/>
      <c r="B193" s="238" t="s">
        <v>170</v>
      </c>
      <c r="C193" s="205">
        <v>2021</v>
      </c>
      <c r="D193" s="205">
        <v>2027</v>
      </c>
      <c r="E193" s="205" t="s">
        <v>149</v>
      </c>
      <c r="F193" s="93" t="s">
        <v>14</v>
      </c>
      <c r="G193" s="54">
        <f>G194+G195</f>
        <v>0</v>
      </c>
      <c r="H193" s="4"/>
      <c r="I193" s="6"/>
      <c r="J193" s="162" t="s">
        <v>128</v>
      </c>
      <c r="K193" s="141" t="s">
        <v>64</v>
      </c>
      <c r="L193" s="141"/>
      <c r="M193" s="141"/>
      <c r="N193" s="141" t="e">
        <f t="shared" ref="N193" si="67">M193/L193*100</f>
        <v>#DIV/0!</v>
      </c>
      <c r="O193" s="85"/>
    </row>
    <row r="194" spans="1:15" s="84" customFormat="1" ht="30.75" hidden="1" customHeight="1" x14ac:dyDescent="0.3">
      <c r="A194" s="83"/>
      <c r="B194" s="239"/>
      <c r="C194" s="210"/>
      <c r="D194" s="210"/>
      <c r="E194" s="210"/>
      <c r="F194" s="93" t="s">
        <v>19</v>
      </c>
      <c r="G194" s="56">
        <v>0</v>
      </c>
      <c r="H194" s="4"/>
      <c r="I194" s="6"/>
      <c r="J194" s="163"/>
      <c r="K194" s="142"/>
      <c r="L194" s="142"/>
      <c r="M194" s="142"/>
      <c r="N194" s="142"/>
      <c r="O194" s="85"/>
    </row>
    <row r="195" spans="1:15" s="84" customFormat="1" ht="30.75" hidden="1" customHeight="1" x14ac:dyDescent="0.3">
      <c r="A195" s="83"/>
      <c r="B195" s="240"/>
      <c r="C195" s="211"/>
      <c r="D195" s="211"/>
      <c r="E195" s="211"/>
      <c r="F195" s="93" t="s">
        <v>20</v>
      </c>
      <c r="G195" s="54">
        <v>0</v>
      </c>
      <c r="H195" s="4"/>
      <c r="I195" s="6"/>
      <c r="J195" s="164"/>
      <c r="K195" s="143"/>
      <c r="L195" s="143"/>
      <c r="M195" s="143"/>
      <c r="N195" s="143"/>
      <c r="O195" s="85"/>
    </row>
    <row r="196" spans="1:15" ht="30.75" customHeight="1" x14ac:dyDescent="0.3">
      <c r="A196" s="47"/>
      <c r="B196" s="149" t="s">
        <v>180</v>
      </c>
      <c r="C196" s="141">
        <v>2021</v>
      </c>
      <c r="D196" s="141">
        <v>2027</v>
      </c>
      <c r="E196" s="141" t="s">
        <v>149</v>
      </c>
      <c r="F196" s="18" t="s">
        <v>14</v>
      </c>
      <c r="G196" s="54">
        <f>G197+G198</f>
        <v>2190934.9700000002</v>
      </c>
      <c r="H196" s="54">
        <f t="shared" ref="H196" si="68">H197+H198</f>
        <v>2190934.9700000002</v>
      </c>
      <c r="I196" s="6">
        <f t="shared" si="57"/>
        <v>100</v>
      </c>
      <c r="J196" s="162" t="s">
        <v>128</v>
      </c>
      <c r="K196" s="141" t="s">
        <v>64</v>
      </c>
      <c r="L196" s="141">
        <v>100</v>
      </c>
      <c r="M196" s="141">
        <v>100</v>
      </c>
      <c r="N196" s="141">
        <f t="shared" ref="N196" si="69">M196/L196*100</f>
        <v>100</v>
      </c>
      <c r="O196" s="2"/>
    </row>
    <row r="197" spans="1:15" ht="30.75" customHeight="1" x14ac:dyDescent="0.3">
      <c r="A197" s="47"/>
      <c r="B197" s="150"/>
      <c r="C197" s="142"/>
      <c r="D197" s="142"/>
      <c r="E197" s="142"/>
      <c r="F197" s="18" t="s">
        <v>19</v>
      </c>
      <c r="G197" s="56">
        <v>21909.35</v>
      </c>
      <c r="H197" s="56">
        <v>21909.35</v>
      </c>
      <c r="I197" s="6">
        <f t="shared" si="57"/>
        <v>100</v>
      </c>
      <c r="J197" s="163"/>
      <c r="K197" s="142"/>
      <c r="L197" s="142"/>
      <c r="M197" s="142"/>
      <c r="N197" s="142"/>
      <c r="O197" s="2"/>
    </row>
    <row r="198" spans="1:15" ht="30.75" customHeight="1" x14ac:dyDescent="0.3">
      <c r="A198" s="47"/>
      <c r="B198" s="151"/>
      <c r="C198" s="143"/>
      <c r="D198" s="143"/>
      <c r="E198" s="143"/>
      <c r="F198" s="18" t="s">
        <v>20</v>
      </c>
      <c r="G198" s="54">
        <v>2169025.62</v>
      </c>
      <c r="H198" s="54">
        <v>2169025.62</v>
      </c>
      <c r="I198" s="6">
        <f t="shared" si="57"/>
        <v>100</v>
      </c>
      <c r="J198" s="164"/>
      <c r="K198" s="143"/>
      <c r="L198" s="143"/>
      <c r="M198" s="143"/>
      <c r="N198" s="143"/>
      <c r="O198" s="2"/>
    </row>
    <row r="199" spans="1:15" ht="31.2" x14ac:dyDescent="0.3">
      <c r="A199" s="185"/>
      <c r="B199" s="149" t="s">
        <v>117</v>
      </c>
      <c r="C199" s="141">
        <v>2020</v>
      </c>
      <c r="D199" s="141">
        <v>2026</v>
      </c>
      <c r="E199" s="149" t="s">
        <v>153</v>
      </c>
      <c r="F199" s="18" t="s">
        <v>14</v>
      </c>
      <c r="G199" s="54" t="s">
        <v>26</v>
      </c>
      <c r="H199" s="4" t="s">
        <v>26</v>
      </c>
      <c r="I199" s="4" t="s">
        <v>26</v>
      </c>
      <c r="J199" s="162" t="s">
        <v>26</v>
      </c>
      <c r="K199" s="141" t="s">
        <v>26</v>
      </c>
      <c r="L199" s="141" t="s">
        <v>26</v>
      </c>
      <c r="M199" s="141" t="s">
        <v>26</v>
      </c>
      <c r="N199" s="141" t="s">
        <v>26</v>
      </c>
      <c r="O199" s="2"/>
    </row>
    <row r="200" spans="1:15" ht="124.8" x14ac:dyDescent="0.3">
      <c r="A200" s="186"/>
      <c r="B200" s="150"/>
      <c r="C200" s="142"/>
      <c r="D200" s="142"/>
      <c r="E200" s="150"/>
      <c r="F200" s="18" t="s">
        <v>19</v>
      </c>
      <c r="G200" s="54" t="s">
        <v>26</v>
      </c>
      <c r="H200" s="4" t="s">
        <v>26</v>
      </c>
      <c r="I200" s="4" t="s">
        <v>26</v>
      </c>
      <c r="J200" s="163"/>
      <c r="K200" s="142"/>
      <c r="L200" s="142"/>
      <c r="M200" s="142"/>
      <c r="N200" s="142"/>
      <c r="O200" s="2"/>
    </row>
    <row r="201" spans="1:15" ht="62.4" x14ac:dyDescent="0.3">
      <c r="A201" s="187"/>
      <c r="B201" s="151"/>
      <c r="C201" s="143"/>
      <c r="D201" s="143"/>
      <c r="E201" s="151"/>
      <c r="F201" s="18" t="s">
        <v>20</v>
      </c>
      <c r="G201" s="54" t="s">
        <v>26</v>
      </c>
      <c r="H201" s="4" t="s">
        <v>26</v>
      </c>
      <c r="I201" s="4" t="s">
        <v>26</v>
      </c>
      <c r="J201" s="164"/>
      <c r="K201" s="143"/>
      <c r="L201" s="143"/>
      <c r="M201" s="143"/>
      <c r="N201" s="143"/>
      <c r="O201" s="2"/>
    </row>
    <row r="202" spans="1:15" ht="14.25" customHeight="1" x14ac:dyDescent="0.3">
      <c r="A202" s="185"/>
      <c r="B202" s="149" t="s">
        <v>34</v>
      </c>
      <c r="C202" s="141">
        <v>2020</v>
      </c>
      <c r="D202" s="141">
        <v>2026</v>
      </c>
      <c r="E202" s="149" t="s">
        <v>151</v>
      </c>
      <c r="F202" s="18" t="s">
        <v>14</v>
      </c>
      <c r="G202" s="54">
        <f t="shared" ref="G202:H202" si="70">G203+G204</f>
        <v>14286368.950000001</v>
      </c>
      <c r="H202" s="54">
        <f t="shared" si="70"/>
        <v>14286368.950000001</v>
      </c>
      <c r="I202" s="6">
        <f t="shared" si="57"/>
        <v>100</v>
      </c>
      <c r="J202" s="162"/>
      <c r="K202" s="141"/>
      <c r="L202" s="141"/>
      <c r="M202" s="141"/>
      <c r="N202" s="141"/>
      <c r="O202" s="2"/>
    </row>
    <row r="203" spans="1:15" ht="124.8" x14ac:dyDescent="0.3">
      <c r="A203" s="186"/>
      <c r="B203" s="150"/>
      <c r="C203" s="142"/>
      <c r="D203" s="142"/>
      <c r="E203" s="150"/>
      <c r="F203" s="18" t="s">
        <v>19</v>
      </c>
      <c r="G203" s="54">
        <f>G206+G209+G212+G215</f>
        <v>8813058.9500000011</v>
      </c>
      <c r="H203" s="54">
        <f>H206+H209+H212+H215</f>
        <v>8813058.9500000011</v>
      </c>
      <c r="I203" s="6">
        <f t="shared" si="57"/>
        <v>100</v>
      </c>
      <c r="J203" s="163"/>
      <c r="K203" s="142"/>
      <c r="L203" s="142"/>
      <c r="M203" s="142"/>
      <c r="N203" s="142"/>
      <c r="O203" s="2"/>
    </row>
    <row r="204" spans="1:15" ht="62.4" x14ac:dyDescent="0.3">
      <c r="A204" s="187"/>
      <c r="B204" s="151"/>
      <c r="C204" s="143"/>
      <c r="D204" s="143"/>
      <c r="E204" s="151"/>
      <c r="F204" s="18" t="s">
        <v>20</v>
      </c>
      <c r="G204" s="54">
        <f>G210+G213+G216+G207</f>
        <v>5473310</v>
      </c>
      <c r="H204" s="54">
        <f>H210+H213+H216+H207</f>
        <v>5473310</v>
      </c>
      <c r="I204" s="6">
        <f t="shared" si="57"/>
        <v>100</v>
      </c>
      <c r="J204" s="164"/>
      <c r="K204" s="143"/>
      <c r="L204" s="143"/>
      <c r="M204" s="143"/>
      <c r="N204" s="143"/>
      <c r="O204" s="2"/>
    </row>
    <row r="205" spans="1:15" ht="15.75" customHeight="1" x14ac:dyDescent="0.3">
      <c r="A205" s="185"/>
      <c r="B205" s="149" t="s">
        <v>29</v>
      </c>
      <c r="C205" s="141">
        <v>2020</v>
      </c>
      <c r="D205" s="141">
        <v>2026</v>
      </c>
      <c r="E205" s="149" t="s">
        <v>153</v>
      </c>
      <c r="F205" s="18" t="s">
        <v>14</v>
      </c>
      <c r="G205" s="54">
        <f t="shared" ref="G205:H205" si="71">G206+G207</f>
        <v>8749911.8800000008</v>
      </c>
      <c r="H205" s="4">
        <f t="shared" si="71"/>
        <v>8749911.8800000008</v>
      </c>
      <c r="I205" s="6">
        <f t="shared" si="57"/>
        <v>100</v>
      </c>
      <c r="J205" s="162" t="s">
        <v>72</v>
      </c>
      <c r="K205" s="141" t="s">
        <v>64</v>
      </c>
      <c r="L205" s="141">
        <v>100</v>
      </c>
      <c r="M205" s="141">
        <v>100</v>
      </c>
      <c r="N205" s="141">
        <f>M205/L205*100</f>
        <v>100</v>
      </c>
      <c r="O205" s="2"/>
    </row>
    <row r="206" spans="1:15" ht="124.8" x14ac:dyDescent="0.3">
      <c r="A206" s="186"/>
      <c r="B206" s="186"/>
      <c r="C206" s="142"/>
      <c r="D206" s="142"/>
      <c r="E206" s="150"/>
      <c r="F206" s="18" t="s">
        <v>19</v>
      </c>
      <c r="G206" s="54">
        <v>8749911.8800000008</v>
      </c>
      <c r="H206" s="54">
        <v>8749911.8800000008</v>
      </c>
      <c r="I206" s="6">
        <f t="shared" si="57"/>
        <v>100</v>
      </c>
      <c r="J206" s="163"/>
      <c r="K206" s="142"/>
      <c r="L206" s="142"/>
      <c r="M206" s="142"/>
      <c r="N206" s="142"/>
      <c r="O206" s="2"/>
    </row>
    <row r="207" spans="1:15" ht="62.4" x14ac:dyDescent="0.3">
      <c r="A207" s="187"/>
      <c r="B207" s="187"/>
      <c r="C207" s="143"/>
      <c r="D207" s="143"/>
      <c r="E207" s="151"/>
      <c r="F207" s="18" t="s">
        <v>20</v>
      </c>
      <c r="G207" s="54">
        <v>0</v>
      </c>
      <c r="H207" s="4">
        <v>0</v>
      </c>
      <c r="I207" s="6"/>
      <c r="J207" s="164"/>
      <c r="K207" s="143"/>
      <c r="L207" s="143"/>
      <c r="M207" s="143"/>
      <c r="N207" s="143"/>
      <c r="O207" s="2"/>
    </row>
    <row r="208" spans="1:15" ht="31.2" x14ac:dyDescent="0.3">
      <c r="A208" s="185"/>
      <c r="B208" s="227" t="s">
        <v>150</v>
      </c>
      <c r="C208" s="141">
        <v>2020</v>
      </c>
      <c r="D208" s="141">
        <v>2026</v>
      </c>
      <c r="E208" s="149" t="s">
        <v>153</v>
      </c>
      <c r="F208" s="18" t="s">
        <v>14</v>
      </c>
      <c r="G208" s="54">
        <f>G209+G210</f>
        <v>5439707.0700000003</v>
      </c>
      <c r="H208" s="54">
        <f>H209+H210</f>
        <v>5439707.0700000003</v>
      </c>
      <c r="I208" s="6">
        <f t="shared" ref="I208:I219" si="72">H208/G208*100</f>
        <v>100</v>
      </c>
      <c r="J208" s="162" t="s">
        <v>123</v>
      </c>
      <c r="K208" s="234" t="s">
        <v>64</v>
      </c>
      <c r="L208" s="141">
        <v>100</v>
      </c>
      <c r="M208" s="141">
        <v>100</v>
      </c>
      <c r="N208" s="141">
        <f>M208/L208*100</f>
        <v>100</v>
      </c>
      <c r="O208" s="2"/>
    </row>
    <row r="209" spans="1:15" ht="124.8" x14ac:dyDescent="0.3">
      <c r="A209" s="186"/>
      <c r="B209" s="227"/>
      <c r="C209" s="142"/>
      <c r="D209" s="142"/>
      <c r="E209" s="150"/>
      <c r="F209" s="18" t="s">
        <v>19</v>
      </c>
      <c r="G209" s="54">
        <v>54397.07</v>
      </c>
      <c r="H209" s="54">
        <v>54397.07</v>
      </c>
      <c r="I209" s="6">
        <f t="shared" si="72"/>
        <v>100</v>
      </c>
      <c r="J209" s="163"/>
      <c r="K209" s="142"/>
      <c r="L209" s="142"/>
      <c r="M209" s="142"/>
      <c r="N209" s="142"/>
      <c r="O209" s="2"/>
    </row>
    <row r="210" spans="1:15" ht="44.25" customHeight="1" x14ac:dyDescent="0.3">
      <c r="A210" s="187"/>
      <c r="B210" s="227"/>
      <c r="C210" s="143"/>
      <c r="D210" s="143"/>
      <c r="E210" s="151"/>
      <c r="F210" s="18" t="s">
        <v>20</v>
      </c>
      <c r="G210" s="54">
        <v>5385310</v>
      </c>
      <c r="H210" s="54">
        <v>5385310</v>
      </c>
      <c r="I210" s="6">
        <f t="shared" si="72"/>
        <v>100</v>
      </c>
      <c r="J210" s="164"/>
      <c r="K210" s="143"/>
      <c r="L210" s="143"/>
      <c r="M210" s="143"/>
      <c r="N210" s="143"/>
      <c r="O210" s="2"/>
    </row>
    <row r="211" spans="1:15" s="77" customFormat="1" ht="44.25" customHeight="1" x14ac:dyDescent="0.3">
      <c r="A211" s="76"/>
      <c r="B211" s="141" t="s">
        <v>174</v>
      </c>
      <c r="C211" s="141">
        <v>2020</v>
      </c>
      <c r="D211" s="141">
        <v>2026</v>
      </c>
      <c r="E211" s="149" t="s">
        <v>153</v>
      </c>
      <c r="F211" s="75" t="s">
        <v>14</v>
      </c>
      <c r="G211" s="54">
        <f>G212+G213</f>
        <v>43750</v>
      </c>
      <c r="H211" s="54">
        <f>H212+H213</f>
        <v>43750</v>
      </c>
      <c r="I211" s="6">
        <f t="shared" si="72"/>
        <v>100</v>
      </c>
      <c r="J211" s="162" t="s">
        <v>123</v>
      </c>
      <c r="K211" s="141" t="s">
        <v>64</v>
      </c>
      <c r="L211" s="141">
        <v>100</v>
      </c>
      <c r="M211" s="141">
        <v>100</v>
      </c>
      <c r="N211" s="141">
        <f t="shared" ref="N211" si="73">M211/L211*100</f>
        <v>100</v>
      </c>
      <c r="O211" s="78"/>
    </row>
    <row r="212" spans="1:15" s="77" customFormat="1" ht="44.25" customHeight="1" x14ac:dyDescent="0.3">
      <c r="A212" s="76"/>
      <c r="B212" s="142"/>
      <c r="C212" s="142"/>
      <c r="D212" s="142"/>
      <c r="E212" s="150"/>
      <c r="F212" s="75" t="s">
        <v>19</v>
      </c>
      <c r="G212" s="54">
        <v>8750</v>
      </c>
      <c r="H212" s="54">
        <v>8750</v>
      </c>
      <c r="I212" s="6">
        <f t="shared" si="72"/>
        <v>100</v>
      </c>
      <c r="J212" s="163"/>
      <c r="K212" s="142"/>
      <c r="L212" s="142"/>
      <c r="M212" s="142"/>
      <c r="N212" s="142"/>
      <c r="O212" s="78"/>
    </row>
    <row r="213" spans="1:15" s="77" customFormat="1" ht="44.25" customHeight="1" x14ac:dyDescent="0.3">
      <c r="A213" s="76"/>
      <c r="B213" s="143"/>
      <c r="C213" s="143"/>
      <c r="D213" s="143"/>
      <c r="E213" s="151"/>
      <c r="F213" s="75" t="s">
        <v>20</v>
      </c>
      <c r="G213" s="54">
        <v>35000</v>
      </c>
      <c r="H213" s="54">
        <v>35000</v>
      </c>
      <c r="I213" s="6">
        <f t="shared" si="72"/>
        <v>100</v>
      </c>
      <c r="J213" s="164"/>
      <c r="K213" s="143"/>
      <c r="L213" s="143"/>
      <c r="M213" s="143"/>
      <c r="N213" s="143"/>
      <c r="O213" s="78"/>
    </row>
    <row r="214" spans="1:15" s="77" customFormat="1" ht="44.25" customHeight="1" x14ac:dyDescent="0.3">
      <c r="A214" s="76"/>
      <c r="B214" s="141" t="s">
        <v>175</v>
      </c>
      <c r="C214" s="141">
        <v>2020</v>
      </c>
      <c r="D214" s="141">
        <v>2026</v>
      </c>
      <c r="E214" s="149" t="s">
        <v>153</v>
      </c>
      <c r="F214" s="75" t="s">
        <v>14</v>
      </c>
      <c r="G214" s="54">
        <f>G215+G216</f>
        <v>53000</v>
      </c>
      <c r="H214" s="54">
        <f>H215+H216</f>
        <v>53000</v>
      </c>
      <c r="I214" s="6">
        <f t="shared" si="72"/>
        <v>100</v>
      </c>
      <c r="J214" s="162" t="s">
        <v>123</v>
      </c>
      <c r="K214" s="141" t="s">
        <v>64</v>
      </c>
      <c r="L214" s="141">
        <v>100</v>
      </c>
      <c r="M214" s="141">
        <v>100</v>
      </c>
      <c r="N214" s="141">
        <f t="shared" ref="N214" si="74">M214/L214*100</f>
        <v>100</v>
      </c>
      <c r="O214" s="78"/>
    </row>
    <row r="215" spans="1:15" s="77" customFormat="1" ht="44.25" customHeight="1" x14ac:dyDescent="0.3">
      <c r="A215" s="76"/>
      <c r="B215" s="142"/>
      <c r="C215" s="142"/>
      <c r="D215" s="142"/>
      <c r="E215" s="150"/>
      <c r="F215" s="75" t="s">
        <v>19</v>
      </c>
      <c r="G215" s="54">
        <v>0</v>
      </c>
      <c r="H215" s="4">
        <v>0</v>
      </c>
      <c r="I215" s="6"/>
      <c r="J215" s="163"/>
      <c r="K215" s="142"/>
      <c r="L215" s="142"/>
      <c r="M215" s="142"/>
      <c r="N215" s="142"/>
      <c r="O215" s="78"/>
    </row>
    <row r="216" spans="1:15" s="77" customFormat="1" ht="44.25" customHeight="1" x14ac:dyDescent="0.3">
      <c r="A216" s="76"/>
      <c r="B216" s="143"/>
      <c r="C216" s="143"/>
      <c r="D216" s="143"/>
      <c r="E216" s="151"/>
      <c r="F216" s="75" t="s">
        <v>20</v>
      </c>
      <c r="G216" s="54">
        <v>53000</v>
      </c>
      <c r="H216" s="54">
        <v>53000</v>
      </c>
      <c r="I216" s="6">
        <f t="shared" si="72"/>
        <v>100</v>
      </c>
      <c r="J216" s="164"/>
      <c r="K216" s="143"/>
      <c r="L216" s="143"/>
      <c r="M216" s="143"/>
      <c r="N216" s="143"/>
      <c r="O216" s="78"/>
    </row>
    <row r="217" spans="1:15" s="130" customFormat="1" ht="31.5" customHeight="1" x14ac:dyDescent="0.3">
      <c r="A217" s="228" t="s">
        <v>35</v>
      </c>
      <c r="B217" s="229"/>
      <c r="C217" s="224"/>
      <c r="D217" s="224"/>
      <c r="E217" s="224"/>
      <c r="F217" s="135" t="s">
        <v>14</v>
      </c>
      <c r="G217" s="70">
        <f>G218+G219</f>
        <v>74927390.450000003</v>
      </c>
      <c r="H217" s="70">
        <f>H218+H219</f>
        <v>74927390.450000003</v>
      </c>
      <c r="I217" s="134">
        <f t="shared" si="72"/>
        <v>100</v>
      </c>
      <c r="J217" s="161" t="s">
        <v>13</v>
      </c>
      <c r="K217" s="161" t="s">
        <v>13</v>
      </c>
      <c r="L217" s="161" t="s">
        <v>13</v>
      </c>
      <c r="M217" s="161" t="s">
        <v>13</v>
      </c>
      <c r="N217" s="161" t="s">
        <v>13</v>
      </c>
      <c r="O217" s="131"/>
    </row>
    <row r="218" spans="1:15" s="130" customFormat="1" ht="124.8" x14ac:dyDescent="0.3">
      <c r="A218" s="230"/>
      <c r="B218" s="231"/>
      <c r="C218" s="224"/>
      <c r="D218" s="224"/>
      <c r="E218" s="224"/>
      <c r="F218" s="135" t="s">
        <v>19</v>
      </c>
      <c r="G218" s="70">
        <f t="shared" ref="G218:H219" si="75">G143+G158+G170+G179+G203</f>
        <v>54343877.910000004</v>
      </c>
      <c r="H218" s="70">
        <f t="shared" si="75"/>
        <v>54343877.910000004</v>
      </c>
      <c r="I218" s="134">
        <f t="shared" si="72"/>
        <v>100</v>
      </c>
      <c r="J218" s="161"/>
      <c r="K218" s="161"/>
      <c r="L218" s="161"/>
      <c r="M218" s="161"/>
      <c r="N218" s="161"/>
      <c r="O218" s="131"/>
    </row>
    <row r="219" spans="1:15" s="130" customFormat="1" ht="62.4" x14ac:dyDescent="0.3">
      <c r="A219" s="232"/>
      <c r="B219" s="233"/>
      <c r="C219" s="224"/>
      <c r="D219" s="224"/>
      <c r="E219" s="224"/>
      <c r="F219" s="135" t="s">
        <v>20</v>
      </c>
      <c r="G219" s="69">
        <f t="shared" si="75"/>
        <v>20583512.539999999</v>
      </c>
      <c r="H219" s="69">
        <f t="shared" si="75"/>
        <v>20583512.539999999</v>
      </c>
      <c r="I219" s="134">
        <f t="shared" si="72"/>
        <v>100</v>
      </c>
      <c r="J219" s="161"/>
      <c r="K219" s="161"/>
      <c r="L219" s="161"/>
      <c r="M219" s="161"/>
      <c r="N219" s="161"/>
      <c r="O219" s="131"/>
    </row>
    <row r="220" spans="1:15" ht="82.5" customHeight="1" x14ac:dyDescent="0.3">
      <c r="A220" s="225" t="s">
        <v>61</v>
      </c>
      <c r="B220" s="226"/>
      <c r="C220" s="12">
        <v>2020</v>
      </c>
      <c r="D220" s="12">
        <v>2026</v>
      </c>
      <c r="E220" s="12"/>
      <c r="F220" s="12" t="s">
        <v>13</v>
      </c>
      <c r="G220" s="57" t="s">
        <v>13</v>
      </c>
      <c r="H220" s="1" t="s">
        <v>13</v>
      </c>
      <c r="I220" s="43" t="s">
        <v>13</v>
      </c>
      <c r="J220" s="12" t="s">
        <v>13</v>
      </c>
      <c r="K220" s="12" t="s">
        <v>13</v>
      </c>
      <c r="L220" s="12" t="s">
        <v>13</v>
      </c>
      <c r="M220" s="12" t="s">
        <v>13</v>
      </c>
      <c r="N220" s="12" t="s">
        <v>13</v>
      </c>
      <c r="O220" s="2"/>
    </row>
    <row r="221" spans="1:15" ht="117.75" customHeight="1" x14ac:dyDescent="0.3">
      <c r="A221" s="225" t="s">
        <v>51</v>
      </c>
      <c r="B221" s="226"/>
      <c r="C221" s="12">
        <v>2020</v>
      </c>
      <c r="D221" s="12">
        <v>2026</v>
      </c>
      <c r="E221" s="12" t="s">
        <v>13</v>
      </c>
      <c r="F221" s="12" t="s">
        <v>13</v>
      </c>
      <c r="G221" s="57" t="s">
        <v>13</v>
      </c>
      <c r="H221" s="1" t="s">
        <v>13</v>
      </c>
      <c r="I221" s="43" t="s">
        <v>13</v>
      </c>
      <c r="J221" s="12" t="s">
        <v>13</v>
      </c>
      <c r="K221" s="12" t="s">
        <v>13</v>
      </c>
      <c r="L221" s="12" t="s">
        <v>13</v>
      </c>
      <c r="M221" s="12" t="s">
        <v>13</v>
      </c>
      <c r="N221" s="12" t="s">
        <v>13</v>
      </c>
      <c r="O221" s="2"/>
    </row>
    <row r="222" spans="1:15" ht="31.2" x14ac:dyDescent="0.3">
      <c r="A222" s="145"/>
      <c r="B222" s="145" t="s">
        <v>36</v>
      </c>
      <c r="C222" s="140">
        <v>2020</v>
      </c>
      <c r="D222" s="140">
        <v>2026</v>
      </c>
      <c r="E222" s="145" t="s">
        <v>52</v>
      </c>
      <c r="F222" s="18" t="s">
        <v>14</v>
      </c>
      <c r="G222" s="57" t="s">
        <v>13</v>
      </c>
      <c r="H222" s="1" t="s">
        <v>13</v>
      </c>
      <c r="I222" s="43" t="s">
        <v>13</v>
      </c>
      <c r="J222" s="140" t="s">
        <v>13</v>
      </c>
      <c r="K222" s="140" t="s">
        <v>13</v>
      </c>
      <c r="L222" s="140" t="s">
        <v>13</v>
      </c>
      <c r="M222" s="140" t="s">
        <v>13</v>
      </c>
      <c r="N222" s="140" t="s">
        <v>13</v>
      </c>
      <c r="O222" s="2"/>
    </row>
    <row r="223" spans="1:15" ht="124.8" x14ac:dyDescent="0.3">
      <c r="A223" s="145"/>
      <c r="B223" s="145"/>
      <c r="C223" s="140"/>
      <c r="D223" s="140"/>
      <c r="E223" s="145"/>
      <c r="F223" s="18" t="s">
        <v>19</v>
      </c>
      <c r="G223" s="57" t="s">
        <v>13</v>
      </c>
      <c r="H223" s="1" t="s">
        <v>13</v>
      </c>
      <c r="I223" s="43" t="s">
        <v>13</v>
      </c>
      <c r="J223" s="140"/>
      <c r="K223" s="140"/>
      <c r="L223" s="140"/>
      <c r="M223" s="140"/>
      <c r="N223" s="140"/>
      <c r="O223" s="2"/>
    </row>
    <row r="224" spans="1:15" ht="71.25" customHeight="1" x14ac:dyDescent="0.3">
      <c r="A224" s="145"/>
      <c r="B224" s="145"/>
      <c r="C224" s="140"/>
      <c r="D224" s="140"/>
      <c r="E224" s="145"/>
      <c r="F224" s="18" t="s">
        <v>20</v>
      </c>
      <c r="G224" s="57" t="s">
        <v>13</v>
      </c>
      <c r="H224" s="1" t="s">
        <v>13</v>
      </c>
      <c r="I224" s="43" t="s">
        <v>13</v>
      </c>
      <c r="J224" s="140"/>
      <c r="K224" s="140"/>
      <c r="L224" s="140"/>
      <c r="M224" s="140"/>
      <c r="N224" s="140"/>
      <c r="O224" s="2"/>
    </row>
    <row r="225" spans="1:15" ht="15.75" customHeight="1" x14ac:dyDescent="0.3">
      <c r="A225" s="145"/>
      <c r="B225" s="243" t="s">
        <v>38</v>
      </c>
      <c r="C225" s="140">
        <v>2020</v>
      </c>
      <c r="D225" s="140">
        <v>2026</v>
      </c>
      <c r="E225" s="145" t="s">
        <v>52</v>
      </c>
      <c r="F225" s="18" t="s">
        <v>14</v>
      </c>
      <c r="G225" s="58">
        <f t="shared" ref="G225:H225" si="76">G226+G227</f>
        <v>19174450.48</v>
      </c>
      <c r="H225" s="58">
        <f t="shared" si="76"/>
        <v>19174450.48</v>
      </c>
      <c r="I225" s="136">
        <f>H225/G225*100</f>
        <v>100</v>
      </c>
      <c r="J225" s="140" t="s">
        <v>13</v>
      </c>
      <c r="K225" s="140" t="s">
        <v>13</v>
      </c>
      <c r="L225" s="140" t="s">
        <v>13</v>
      </c>
      <c r="M225" s="140" t="s">
        <v>13</v>
      </c>
      <c r="N225" s="140" t="s">
        <v>13</v>
      </c>
      <c r="O225" s="2"/>
    </row>
    <row r="226" spans="1:15" ht="124.8" x14ac:dyDescent="0.3">
      <c r="A226" s="145"/>
      <c r="B226" s="243"/>
      <c r="C226" s="140"/>
      <c r="D226" s="140"/>
      <c r="E226" s="145"/>
      <c r="F226" s="18" t="s">
        <v>19</v>
      </c>
      <c r="G226" s="59">
        <f>G229+G232+G235+G238+G242+G245+G248</f>
        <v>13767614.16</v>
      </c>
      <c r="H226" s="59">
        <f>H229+H232+H235+H238+H242+H245+H248</f>
        <v>13767614.16</v>
      </c>
      <c r="I226" s="136">
        <f t="shared" ref="I226:I264" si="77">H226/G226*100</f>
        <v>100</v>
      </c>
      <c r="J226" s="140"/>
      <c r="K226" s="140"/>
      <c r="L226" s="140"/>
      <c r="M226" s="140"/>
      <c r="N226" s="140"/>
      <c r="O226" s="2"/>
    </row>
    <row r="227" spans="1:15" ht="62.4" x14ac:dyDescent="0.3">
      <c r="A227" s="145"/>
      <c r="B227" s="243"/>
      <c r="C227" s="140"/>
      <c r="D227" s="140"/>
      <c r="E227" s="145"/>
      <c r="F227" s="18" t="s">
        <v>20</v>
      </c>
      <c r="G227" s="56">
        <f>G230+G233+G236+G240+G239+G243+G246+G249+G252</f>
        <v>5406836.3200000003</v>
      </c>
      <c r="H227" s="56">
        <f>H230+H233+H236+H240+H239+H243+H246+H249+H252</f>
        <v>5406836.3200000003</v>
      </c>
      <c r="I227" s="136">
        <f t="shared" si="77"/>
        <v>100</v>
      </c>
      <c r="J227" s="140"/>
      <c r="K227" s="140"/>
      <c r="L227" s="140"/>
      <c r="M227" s="140"/>
      <c r="N227" s="140"/>
      <c r="O227" s="2"/>
    </row>
    <row r="228" spans="1:15" ht="15.75" customHeight="1" x14ac:dyDescent="0.3">
      <c r="A228" s="149"/>
      <c r="B228" s="149" t="s">
        <v>101</v>
      </c>
      <c r="C228" s="140">
        <v>2020</v>
      </c>
      <c r="D228" s="140">
        <v>2026</v>
      </c>
      <c r="E228" s="145" t="s">
        <v>94</v>
      </c>
      <c r="F228" s="18" t="s">
        <v>14</v>
      </c>
      <c r="G228" s="56">
        <f t="shared" ref="G228:H228" si="78">G229+G230</f>
        <v>11306606.66</v>
      </c>
      <c r="H228" s="4">
        <f t="shared" si="78"/>
        <v>11306606.66</v>
      </c>
      <c r="I228" s="136">
        <f t="shared" si="77"/>
        <v>100</v>
      </c>
      <c r="J228" s="218" t="s">
        <v>73</v>
      </c>
      <c r="K228" s="141" t="s">
        <v>74</v>
      </c>
      <c r="L228" s="171">
        <v>2591</v>
      </c>
      <c r="M228" s="171">
        <v>2592</v>
      </c>
      <c r="N228" s="171">
        <f>M228/L228*100</f>
        <v>100.03859513701275</v>
      </c>
      <c r="O228" s="2"/>
    </row>
    <row r="229" spans="1:15" ht="124.8" x14ac:dyDescent="0.3">
      <c r="A229" s="150"/>
      <c r="B229" s="150"/>
      <c r="C229" s="140"/>
      <c r="D229" s="140"/>
      <c r="E229" s="145"/>
      <c r="F229" s="18" t="s">
        <v>19</v>
      </c>
      <c r="G229" s="56">
        <v>11306606.66</v>
      </c>
      <c r="H229" s="56">
        <v>11306606.66</v>
      </c>
      <c r="I229" s="136">
        <f t="shared" si="77"/>
        <v>100</v>
      </c>
      <c r="J229" s="219"/>
      <c r="K229" s="142"/>
      <c r="L229" s="172"/>
      <c r="M229" s="172"/>
      <c r="N229" s="172"/>
      <c r="O229" s="2"/>
    </row>
    <row r="230" spans="1:15" ht="42.6" customHeight="1" x14ac:dyDescent="0.3">
      <c r="A230" s="151"/>
      <c r="B230" s="151"/>
      <c r="C230" s="140"/>
      <c r="D230" s="140"/>
      <c r="E230" s="145"/>
      <c r="F230" s="18" t="s">
        <v>20</v>
      </c>
      <c r="G230" s="56">
        <v>0</v>
      </c>
      <c r="H230" s="4">
        <v>0</v>
      </c>
      <c r="I230" s="136"/>
      <c r="J230" s="219"/>
      <c r="K230" s="142"/>
      <c r="L230" s="172"/>
      <c r="M230" s="172"/>
      <c r="N230" s="172"/>
      <c r="O230" s="2"/>
    </row>
    <row r="231" spans="1:15" ht="15.75" hidden="1" customHeight="1" x14ac:dyDescent="0.3">
      <c r="A231" s="149"/>
      <c r="B231" s="149" t="s">
        <v>1</v>
      </c>
      <c r="C231" s="140">
        <v>2020</v>
      </c>
      <c r="D231" s="140">
        <v>2026</v>
      </c>
      <c r="E231" s="145" t="s">
        <v>52</v>
      </c>
      <c r="F231" s="18" t="s">
        <v>14</v>
      </c>
      <c r="G231" s="56">
        <f t="shared" ref="G231:H231" si="79">G232+G233</f>
        <v>0</v>
      </c>
      <c r="H231" s="4">
        <f t="shared" si="79"/>
        <v>0</v>
      </c>
      <c r="I231" s="136"/>
      <c r="J231" s="141" t="s">
        <v>123</v>
      </c>
      <c r="K231" s="141" t="s">
        <v>64</v>
      </c>
      <c r="L231" s="141">
        <v>0</v>
      </c>
      <c r="M231" s="141">
        <v>0</v>
      </c>
      <c r="N231" s="171" t="e">
        <f t="shared" ref="N231" si="80">M231/L231*100</f>
        <v>#DIV/0!</v>
      </c>
      <c r="O231" s="2"/>
    </row>
    <row r="232" spans="1:15" ht="124.8" hidden="1" customHeight="1" x14ac:dyDescent="0.3">
      <c r="A232" s="150"/>
      <c r="B232" s="150"/>
      <c r="C232" s="140"/>
      <c r="D232" s="140"/>
      <c r="E232" s="145"/>
      <c r="F232" s="18" t="s">
        <v>19</v>
      </c>
      <c r="G232" s="56">
        <v>0</v>
      </c>
      <c r="H232" s="4">
        <v>0</v>
      </c>
      <c r="I232" s="136"/>
      <c r="J232" s="142"/>
      <c r="K232" s="142"/>
      <c r="L232" s="142"/>
      <c r="M232" s="142"/>
      <c r="N232" s="172"/>
      <c r="O232" s="2"/>
    </row>
    <row r="233" spans="1:15" ht="69" hidden="1" customHeight="1" x14ac:dyDescent="0.3">
      <c r="A233" s="151"/>
      <c r="B233" s="151"/>
      <c r="C233" s="140"/>
      <c r="D233" s="140"/>
      <c r="E233" s="145"/>
      <c r="F233" s="18" t="s">
        <v>20</v>
      </c>
      <c r="G233" s="56">
        <v>0</v>
      </c>
      <c r="H233" s="4">
        <v>0</v>
      </c>
      <c r="I233" s="136"/>
      <c r="J233" s="143"/>
      <c r="K233" s="143"/>
      <c r="L233" s="143"/>
      <c r="M233" s="143"/>
      <c r="N233" s="172"/>
      <c r="O233" s="2"/>
    </row>
    <row r="234" spans="1:15" ht="15.75" customHeight="1" x14ac:dyDescent="0.3">
      <c r="A234" s="149"/>
      <c r="B234" s="149" t="s">
        <v>2</v>
      </c>
      <c r="C234" s="140">
        <v>2020</v>
      </c>
      <c r="D234" s="140">
        <v>2026</v>
      </c>
      <c r="E234" s="145" t="s">
        <v>52</v>
      </c>
      <c r="F234" s="18" t="s">
        <v>14</v>
      </c>
      <c r="G234" s="56">
        <f t="shared" ref="G234:H234" si="81">G235+G236</f>
        <v>67763.259999999995</v>
      </c>
      <c r="H234" s="4">
        <f t="shared" si="81"/>
        <v>67763.259999999995</v>
      </c>
      <c r="I234" s="136">
        <f t="shared" si="77"/>
        <v>100</v>
      </c>
      <c r="J234" s="141" t="s">
        <v>75</v>
      </c>
      <c r="K234" s="141" t="s">
        <v>64</v>
      </c>
      <c r="L234" s="141">
        <v>100</v>
      </c>
      <c r="M234" s="141">
        <v>100.3</v>
      </c>
      <c r="N234" s="171">
        <f t="shared" ref="N234" si="82">M234/L234*100</f>
        <v>100.29999999999998</v>
      </c>
      <c r="O234" s="2"/>
    </row>
    <row r="235" spans="1:15" ht="124.8" x14ac:dyDescent="0.3">
      <c r="A235" s="150"/>
      <c r="B235" s="150"/>
      <c r="C235" s="140"/>
      <c r="D235" s="140"/>
      <c r="E235" s="145"/>
      <c r="F235" s="18" t="s">
        <v>19</v>
      </c>
      <c r="G235" s="56">
        <v>67763.259999999995</v>
      </c>
      <c r="H235" s="56">
        <v>67763.259999999995</v>
      </c>
      <c r="I235" s="136">
        <f t="shared" si="77"/>
        <v>100</v>
      </c>
      <c r="J235" s="142"/>
      <c r="K235" s="142"/>
      <c r="L235" s="142"/>
      <c r="M235" s="142"/>
      <c r="N235" s="172"/>
      <c r="O235" s="2"/>
    </row>
    <row r="236" spans="1:15" ht="69" customHeight="1" x14ac:dyDescent="0.3">
      <c r="A236" s="151"/>
      <c r="B236" s="151"/>
      <c r="C236" s="140"/>
      <c r="D236" s="140"/>
      <c r="E236" s="145"/>
      <c r="F236" s="18" t="s">
        <v>20</v>
      </c>
      <c r="G236" s="60">
        <v>0</v>
      </c>
      <c r="H236" s="7">
        <v>0</v>
      </c>
      <c r="I236" s="136"/>
      <c r="J236" s="143"/>
      <c r="K236" s="143"/>
      <c r="L236" s="143"/>
      <c r="M236" s="143"/>
      <c r="N236" s="172"/>
      <c r="O236" s="2"/>
    </row>
    <row r="237" spans="1:15" ht="31.2" x14ac:dyDescent="0.3">
      <c r="A237" s="149"/>
      <c r="B237" s="149" t="s">
        <v>41</v>
      </c>
      <c r="C237" s="140">
        <v>2020</v>
      </c>
      <c r="D237" s="140">
        <v>2026</v>
      </c>
      <c r="E237" s="145" t="s">
        <v>37</v>
      </c>
      <c r="F237" s="18" t="s">
        <v>14</v>
      </c>
      <c r="G237" s="56">
        <f>G238+G239</f>
        <v>2336618.33</v>
      </c>
      <c r="H237" s="6">
        <f t="shared" ref="H237" si="83">H238+H239</f>
        <v>2336618.33</v>
      </c>
      <c r="I237" s="136">
        <f t="shared" si="77"/>
        <v>100</v>
      </c>
      <c r="J237" s="141" t="s">
        <v>124</v>
      </c>
      <c r="K237" s="141" t="s">
        <v>76</v>
      </c>
      <c r="L237" s="141">
        <v>1</v>
      </c>
      <c r="M237" s="141">
        <v>2</v>
      </c>
      <c r="N237" s="141">
        <f>M237/L237*100</f>
        <v>200</v>
      </c>
      <c r="O237" s="2"/>
    </row>
    <row r="238" spans="1:15" ht="124.8" x14ac:dyDescent="0.3">
      <c r="A238" s="150"/>
      <c r="B238" s="150"/>
      <c r="C238" s="140"/>
      <c r="D238" s="140"/>
      <c r="E238" s="145"/>
      <c r="F238" s="18" t="s">
        <v>19</v>
      </c>
      <c r="G238" s="56">
        <v>2336618.33</v>
      </c>
      <c r="H238" s="56">
        <v>2336618.33</v>
      </c>
      <c r="I238" s="136">
        <f t="shared" si="77"/>
        <v>100</v>
      </c>
      <c r="J238" s="142"/>
      <c r="K238" s="142"/>
      <c r="L238" s="142"/>
      <c r="M238" s="142"/>
      <c r="N238" s="142"/>
      <c r="O238" s="2"/>
    </row>
    <row r="239" spans="1:15" ht="31.5" customHeight="1" x14ac:dyDescent="0.3">
      <c r="A239" s="150"/>
      <c r="B239" s="150"/>
      <c r="C239" s="140"/>
      <c r="D239" s="140"/>
      <c r="E239" s="145"/>
      <c r="F239" s="18" t="s">
        <v>20</v>
      </c>
      <c r="G239" s="60">
        <v>0</v>
      </c>
      <c r="H239" s="7">
        <v>0</v>
      </c>
      <c r="I239" s="136"/>
      <c r="J239" s="142"/>
      <c r="K239" s="142"/>
      <c r="L239" s="142"/>
      <c r="M239" s="142"/>
      <c r="N239" s="142"/>
      <c r="O239" s="2"/>
    </row>
    <row r="240" spans="1:15" ht="31.5" hidden="1" customHeight="1" x14ac:dyDescent="0.3">
      <c r="A240" s="151"/>
      <c r="B240" s="151"/>
      <c r="C240" s="140"/>
      <c r="D240" s="140"/>
      <c r="E240" s="145"/>
      <c r="F240" s="18" t="s">
        <v>20</v>
      </c>
      <c r="G240" s="61">
        <v>0</v>
      </c>
      <c r="H240" s="4">
        <v>0</v>
      </c>
      <c r="I240" s="136" t="e">
        <f t="shared" si="77"/>
        <v>#DIV/0!</v>
      </c>
      <c r="J240" s="143"/>
      <c r="K240" s="143"/>
      <c r="L240" s="143"/>
      <c r="M240" s="143"/>
      <c r="N240" s="143"/>
      <c r="O240" s="2"/>
    </row>
    <row r="241" spans="1:15" ht="31.2" x14ac:dyDescent="0.3">
      <c r="A241" s="149"/>
      <c r="B241" s="149" t="s">
        <v>92</v>
      </c>
      <c r="C241" s="140">
        <v>2020</v>
      </c>
      <c r="D241" s="140">
        <v>2026</v>
      </c>
      <c r="E241" s="145" t="s">
        <v>37</v>
      </c>
      <c r="F241" s="18" t="s">
        <v>14</v>
      </c>
      <c r="G241" s="56">
        <f t="shared" ref="G241:H241" si="84">G242+G243</f>
        <v>383882</v>
      </c>
      <c r="H241" s="4">
        <f t="shared" si="84"/>
        <v>383882</v>
      </c>
      <c r="I241" s="136">
        <f t="shared" si="77"/>
        <v>100</v>
      </c>
      <c r="J241" s="162" t="s">
        <v>93</v>
      </c>
      <c r="K241" s="141" t="s">
        <v>64</v>
      </c>
      <c r="L241" s="141">
        <v>100</v>
      </c>
      <c r="M241" s="141">
        <v>100</v>
      </c>
      <c r="N241" s="141">
        <f>M241/L241*100</f>
        <v>100</v>
      </c>
      <c r="O241" s="2"/>
    </row>
    <row r="242" spans="1:15" ht="124.8" x14ac:dyDescent="0.3">
      <c r="A242" s="150"/>
      <c r="B242" s="150"/>
      <c r="C242" s="140"/>
      <c r="D242" s="140"/>
      <c r="E242" s="145"/>
      <c r="F242" s="18" t="s">
        <v>19</v>
      </c>
      <c r="G242" s="60">
        <v>0</v>
      </c>
      <c r="H242" s="7">
        <v>0</v>
      </c>
      <c r="I242" s="136"/>
      <c r="J242" s="163"/>
      <c r="K242" s="142"/>
      <c r="L242" s="142"/>
      <c r="M242" s="142"/>
      <c r="N242" s="142"/>
      <c r="O242" s="2"/>
    </row>
    <row r="243" spans="1:15" ht="62.4" x14ac:dyDescent="0.3">
      <c r="A243" s="151"/>
      <c r="B243" s="151"/>
      <c r="C243" s="140"/>
      <c r="D243" s="140"/>
      <c r="E243" s="145"/>
      <c r="F243" s="18" t="s">
        <v>20</v>
      </c>
      <c r="G243" s="61">
        <v>383882</v>
      </c>
      <c r="H243" s="54">
        <v>383882</v>
      </c>
      <c r="I243" s="136">
        <f t="shared" si="77"/>
        <v>100</v>
      </c>
      <c r="J243" s="164"/>
      <c r="K243" s="143"/>
      <c r="L243" s="143"/>
      <c r="M243" s="143"/>
      <c r="N243" s="143"/>
      <c r="O243" s="2"/>
    </row>
    <row r="244" spans="1:15" ht="15.75" customHeight="1" x14ac:dyDescent="0.3">
      <c r="A244" s="149"/>
      <c r="B244" s="149" t="s">
        <v>171</v>
      </c>
      <c r="C244" s="140">
        <v>2020</v>
      </c>
      <c r="D244" s="140">
        <v>2026</v>
      </c>
      <c r="E244" s="145" t="s">
        <v>18</v>
      </c>
      <c r="F244" s="18" t="s">
        <v>14</v>
      </c>
      <c r="G244" s="56">
        <f t="shared" ref="G244:H244" si="85">G245+G246</f>
        <v>477349.91</v>
      </c>
      <c r="H244" s="56">
        <f t="shared" si="85"/>
        <v>477349.91</v>
      </c>
      <c r="I244" s="136">
        <f t="shared" si="77"/>
        <v>100</v>
      </c>
      <c r="J244" s="162" t="s">
        <v>172</v>
      </c>
      <c r="K244" s="141" t="s">
        <v>74</v>
      </c>
      <c r="L244" s="141">
        <v>1290</v>
      </c>
      <c r="M244" s="141">
        <v>0</v>
      </c>
      <c r="N244" s="141">
        <f>M244/L244*100</f>
        <v>0</v>
      </c>
      <c r="O244" s="2"/>
    </row>
    <row r="245" spans="1:15" ht="124.8" x14ac:dyDescent="0.3">
      <c r="A245" s="150"/>
      <c r="B245" s="150"/>
      <c r="C245" s="140"/>
      <c r="D245" s="140"/>
      <c r="E245" s="145"/>
      <c r="F245" s="18" t="s">
        <v>19</v>
      </c>
      <c r="G245" s="60">
        <v>11170.91</v>
      </c>
      <c r="H245" s="60">
        <v>11170.91</v>
      </c>
      <c r="I245" s="136">
        <f t="shared" si="77"/>
        <v>100</v>
      </c>
      <c r="J245" s="163"/>
      <c r="K245" s="142"/>
      <c r="L245" s="142"/>
      <c r="M245" s="142"/>
      <c r="N245" s="142"/>
      <c r="O245" s="2"/>
    </row>
    <row r="246" spans="1:15" ht="62.4" x14ac:dyDescent="0.3">
      <c r="A246" s="151"/>
      <c r="B246" s="151"/>
      <c r="C246" s="140"/>
      <c r="D246" s="140"/>
      <c r="E246" s="145"/>
      <c r="F246" s="18" t="s">
        <v>20</v>
      </c>
      <c r="G246" s="60">
        <v>466179</v>
      </c>
      <c r="H246" s="60">
        <v>466179</v>
      </c>
      <c r="I246" s="136">
        <f t="shared" si="77"/>
        <v>100</v>
      </c>
      <c r="J246" s="164"/>
      <c r="K246" s="143"/>
      <c r="L246" s="143"/>
      <c r="M246" s="143"/>
      <c r="N246" s="143"/>
      <c r="O246" s="2"/>
    </row>
    <row r="247" spans="1:15" ht="31.2" x14ac:dyDescent="0.3">
      <c r="A247" s="141"/>
      <c r="B247" s="149" t="s">
        <v>154</v>
      </c>
      <c r="C247" s="141">
        <v>2020</v>
      </c>
      <c r="D247" s="141">
        <v>2026</v>
      </c>
      <c r="E247" s="145" t="s">
        <v>18</v>
      </c>
      <c r="F247" s="18" t="s">
        <v>14</v>
      </c>
      <c r="G247" s="56">
        <f>G248+G249</f>
        <v>4545455</v>
      </c>
      <c r="H247" s="56">
        <f>H248+H249</f>
        <v>4545455</v>
      </c>
      <c r="I247" s="136">
        <f t="shared" si="77"/>
        <v>100</v>
      </c>
      <c r="J247" s="162" t="s">
        <v>155</v>
      </c>
      <c r="K247" s="141" t="s">
        <v>136</v>
      </c>
      <c r="L247" s="141">
        <v>1</v>
      </c>
      <c r="M247" s="141">
        <v>1</v>
      </c>
      <c r="N247" s="141">
        <f>M247/L247*100</f>
        <v>100</v>
      </c>
      <c r="O247" s="2"/>
    </row>
    <row r="248" spans="1:15" ht="124.8" x14ac:dyDescent="0.3">
      <c r="A248" s="142"/>
      <c r="B248" s="150"/>
      <c r="C248" s="142"/>
      <c r="D248" s="142"/>
      <c r="E248" s="145"/>
      <c r="F248" s="129" t="s">
        <v>19</v>
      </c>
      <c r="G248" s="8">
        <v>45455</v>
      </c>
      <c r="H248" s="8">
        <v>45455</v>
      </c>
      <c r="I248" s="136">
        <f t="shared" si="77"/>
        <v>100</v>
      </c>
      <c r="J248" s="163"/>
      <c r="K248" s="142"/>
      <c r="L248" s="142"/>
      <c r="M248" s="142"/>
      <c r="N248" s="142"/>
      <c r="O248" s="2"/>
    </row>
    <row r="249" spans="1:15" ht="62.4" x14ac:dyDescent="0.3">
      <c r="A249" s="143"/>
      <c r="B249" s="151"/>
      <c r="C249" s="143"/>
      <c r="D249" s="143"/>
      <c r="E249" s="145"/>
      <c r="F249" s="18" t="s">
        <v>20</v>
      </c>
      <c r="G249" s="60">
        <v>4500000</v>
      </c>
      <c r="H249" s="60">
        <v>4500000</v>
      </c>
      <c r="I249" s="136">
        <f t="shared" si="77"/>
        <v>100</v>
      </c>
      <c r="J249" s="164"/>
      <c r="K249" s="143"/>
      <c r="L249" s="143"/>
      <c r="M249" s="143"/>
      <c r="N249" s="143"/>
      <c r="O249" s="2"/>
    </row>
    <row r="250" spans="1:15" s="119" customFormat="1" ht="31.2" x14ac:dyDescent="0.3">
      <c r="A250" s="117"/>
      <c r="B250" s="141" t="s">
        <v>193</v>
      </c>
      <c r="C250" s="141">
        <v>2020</v>
      </c>
      <c r="D250" s="141">
        <v>2026</v>
      </c>
      <c r="E250" s="145" t="s">
        <v>18</v>
      </c>
      <c r="F250" s="129" t="s">
        <v>14</v>
      </c>
      <c r="G250" s="56">
        <f>G251+G252</f>
        <v>56775.32</v>
      </c>
      <c r="H250" s="56">
        <f>H251+H252</f>
        <v>56775.32</v>
      </c>
      <c r="I250" s="136">
        <f t="shared" si="77"/>
        <v>100</v>
      </c>
      <c r="J250" s="162" t="s">
        <v>128</v>
      </c>
      <c r="K250" s="141" t="s">
        <v>64</v>
      </c>
      <c r="L250" s="141">
        <v>100</v>
      </c>
      <c r="M250" s="141">
        <v>100</v>
      </c>
      <c r="N250" s="141">
        <f>M250/L250*100</f>
        <v>100</v>
      </c>
      <c r="O250" s="120"/>
    </row>
    <row r="251" spans="1:15" s="119" customFormat="1" ht="124.8" x14ac:dyDescent="0.3">
      <c r="A251" s="117"/>
      <c r="B251" s="142"/>
      <c r="C251" s="142"/>
      <c r="D251" s="142"/>
      <c r="E251" s="145"/>
      <c r="F251" s="129" t="s">
        <v>19</v>
      </c>
      <c r="G251" s="60"/>
      <c r="H251" s="4"/>
      <c r="I251" s="136"/>
      <c r="J251" s="163"/>
      <c r="K251" s="142"/>
      <c r="L251" s="142"/>
      <c r="M251" s="142"/>
      <c r="N251" s="142"/>
      <c r="O251" s="120"/>
    </row>
    <row r="252" spans="1:15" s="119" customFormat="1" ht="62.4" x14ac:dyDescent="0.3">
      <c r="A252" s="117"/>
      <c r="B252" s="143"/>
      <c r="C252" s="143"/>
      <c r="D252" s="143"/>
      <c r="E252" s="145"/>
      <c r="F252" s="129" t="s">
        <v>20</v>
      </c>
      <c r="G252" s="60">
        <v>56775.32</v>
      </c>
      <c r="H252" s="60">
        <v>56775.32</v>
      </c>
      <c r="I252" s="136">
        <f t="shared" si="77"/>
        <v>100</v>
      </c>
      <c r="J252" s="164"/>
      <c r="K252" s="143"/>
      <c r="L252" s="143"/>
      <c r="M252" s="143"/>
      <c r="N252" s="143"/>
      <c r="O252" s="120"/>
    </row>
    <row r="253" spans="1:15" ht="31.2" x14ac:dyDescent="0.3">
      <c r="A253" s="149"/>
      <c r="B253" s="149" t="s">
        <v>39</v>
      </c>
      <c r="C253" s="140">
        <v>2020</v>
      </c>
      <c r="D253" s="140">
        <v>2026</v>
      </c>
      <c r="E253" s="145" t="s">
        <v>37</v>
      </c>
      <c r="F253" s="18" t="s">
        <v>14</v>
      </c>
      <c r="G253" s="54" t="s">
        <v>26</v>
      </c>
      <c r="H253" s="4" t="s">
        <v>26</v>
      </c>
      <c r="I253" s="4" t="s">
        <v>26</v>
      </c>
      <c r="J253" s="141" t="s">
        <v>26</v>
      </c>
      <c r="K253" s="141"/>
      <c r="L253" s="141"/>
      <c r="M253" s="141"/>
      <c r="N253" s="141"/>
      <c r="O253" s="2"/>
    </row>
    <row r="254" spans="1:15" ht="45.75" customHeight="1" x14ac:dyDescent="0.3">
      <c r="A254" s="150"/>
      <c r="B254" s="150"/>
      <c r="C254" s="140"/>
      <c r="D254" s="140"/>
      <c r="E254" s="145"/>
      <c r="F254" s="18" t="s">
        <v>19</v>
      </c>
      <c r="G254" s="54" t="s">
        <v>26</v>
      </c>
      <c r="H254" s="4" t="s">
        <v>26</v>
      </c>
      <c r="I254" s="4" t="s">
        <v>26</v>
      </c>
      <c r="J254" s="142"/>
      <c r="K254" s="142"/>
      <c r="L254" s="142"/>
      <c r="M254" s="142"/>
      <c r="N254" s="142"/>
      <c r="O254" s="2"/>
    </row>
    <row r="255" spans="1:15" ht="33.75" customHeight="1" x14ac:dyDescent="0.3">
      <c r="A255" s="151"/>
      <c r="B255" s="151"/>
      <c r="C255" s="140"/>
      <c r="D255" s="140"/>
      <c r="E255" s="145"/>
      <c r="F255" s="18" t="s">
        <v>20</v>
      </c>
      <c r="G255" s="54" t="s">
        <v>26</v>
      </c>
      <c r="H255" s="4" t="s">
        <v>26</v>
      </c>
      <c r="I255" s="4" t="s">
        <v>26</v>
      </c>
      <c r="J255" s="143"/>
      <c r="K255" s="143"/>
      <c r="L255" s="143"/>
      <c r="M255" s="143"/>
      <c r="N255" s="143"/>
      <c r="O255" s="2"/>
    </row>
    <row r="256" spans="1:15" ht="31.2" x14ac:dyDescent="0.3">
      <c r="A256" s="149"/>
      <c r="B256" s="149" t="s">
        <v>40</v>
      </c>
      <c r="C256" s="140">
        <v>2020</v>
      </c>
      <c r="D256" s="140">
        <v>2026</v>
      </c>
      <c r="E256" s="145" t="s">
        <v>37</v>
      </c>
      <c r="F256" s="18" t="s">
        <v>14</v>
      </c>
      <c r="G256" s="54">
        <f t="shared" ref="G256:H256" si="86">G257+G258</f>
        <v>396486.44</v>
      </c>
      <c r="H256" s="54">
        <f t="shared" si="86"/>
        <v>396486.44</v>
      </c>
      <c r="I256" s="136">
        <f t="shared" si="77"/>
        <v>100</v>
      </c>
      <c r="J256" s="141"/>
      <c r="K256" s="141"/>
      <c r="L256" s="141"/>
      <c r="M256" s="141"/>
      <c r="N256" s="141"/>
      <c r="O256" s="2"/>
    </row>
    <row r="257" spans="1:15" ht="43.5" customHeight="1" x14ac:dyDescent="0.3">
      <c r="A257" s="150"/>
      <c r="B257" s="150"/>
      <c r="C257" s="140"/>
      <c r="D257" s="140"/>
      <c r="E257" s="145"/>
      <c r="F257" s="18" t="s">
        <v>19</v>
      </c>
      <c r="G257" s="56">
        <f t="shared" ref="G257:H257" si="87">G260</f>
        <v>396486.44</v>
      </c>
      <c r="H257" s="56">
        <f t="shared" si="87"/>
        <v>396486.44</v>
      </c>
      <c r="I257" s="136">
        <f t="shared" si="77"/>
        <v>100</v>
      </c>
      <c r="J257" s="142"/>
      <c r="K257" s="142"/>
      <c r="L257" s="142"/>
      <c r="M257" s="142"/>
      <c r="N257" s="142"/>
      <c r="O257" s="2"/>
    </row>
    <row r="258" spans="1:15" ht="33.75" customHeight="1" x14ac:dyDescent="0.3">
      <c r="A258" s="151"/>
      <c r="B258" s="151"/>
      <c r="C258" s="140"/>
      <c r="D258" s="140"/>
      <c r="E258" s="145"/>
      <c r="F258" s="18" t="s">
        <v>20</v>
      </c>
      <c r="G258" s="56">
        <f>G261</f>
        <v>0</v>
      </c>
      <c r="H258" s="6">
        <f>H261</f>
        <v>0</v>
      </c>
      <c r="I258" s="136"/>
      <c r="J258" s="142"/>
      <c r="K258" s="142"/>
      <c r="L258" s="142"/>
      <c r="M258" s="142"/>
      <c r="N258" s="142"/>
      <c r="O258" s="2"/>
    </row>
    <row r="259" spans="1:15" ht="15.75" customHeight="1" x14ac:dyDescent="0.3">
      <c r="A259" s="149"/>
      <c r="B259" s="149" t="s">
        <v>102</v>
      </c>
      <c r="C259" s="140">
        <v>2020</v>
      </c>
      <c r="D259" s="140">
        <v>2026</v>
      </c>
      <c r="E259" s="145" t="s">
        <v>37</v>
      </c>
      <c r="F259" s="18" t="s">
        <v>14</v>
      </c>
      <c r="G259" s="56">
        <f t="shared" ref="G259:H259" si="88">G260+G261</f>
        <v>396486.44</v>
      </c>
      <c r="H259" s="4">
        <f t="shared" si="88"/>
        <v>396486.44</v>
      </c>
      <c r="I259" s="136">
        <f t="shared" si="77"/>
        <v>100</v>
      </c>
      <c r="J259" s="141" t="s">
        <v>77</v>
      </c>
      <c r="K259" s="140" t="s">
        <v>64</v>
      </c>
      <c r="L259" s="140">
        <v>101</v>
      </c>
      <c r="M259" s="140">
        <v>43</v>
      </c>
      <c r="N259" s="288">
        <f>M259/L259*100</f>
        <v>42.574257425742573</v>
      </c>
      <c r="O259" s="2"/>
    </row>
    <row r="260" spans="1:15" ht="124.8" x14ac:dyDescent="0.3">
      <c r="A260" s="186"/>
      <c r="B260" s="186"/>
      <c r="C260" s="140"/>
      <c r="D260" s="140"/>
      <c r="E260" s="145"/>
      <c r="F260" s="18" t="s">
        <v>19</v>
      </c>
      <c r="G260" s="56">
        <v>396486.44</v>
      </c>
      <c r="H260" s="56">
        <v>396486.44</v>
      </c>
      <c r="I260" s="136">
        <f t="shared" si="77"/>
        <v>100</v>
      </c>
      <c r="J260" s="142"/>
      <c r="K260" s="140"/>
      <c r="L260" s="140"/>
      <c r="M260" s="140"/>
      <c r="N260" s="288"/>
      <c r="O260" s="2"/>
    </row>
    <row r="261" spans="1:15" ht="62.4" x14ac:dyDescent="0.3">
      <c r="A261" s="187"/>
      <c r="B261" s="187"/>
      <c r="C261" s="140"/>
      <c r="D261" s="140"/>
      <c r="E261" s="145"/>
      <c r="F261" s="18" t="s">
        <v>20</v>
      </c>
      <c r="G261" s="56">
        <v>0</v>
      </c>
      <c r="H261" s="4">
        <v>0</v>
      </c>
      <c r="I261" s="136">
        <v>0</v>
      </c>
      <c r="J261" s="143"/>
      <c r="K261" s="140"/>
      <c r="L261" s="140"/>
      <c r="M261" s="140"/>
      <c r="N261" s="288"/>
      <c r="O261" s="2"/>
    </row>
    <row r="262" spans="1:15" s="130" customFormat="1" ht="31.5" customHeight="1" x14ac:dyDescent="0.3">
      <c r="A262" s="228" t="s">
        <v>62</v>
      </c>
      <c r="B262" s="229"/>
      <c r="C262" s="224"/>
      <c r="D262" s="224"/>
      <c r="E262" s="224"/>
      <c r="F262" s="135" t="s">
        <v>14</v>
      </c>
      <c r="G262" s="71">
        <f t="shared" ref="G262:H262" si="89">G263+G264</f>
        <v>19570936.920000002</v>
      </c>
      <c r="H262" s="71">
        <f t="shared" si="89"/>
        <v>19570936.920000002</v>
      </c>
      <c r="I262" s="137">
        <f t="shared" si="77"/>
        <v>100</v>
      </c>
      <c r="J262" s="161" t="s">
        <v>13</v>
      </c>
      <c r="K262" s="161" t="s">
        <v>13</v>
      </c>
      <c r="L262" s="161" t="s">
        <v>13</v>
      </c>
      <c r="M262" s="161" t="s">
        <v>13</v>
      </c>
      <c r="N262" s="161" t="s">
        <v>13</v>
      </c>
      <c r="O262" s="138"/>
    </row>
    <row r="263" spans="1:15" s="130" customFormat="1" ht="124.8" x14ac:dyDescent="0.3">
      <c r="A263" s="230"/>
      <c r="B263" s="231"/>
      <c r="C263" s="224"/>
      <c r="D263" s="224"/>
      <c r="E263" s="224"/>
      <c r="F263" s="135" t="s">
        <v>19</v>
      </c>
      <c r="G263" s="71">
        <f>G257+G226</f>
        <v>14164100.6</v>
      </c>
      <c r="H263" s="71">
        <f t="shared" ref="H263:H264" si="90">H226+H257</f>
        <v>14164100.6</v>
      </c>
      <c r="I263" s="137">
        <f t="shared" si="77"/>
        <v>100</v>
      </c>
      <c r="J263" s="161"/>
      <c r="K263" s="161"/>
      <c r="L263" s="161"/>
      <c r="M263" s="161"/>
      <c r="N263" s="161"/>
      <c r="O263" s="131"/>
    </row>
    <row r="264" spans="1:15" s="130" customFormat="1" ht="30.75" customHeight="1" x14ac:dyDescent="0.3">
      <c r="A264" s="232"/>
      <c r="B264" s="233"/>
      <c r="C264" s="224"/>
      <c r="D264" s="224"/>
      <c r="E264" s="224"/>
      <c r="F264" s="135" t="s">
        <v>20</v>
      </c>
      <c r="G264" s="72">
        <f>G227+G258</f>
        <v>5406836.3200000003</v>
      </c>
      <c r="H264" s="72">
        <f t="shared" si="90"/>
        <v>5406836.3200000003</v>
      </c>
      <c r="I264" s="137">
        <f t="shared" si="77"/>
        <v>100</v>
      </c>
      <c r="J264" s="161"/>
      <c r="K264" s="161"/>
      <c r="L264" s="161"/>
      <c r="M264" s="161"/>
      <c r="N264" s="161"/>
      <c r="O264" s="131"/>
    </row>
    <row r="265" spans="1:15" ht="108" customHeight="1" x14ac:dyDescent="0.3">
      <c r="A265" s="225" t="s">
        <v>53</v>
      </c>
      <c r="B265" s="226"/>
      <c r="C265" s="12">
        <v>2020</v>
      </c>
      <c r="D265" s="12">
        <v>2026</v>
      </c>
      <c r="E265" s="12" t="s">
        <v>26</v>
      </c>
      <c r="F265" s="12" t="s">
        <v>26</v>
      </c>
      <c r="G265" s="62" t="s">
        <v>26</v>
      </c>
      <c r="H265" s="12" t="s">
        <v>26</v>
      </c>
      <c r="I265" s="38" t="s">
        <v>26</v>
      </c>
      <c r="J265" s="12" t="s">
        <v>26</v>
      </c>
      <c r="K265" s="12"/>
      <c r="L265" s="12"/>
      <c r="M265" s="12"/>
      <c r="N265" s="12"/>
      <c r="O265" s="2"/>
    </row>
    <row r="266" spans="1:15" ht="66" customHeight="1" x14ac:dyDescent="0.3">
      <c r="A266" s="225" t="s">
        <v>54</v>
      </c>
      <c r="B266" s="226"/>
      <c r="C266" s="12">
        <v>2020</v>
      </c>
      <c r="D266" s="12">
        <v>2026</v>
      </c>
      <c r="E266" s="12" t="s">
        <v>26</v>
      </c>
      <c r="F266" s="12" t="s">
        <v>26</v>
      </c>
      <c r="G266" s="62" t="s">
        <v>26</v>
      </c>
      <c r="H266" s="12" t="s">
        <v>26</v>
      </c>
      <c r="I266" s="38" t="s">
        <v>26</v>
      </c>
      <c r="J266" s="12"/>
      <c r="K266" s="12"/>
      <c r="L266" s="12"/>
      <c r="M266" s="12"/>
      <c r="N266" s="12"/>
      <c r="O266" s="2"/>
    </row>
    <row r="267" spans="1:15" ht="31.2" x14ac:dyDescent="0.3">
      <c r="A267" s="185"/>
      <c r="B267" s="149" t="s">
        <v>78</v>
      </c>
      <c r="C267" s="140">
        <v>2020</v>
      </c>
      <c r="D267" s="140">
        <v>2026</v>
      </c>
      <c r="E267" s="145"/>
      <c r="F267" s="18" t="s">
        <v>14</v>
      </c>
      <c r="G267" s="62" t="s">
        <v>26</v>
      </c>
      <c r="H267" s="12" t="s">
        <v>26</v>
      </c>
      <c r="I267" s="38" t="s">
        <v>26</v>
      </c>
      <c r="J267" s="12"/>
      <c r="K267" s="12"/>
      <c r="L267" s="12"/>
      <c r="M267" s="12"/>
      <c r="N267" s="12"/>
      <c r="O267" s="2"/>
    </row>
    <row r="268" spans="1:15" ht="47.25" customHeight="1" x14ac:dyDescent="0.3">
      <c r="A268" s="186"/>
      <c r="B268" s="186"/>
      <c r="C268" s="140"/>
      <c r="D268" s="140"/>
      <c r="E268" s="145"/>
      <c r="F268" s="18" t="s">
        <v>19</v>
      </c>
      <c r="G268" s="62" t="s">
        <v>26</v>
      </c>
      <c r="H268" s="12" t="s">
        <v>26</v>
      </c>
      <c r="I268" s="38" t="s">
        <v>26</v>
      </c>
      <c r="J268" s="141" t="s">
        <v>26</v>
      </c>
      <c r="K268" s="12" t="s">
        <v>26</v>
      </c>
      <c r="L268" s="12" t="s">
        <v>26</v>
      </c>
      <c r="M268" s="12" t="s">
        <v>26</v>
      </c>
      <c r="N268" s="12" t="s">
        <v>26</v>
      </c>
      <c r="O268" s="2"/>
    </row>
    <row r="269" spans="1:15" ht="33.75" customHeight="1" x14ac:dyDescent="0.3">
      <c r="A269" s="187"/>
      <c r="B269" s="187"/>
      <c r="C269" s="140"/>
      <c r="D269" s="140"/>
      <c r="E269" s="145"/>
      <c r="F269" s="18" t="s">
        <v>20</v>
      </c>
      <c r="G269" s="62" t="s">
        <v>26</v>
      </c>
      <c r="H269" s="12" t="s">
        <v>26</v>
      </c>
      <c r="I269" s="38" t="s">
        <v>26</v>
      </c>
      <c r="J269" s="143"/>
      <c r="K269" s="12" t="s">
        <v>26</v>
      </c>
      <c r="L269" s="12" t="s">
        <v>26</v>
      </c>
      <c r="M269" s="12" t="s">
        <v>26</v>
      </c>
      <c r="N269" s="12" t="s">
        <v>26</v>
      </c>
      <c r="O269" s="2"/>
    </row>
    <row r="270" spans="1:15" ht="31.2" x14ac:dyDescent="0.3">
      <c r="A270" s="185"/>
      <c r="B270" s="149" t="s">
        <v>79</v>
      </c>
      <c r="C270" s="141">
        <v>2020</v>
      </c>
      <c r="D270" s="141">
        <v>2026</v>
      </c>
      <c r="E270" s="149" t="s">
        <v>42</v>
      </c>
      <c r="F270" s="18" t="s">
        <v>14</v>
      </c>
      <c r="G270" s="63">
        <f t="shared" ref="G270:H270" si="91">G271+G272</f>
        <v>3377642.58</v>
      </c>
      <c r="H270" s="63">
        <f t="shared" si="91"/>
        <v>3377642.58</v>
      </c>
      <c r="I270" s="36">
        <f>H270/G270*100</f>
        <v>100</v>
      </c>
      <c r="J270" s="12"/>
      <c r="K270" s="12"/>
      <c r="L270" s="12"/>
      <c r="M270" s="12"/>
      <c r="N270" s="12"/>
      <c r="O270" s="2"/>
    </row>
    <row r="271" spans="1:15" ht="124.8" x14ac:dyDescent="0.3">
      <c r="A271" s="186"/>
      <c r="B271" s="150"/>
      <c r="C271" s="142"/>
      <c r="D271" s="142"/>
      <c r="E271" s="150"/>
      <c r="F271" s="18" t="s">
        <v>19</v>
      </c>
      <c r="G271" s="63">
        <f>G274</f>
        <v>3377642.58</v>
      </c>
      <c r="H271" s="63">
        <f>H274</f>
        <v>3377642.58</v>
      </c>
      <c r="I271" s="36">
        <f t="shared" ref="I271:I274" si="92">H271/G271*100</f>
        <v>100</v>
      </c>
      <c r="J271" s="12"/>
      <c r="K271" s="12"/>
      <c r="L271" s="12"/>
      <c r="M271" s="12"/>
      <c r="N271" s="12"/>
      <c r="O271" s="2"/>
    </row>
    <row r="272" spans="1:15" ht="62.4" x14ac:dyDescent="0.3">
      <c r="A272" s="187"/>
      <c r="B272" s="151"/>
      <c r="C272" s="143"/>
      <c r="D272" s="143"/>
      <c r="E272" s="151"/>
      <c r="F272" s="18" t="s">
        <v>20</v>
      </c>
      <c r="G272" s="62">
        <v>0</v>
      </c>
      <c r="H272" s="12">
        <v>0</v>
      </c>
      <c r="I272" s="36"/>
      <c r="J272" s="12"/>
      <c r="K272" s="12"/>
      <c r="L272" s="12"/>
      <c r="M272" s="12"/>
      <c r="N272" s="12"/>
      <c r="O272" s="2"/>
    </row>
    <row r="273" spans="1:15" ht="31.2" x14ac:dyDescent="0.3">
      <c r="A273" s="185"/>
      <c r="B273" s="188" t="s">
        <v>104</v>
      </c>
      <c r="C273" s="141">
        <v>2020</v>
      </c>
      <c r="D273" s="141">
        <v>2026</v>
      </c>
      <c r="E273" s="149" t="s">
        <v>42</v>
      </c>
      <c r="F273" s="18" t="s">
        <v>14</v>
      </c>
      <c r="G273" s="63">
        <f t="shared" ref="G273:H273" si="93">G274+G275</f>
        <v>3377642.58</v>
      </c>
      <c r="H273" s="9">
        <f t="shared" si="93"/>
        <v>3377642.58</v>
      </c>
      <c r="I273" s="36">
        <f t="shared" si="92"/>
        <v>100</v>
      </c>
      <c r="J273" s="202" t="s">
        <v>80</v>
      </c>
      <c r="K273" s="141" t="s">
        <v>64</v>
      </c>
      <c r="L273" s="141">
        <v>100</v>
      </c>
      <c r="M273" s="141">
        <v>100</v>
      </c>
      <c r="N273" s="141">
        <f>M273/L273*100</f>
        <v>100</v>
      </c>
      <c r="O273" s="2"/>
    </row>
    <row r="274" spans="1:15" ht="124.8" x14ac:dyDescent="0.3">
      <c r="A274" s="186"/>
      <c r="B274" s="208"/>
      <c r="C274" s="142"/>
      <c r="D274" s="142"/>
      <c r="E274" s="150"/>
      <c r="F274" s="18" t="s">
        <v>19</v>
      </c>
      <c r="G274" s="63">
        <v>3377642.58</v>
      </c>
      <c r="H274" s="63">
        <v>3377642.58</v>
      </c>
      <c r="I274" s="36">
        <f t="shared" si="92"/>
        <v>100</v>
      </c>
      <c r="J274" s="142"/>
      <c r="K274" s="142"/>
      <c r="L274" s="142"/>
      <c r="M274" s="142"/>
      <c r="N274" s="142"/>
      <c r="O274" s="2"/>
    </row>
    <row r="275" spans="1:15" ht="62.4" x14ac:dyDescent="0.3">
      <c r="A275" s="187"/>
      <c r="B275" s="209"/>
      <c r="C275" s="143"/>
      <c r="D275" s="143"/>
      <c r="E275" s="151"/>
      <c r="F275" s="18" t="s">
        <v>20</v>
      </c>
      <c r="G275" s="62">
        <v>0</v>
      </c>
      <c r="H275" s="12">
        <v>0</v>
      </c>
      <c r="I275" s="36"/>
      <c r="J275" s="143"/>
      <c r="K275" s="143"/>
      <c r="L275" s="143"/>
      <c r="M275" s="143"/>
      <c r="N275" s="143"/>
      <c r="O275" s="2"/>
    </row>
    <row r="276" spans="1:15" ht="31.2" x14ac:dyDescent="0.3">
      <c r="A276" s="185"/>
      <c r="B276" s="188" t="s">
        <v>82</v>
      </c>
      <c r="C276" s="141">
        <v>2020</v>
      </c>
      <c r="D276" s="141">
        <v>2026</v>
      </c>
      <c r="E276" s="149" t="s">
        <v>42</v>
      </c>
      <c r="F276" s="18" t="s">
        <v>14</v>
      </c>
      <c r="G276" s="62" t="s">
        <v>26</v>
      </c>
      <c r="H276" s="12" t="s">
        <v>26</v>
      </c>
      <c r="I276" s="38" t="s">
        <v>26</v>
      </c>
      <c r="J276" s="141" t="s">
        <v>83</v>
      </c>
      <c r="K276" s="141" t="s">
        <v>83</v>
      </c>
      <c r="L276" s="141" t="s">
        <v>83</v>
      </c>
      <c r="M276" s="141" t="s">
        <v>83</v>
      </c>
      <c r="N276" s="141" t="s">
        <v>83</v>
      </c>
      <c r="O276" s="2"/>
    </row>
    <row r="277" spans="1:15" ht="124.8" x14ac:dyDescent="0.3">
      <c r="A277" s="186"/>
      <c r="B277" s="206"/>
      <c r="C277" s="142"/>
      <c r="D277" s="142"/>
      <c r="E277" s="150"/>
      <c r="F277" s="18" t="s">
        <v>19</v>
      </c>
      <c r="G277" s="62" t="s">
        <v>26</v>
      </c>
      <c r="H277" s="12" t="s">
        <v>26</v>
      </c>
      <c r="I277" s="38" t="s">
        <v>26</v>
      </c>
      <c r="J277" s="174"/>
      <c r="K277" s="174"/>
      <c r="L277" s="174"/>
      <c r="M277" s="174"/>
      <c r="N277" s="174"/>
      <c r="O277" s="2"/>
    </row>
    <row r="278" spans="1:15" x14ac:dyDescent="0.3">
      <c r="A278" s="186"/>
      <c r="B278" s="206"/>
      <c r="C278" s="142"/>
      <c r="D278" s="142"/>
      <c r="E278" s="150"/>
      <c r="F278" s="149" t="s">
        <v>20</v>
      </c>
      <c r="G278" s="205" t="s">
        <v>26</v>
      </c>
      <c r="H278" s="141" t="s">
        <v>26</v>
      </c>
      <c r="I278" s="162" t="s">
        <v>26</v>
      </c>
      <c r="J278" s="174"/>
      <c r="K278" s="174"/>
      <c r="L278" s="174"/>
      <c r="M278" s="174"/>
      <c r="N278" s="174"/>
      <c r="O278" s="2"/>
    </row>
    <row r="279" spans="1:15" ht="15.75" customHeight="1" x14ac:dyDescent="0.3">
      <c r="A279" s="186"/>
      <c r="B279" s="206"/>
      <c r="C279" s="142"/>
      <c r="D279" s="142"/>
      <c r="E279" s="150"/>
      <c r="F279" s="186"/>
      <c r="G279" s="181"/>
      <c r="H279" s="174"/>
      <c r="I279" s="203"/>
      <c r="J279" s="174"/>
      <c r="K279" s="174"/>
      <c r="L279" s="174"/>
      <c r="M279" s="174"/>
      <c r="N279" s="174"/>
      <c r="O279" s="2"/>
    </row>
    <row r="280" spans="1:15" ht="15.6" hidden="1" customHeight="1" x14ac:dyDescent="0.3">
      <c r="A280" s="187"/>
      <c r="B280" s="207"/>
      <c r="C280" s="143"/>
      <c r="D280" s="143"/>
      <c r="E280" s="151"/>
      <c r="F280" s="187"/>
      <c r="G280" s="182"/>
      <c r="H280" s="175"/>
      <c r="I280" s="204"/>
      <c r="J280" s="175"/>
      <c r="K280" s="175"/>
      <c r="L280" s="175"/>
      <c r="M280" s="175"/>
      <c r="N280" s="175"/>
      <c r="O280" s="2"/>
    </row>
    <row r="281" spans="1:15" ht="31.2" x14ac:dyDescent="0.3">
      <c r="A281" s="185"/>
      <c r="B281" s="188" t="s">
        <v>84</v>
      </c>
      <c r="C281" s="141">
        <v>2020</v>
      </c>
      <c r="D281" s="141">
        <v>2026</v>
      </c>
      <c r="E281" s="149" t="s">
        <v>42</v>
      </c>
      <c r="F281" s="18" t="s">
        <v>14</v>
      </c>
      <c r="G281" s="63">
        <f t="shared" ref="G281:H281" si="94">G282+G283</f>
        <v>18129599</v>
      </c>
      <c r="H281" s="63">
        <f t="shared" si="94"/>
        <v>17877590.52</v>
      </c>
      <c r="I281" s="36">
        <f>H281/G281*100</f>
        <v>98.609961091803527</v>
      </c>
      <c r="J281" s="183" t="s">
        <v>83</v>
      </c>
      <c r="K281" s="141" t="s">
        <v>83</v>
      </c>
      <c r="L281" s="141" t="s">
        <v>83</v>
      </c>
      <c r="M281" s="141" t="s">
        <v>83</v>
      </c>
      <c r="N281" s="141" t="s">
        <v>83</v>
      </c>
      <c r="O281" s="2"/>
    </row>
    <row r="282" spans="1:15" ht="124.8" x14ac:dyDescent="0.3">
      <c r="A282" s="186"/>
      <c r="B282" s="206"/>
      <c r="C282" s="142"/>
      <c r="D282" s="142"/>
      <c r="E282" s="150"/>
      <c r="F282" s="18" t="s">
        <v>19</v>
      </c>
      <c r="G282" s="64">
        <f>G285+G288+G291+G294+G297+G300</f>
        <v>218672</v>
      </c>
      <c r="H282" s="64">
        <f t="shared" ref="G282:H283" si="95">H285+H288+H291+H294+H297+H300</f>
        <v>218672</v>
      </c>
      <c r="I282" s="36">
        <f t="shared" ref="I282:I301" si="96">H282/G282*100</f>
        <v>100</v>
      </c>
      <c r="J282" s="174"/>
      <c r="K282" s="142"/>
      <c r="L282" s="142"/>
      <c r="M282" s="142"/>
      <c r="N282" s="142"/>
      <c r="O282" s="2"/>
    </row>
    <row r="283" spans="1:15" ht="30.75" customHeight="1" x14ac:dyDescent="0.3">
      <c r="A283" s="187"/>
      <c r="B283" s="207"/>
      <c r="C283" s="143"/>
      <c r="D283" s="143"/>
      <c r="E283" s="151"/>
      <c r="F283" s="18" t="s">
        <v>20</v>
      </c>
      <c r="G283" s="123">
        <f t="shared" si="95"/>
        <v>17910927</v>
      </c>
      <c r="H283" s="64">
        <f t="shared" si="95"/>
        <v>17658918.52</v>
      </c>
      <c r="I283" s="36">
        <f t="shared" si="96"/>
        <v>98.592990301395346</v>
      </c>
      <c r="J283" s="175"/>
      <c r="K283" s="143"/>
      <c r="L283" s="143"/>
      <c r="M283" s="143"/>
      <c r="N283" s="143"/>
      <c r="O283" s="2"/>
    </row>
    <row r="284" spans="1:15" ht="31.2" customHeight="1" x14ac:dyDescent="0.3">
      <c r="A284" s="185"/>
      <c r="B284" s="188" t="s">
        <v>85</v>
      </c>
      <c r="C284" s="141">
        <v>2020</v>
      </c>
      <c r="D284" s="141">
        <v>2026</v>
      </c>
      <c r="E284" s="149" t="s">
        <v>42</v>
      </c>
      <c r="F284" s="18" t="s">
        <v>14</v>
      </c>
      <c r="G284" s="64">
        <f t="shared" ref="G284:H284" si="97">G285+G286</f>
        <v>134000</v>
      </c>
      <c r="H284" s="64">
        <f t="shared" si="97"/>
        <v>134000</v>
      </c>
      <c r="I284" s="36">
        <f t="shared" si="96"/>
        <v>100</v>
      </c>
      <c r="J284" s="184" t="s">
        <v>86</v>
      </c>
      <c r="K284" s="141" t="s">
        <v>81</v>
      </c>
      <c r="L284" s="141">
        <v>100</v>
      </c>
      <c r="M284" s="141">
        <v>100</v>
      </c>
      <c r="N284" s="141">
        <f>M284/L284*100</f>
        <v>100</v>
      </c>
      <c r="O284" s="2"/>
    </row>
    <row r="285" spans="1:15" ht="124.8" x14ac:dyDescent="0.3">
      <c r="A285" s="186"/>
      <c r="B285" s="206"/>
      <c r="C285" s="142"/>
      <c r="D285" s="142"/>
      <c r="E285" s="150"/>
      <c r="F285" s="18" t="s">
        <v>19</v>
      </c>
      <c r="G285" s="64">
        <v>134000</v>
      </c>
      <c r="H285" s="64">
        <v>134000</v>
      </c>
      <c r="I285" s="36">
        <f t="shared" si="96"/>
        <v>100</v>
      </c>
      <c r="J285" s="184"/>
      <c r="K285" s="142"/>
      <c r="L285" s="142"/>
      <c r="M285" s="142"/>
      <c r="N285" s="142"/>
      <c r="O285" s="2"/>
    </row>
    <row r="286" spans="1:15" ht="62.4" x14ac:dyDescent="0.3">
      <c r="A286" s="187"/>
      <c r="B286" s="207"/>
      <c r="C286" s="143"/>
      <c r="D286" s="143"/>
      <c r="E286" s="151"/>
      <c r="F286" s="18" t="s">
        <v>20</v>
      </c>
      <c r="G286" s="116">
        <v>0</v>
      </c>
      <c r="H286" s="14">
        <v>0</v>
      </c>
      <c r="I286" s="36"/>
      <c r="J286" s="184"/>
      <c r="K286" s="143"/>
      <c r="L286" s="143"/>
      <c r="M286" s="143"/>
      <c r="N286" s="143"/>
      <c r="O286" s="2"/>
    </row>
    <row r="287" spans="1:15" ht="31.2" customHeight="1" x14ac:dyDescent="0.3">
      <c r="A287" s="185"/>
      <c r="B287" s="188" t="s">
        <v>3</v>
      </c>
      <c r="C287" s="141">
        <v>2020</v>
      </c>
      <c r="D287" s="141">
        <v>2026</v>
      </c>
      <c r="E287" s="145" t="s">
        <v>18</v>
      </c>
      <c r="F287" s="18" t="s">
        <v>14</v>
      </c>
      <c r="G287" s="64">
        <f t="shared" ref="G287:H287" si="98">G288+G289</f>
        <v>1074381</v>
      </c>
      <c r="H287" s="10">
        <f t="shared" si="98"/>
        <v>1074381</v>
      </c>
      <c r="I287" s="36">
        <f t="shared" si="96"/>
        <v>100</v>
      </c>
      <c r="J287" s="184" t="s">
        <v>86</v>
      </c>
      <c r="K287" s="141" t="s">
        <v>81</v>
      </c>
      <c r="L287" s="141">
        <v>100</v>
      </c>
      <c r="M287" s="141">
        <v>100</v>
      </c>
      <c r="N287" s="141">
        <f t="shared" ref="N287" si="99">M287/L287*100</f>
        <v>100</v>
      </c>
      <c r="O287" s="2"/>
    </row>
    <row r="288" spans="1:15" ht="124.8" x14ac:dyDescent="0.3">
      <c r="A288" s="186"/>
      <c r="B288" s="206"/>
      <c r="C288" s="142"/>
      <c r="D288" s="142"/>
      <c r="E288" s="145"/>
      <c r="F288" s="18" t="s">
        <v>19</v>
      </c>
      <c r="G288" s="64">
        <v>0</v>
      </c>
      <c r="H288" s="10">
        <v>0</v>
      </c>
      <c r="I288" s="36">
        <v>0</v>
      </c>
      <c r="J288" s="184"/>
      <c r="K288" s="142"/>
      <c r="L288" s="142"/>
      <c r="M288" s="142"/>
      <c r="N288" s="142"/>
      <c r="O288" s="2"/>
    </row>
    <row r="289" spans="1:16" ht="62.4" customHeight="1" x14ac:dyDescent="0.3">
      <c r="A289" s="187"/>
      <c r="B289" s="207"/>
      <c r="C289" s="143"/>
      <c r="D289" s="143"/>
      <c r="E289" s="145"/>
      <c r="F289" s="18" t="s">
        <v>20</v>
      </c>
      <c r="G289" s="124">
        <v>1074381</v>
      </c>
      <c r="H289" s="124">
        <v>1074381</v>
      </c>
      <c r="I289" s="36">
        <f t="shared" si="96"/>
        <v>100</v>
      </c>
      <c r="J289" s="184"/>
      <c r="K289" s="143"/>
      <c r="L289" s="143"/>
      <c r="M289" s="143"/>
      <c r="N289" s="143"/>
      <c r="O289" s="2"/>
    </row>
    <row r="290" spans="1:16" ht="31.2" customHeight="1" x14ac:dyDescent="0.3">
      <c r="A290" s="185"/>
      <c r="B290" s="188" t="s">
        <v>4</v>
      </c>
      <c r="C290" s="141">
        <v>2020</v>
      </c>
      <c r="D290" s="141">
        <v>2026</v>
      </c>
      <c r="E290" s="145" t="s">
        <v>18</v>
      </c>
      <c r="F290" s="18" t="s">
        <v>14</v>
      </c>
      <c r="G290" s="64">
        <f t="shared" ref="G290:H290" si="100">G291+G292</f>
        <v>4433496</v>
      </c>
      <c r="H290" s="10">
        <f t="shared" si="100"/>
        <v>4326400.62</v>
      </c>
      <c r="I290" s="36">
        <f t="shared" si="96"/>
        <v>97.584403369259846</v>
      </c>
      <c r="J290" s="184" t="s">
        <v>86</v>
      </c>
      <c r="K290" s="141" t="s">
        <v>81</v>
      </c>
      <c r="L290" s="141">
        <v>100</v>
      </c>
      <c r="M290" s="141">
        <v>100</v>
      </c>
      <c r="N290" s="141">
        <f t="shared" ref="N290" si="101">M290/L290*100</f>
        <v>100</v>
      </c>
      <c r="O290" s="2"/>
    </row>
    <row r="291" spans="1:16" ht="124.8" x14ac:dyDescent="0.3">
      <c r="A291" s="186"/>
      <c r="B291" s="206"/>
      <c r="C291" s="142"/>
      <c r="D291" s="142"/>
      <c r="E291" s="145"/>
      <c r="F291" s="18" t="s">
        <v>19</v>
      </c>
      <c r="G291" s="64">
        <v>0</v>
      </c>
      <c r="H291" s="10">
        <v>0</v>
      </c>
      <c r="I291" s="36"/>
      <c r="J291" s="184"/>
      <c r="K291" s="142"/>
      <c r="L291" s="142"/>
      <c r="M291" s="142"/>
      <c r="N291" s="142"/>
      <c r="O291" s="2"/>
    </row>
    <row r="292" spans="1:16" ht="62.4" x14ac:dyDescent="0.3">
      <c r="A292" s="187"/>
      <c r="B292" s="207"/>
      <c r="C292" s="143"/>
      <c r="D292" s="143"/>
      <c r="E292" s="145"/>
      <c r="F292" s="18" t="s">
        <v>20</v>
      </c>
      <c r="G292" s="124">
        <v>4433496</v>
      </c>
      <c r="H292" s="124">
        <v>4326400.62</v>
      </c>
      <c r="I292" s="36">
        <f t="shared" si="96"/>
        <v>97.584403369259846</v>
      </c>
      <c r="J292" s="184"/>
      <c r="K292" s="143"/>
      <c r="L292" s="143"/>
      <c r="M292" s="143"/>
      <c r="N292" s="143"/>
      <c r="O292" s="2"/>
    </row>
    <row r="293" spans="1:16" ht="31.2" customHeight="1" x14ac:dyDescent="0.3">
      <c r="A293" s="185"/>
      <c r="B293" s="188" t="s">
        <v>111</v>
      </c>
      <c r="C293" s="141">
        <v>2020</v>
      </c>
      <c r="D293" s="141">
        <v>2021</v>
      </c>
      <c r="E293" s="145" t="s">
        <v>18</v>
      </c>
      <c r="F293" s="18" t="s">
        <v>14</v>
      </c>
      <c r="G293" s="63">
        <f>G294+G295</f>
        <v>4747553</v>
      </c>
      <c r="H293" s="63">
        <f>H294+H295</f>
        <v>4668129.46</v>
      </c>
      <c r="I293" s="36">
        <f t="shared" si="96"/>
        <v>98.327063647314731</v>
      </c>
      <c r="J293" s="141" t="s">
        <v>125</v>
      </c>
      <c r="K293" s="141" t="s">
        <v>81</v>
      </c>
      <c r="L293" s="141">
        <v>100</v>
      </c>
      <c r="M293" s="141">
        <v>100</v>
      </c>
      <c r="N293" s="141">
        <f t="shared" ref="N293" si="102">M293/L293*100</f>
        <v>100</v>
      </c>
      <c r="O293" s="2"/>
    </row>
    <row r="294" spans="1:16" ht="124.8" x14ac:dyDescent="0.3">
      <c r="A294" s="186"/>
      <c r="B294" s="206"/>
      <c r="C294" s="142"/>
      <c r="D294" s="142"/>
      <c r="E294" s="145"/>
      <c r="F294" s="18" t="s">
        <v>19</v>
      </c>
      <c r="G294" s="65">
        <v>0</v>
      </c>
      <c r="H294" s="63">
        <v>0</v>
      </c>
      <c r="I294" s="36"/>
      <c r="J294" s="142"/>
      <c r="K294" s="142"/>
      <c r="L294" s="142"/>
      <c r="M294" s="142"/>
      <c r="N294" s="142"/>
      <c r="O294" s="2"/>
    </row>
    <row r="295" spans="1:16" ht="34.5" customHeight="1" x14ac:dyDescent="0.3">
      <c r="A295" s="187"/>
      <c r="B295" s="207"/>
      <c r="C295" s="143"/>
      <c r="D295" s="143"/>
      <c r="E295" s="145"/>
      <c r="F295" s="18" t="s">
        <v>20</v>
      </c>
      <c r="G295" s="54">
        <v>4747553</v>
      </c>
      <c r="H295" s="54">
        <v>4668129.46</v>
      </c>
      <c r="I295" s="36">
        <f t="shared" si="96"/>
        <v>98.327063647314731</v>
      </c>
      <c r="J295" s="142"/>
      <c r="K295" s="143"/>
      <c r="L295" s="143"/>
      <c r="M295" s="143"/>
      <c r="N295" s="143"/>
      <c r="O295" s="2"/>
    </row>
    <row r="296" spans="1:16" ht="15.75" customHeight="1" x14ac:dyDescent="0.3">
      <c r="A296" s="185"/>
      <c r="B296" s="188" t="s">
        <v>112</v>
      </c>
      <c r="C296" s="141">
        <v>2020</v>
      </c>
      <c r="D296" s="141">
        <v>2026</v>
      </c>
      <c r="E296" s="145" t="s">
        <v>18</v>
      </c>
      <c r="F296" s="18" t="s">
        <v>14</v>
      </c>
      <c r="G296" s="63">
        <f t="shared" ref="G296:H296" si="103">G297+G298</f>
        <v>4917769</v>
      </c>
      <c r="H296" s="9">
        <f t="shared" si="103"/>
        <v>4852279.4400000004</v>
      </c>
      <c r="I296" s="36">
        <f t="shared" si="96"/>
        <v>98.668307519120972</v>
      </c>
      <c r="J296" s="142"/>
      <c r="K296" s="141" t="s">
        <v>81</v>
      </c>
      <c r="L296" s="141">
        <v>100</v>
      </c>
      <c r="M296" s="141">
        <v>100</v>
      </c>
      <c r="N296" s="141">
        <f>M296/L296*100</f>
        <v>100</v>
      </c>
      <c r="O296" s="2"/>
    </row>
    <row r="297" spans="1:16" ht="124.8" x14ac:dyDescent="0.3">
      <c r="A297" s="186"/>
      <c r="B297" s="206"/>
      <c r="C297" s="142"/>
      <c r="D297" s="142"/>
      <c r="E297" s="145"/>
      <c r="F297" s="18" t="s">
        <v>19</v>
      </c>
      <c r="G297" s="63">
        <v>0</v>
      </c>
      <c r="H297" s="9">
        <v>0</v>
      </c>
      <c r="I297" s="36"/>
      <c r="J297" s="142"/>
      <c r="K297" s="142"/>
      <c r="L297" s="142"/>
      <c r="M297" s="142"/>
      <c r="N297" s="142"/>
      <c r="O297" s="2"/>
    </row>
    <row r="298" spans="1:16" ht="33" customHeight="1" x14ac:dyDescent="0.3">
      <c r="A298" s="187"/>
      <c r="B298" s="207"/>
      <c r="C298" s="143"/>
      <c r="D298" s="143"/>
      <c r="E298" s="145"/>
      <c r="F298" s="18" t="s">
        <v>20</v>
      </c>
      <c r="G298" s="54">
        <v>4917769</v>
      </c>
      <c r="H298" s="54">
        <v>4852279.4400000004</v>
      </c>
      <c r="I298" s="36">
        <f t="shared" si="96"/>
        <v>98.668307519120972</v>
      </c>
      <c r="J298" s="143"/>
      <c r="K298" s="143"/>
      <c r="L298" s="143"/>
      <c r="M298" s="143"/>
      <c r="N298" s="143"/>
      <c r="O298" s="2"/>
    </row>
    <row r="299" spans="1:16" ht="15.75" customHeight="1" x14ac:dyDescent="0.3">
      <c r="A299" s="185"/>
      <c r="B299" s="188" t="s">
        <v>157</v>
      </c>
      <c r="C299" s="141">
        <v>2020</v>
      </c>
      <c r="D299" s="141">
        <v>2026</v>
      </c>
      <c r="E299" s="149" t="s">
        <v>113</v>
      </c>
      <c r="F299" s="18" t="s">
        <v>14</v>
      </c>
      <c r="G299" s="63">
        <f t="shared" ref="G299:H299" si="104">G300+G301</f>
        <v>2822400</v>
      </c>
      <c r="H299" s="63">
        <f t="shared" si="104"/>
        <v>2822400</v>
      </c>
      <c r="I299" s="36">
        <f t="shared" si="96"/>
        <v>100</v>
      </c>
      <c r="J299" s="141" t="s">
        <v>90</v>
      </c>
      <c r="K299" s="141" t="s">
        <v>119</v>
      </c>
      <c r="L299" s="141">
        <v>17</v>
      </c>
      <c r="M299" s="141">
        <v>13.3</v>
      </c>
      <c r="N299" s="168">
        <f>M299/L299*100</f>
        <v>78.235294117647058</v>
      </c>
      <c r="O299" s="2"/>
    </row>
    <row r="300" spans="1:16" ht="124.8" x14ac:dyDescent="0.3">
      <c r="A300" s="186"/>
      <c r="B300" s="189"/>
      <c r="C300" s="142"/>
      <c r="D300" s="142"/>
      <c r="E300" s="150"/>
      <c r="F300" s="18" t="s">
        <v>19</v>
      </c>
      <c r="G300" s="63">
        <v>84672</v>
      </c>
      <c r="H300" s="63">
        <v>84672</v>
      </c>
      <c r="I300" s="36">
        <f t="shared" si="96"/>
        <v>100</v>
      </c>
      <c r="J300" s="142"/>
      <c r="K300" s="142"/>
      <c r="L300" s="142"/>
      <c r="M300" s="142"/>
      <c r="N300" s="169"/>
      <c r="O300" s="2"/>
    </row>
    <row r="301" spans="1:16" ht="80.25" customHeight="1" x14ac:dyDescent="0.3">
      <c r="A301" s="187"/>
      <c r="B301" s="190"/>
      <c r="C301" s="143"/>
      <c r="D301" s="143"/>
      <c r="E301" s="151"/>
      <c r="F301" s="18" t="s">
        <v>20</v>
      </c>
      <c r="G301" s="62">
        <v>2737728</v>
      </c>
      <c r="H301" s="62">
        <v>2737728</v>
      </c>
      <c r="I301" s="36">
        <f t="shared" si="96"/>
        <v>100</v>
      </c>
      <c r="J301" s="143"/>
      <c r="K301" s="143"/>
      <c r="L301" s="143"/>
      <c r="M301" s="143"/>
      <c r="N301" s="170"/>
      <c r="O301" s="2"/>
      <c r="P301" s="22"/>
    </row>
    <row r="302" spans="1:16" ht="31.2" x14ac:dyDescent="0.3">
      <c r="A302" s="185"/>
      <c r="B302" s="149" t="s">
        <v>55</v>
      </c>
      <c r="C302" s="141">
        <v>2020</v>
      </c>
      <c r="D302" s="141">
        <v>2026</v>
      </c>
      <c r="E302" s="149" t="s">
        <v>43</v>
      </c>
      <c r="F302" s="18" t="s">
        <v>14</v>
      </c>
      <c r="G302" s="62" t="s">
        <v>26</v>
      </c>
      <c r="H302" s="12" t="s">
        <v>26</v>
      </c>
      <c r="I302" s="12" t="s">
        <v>26</v>
      </c>
      <c r="J302" s="140" t="s">
        <v>13</v>
      </c>
      <c r="K302" s="140" t="s">
        <v>13</v>
      </c>
      <c r="L302" s="140" t="s">
        <v>13</v>
      </c>
      <c r="M302" s="140" t="s">
        <v>13</v>
      </c>
      <c r="N302" s="140" t="s">
        <v>13</v>
      </c>
      <c r="O302" s="2"/>
    </row>
    <row r="303" spans="1:16" ht="124.8" x14ac:dyDescent="0.3">
      <c r="A303" s="186"/>
      <c r="B303" s="150"/>
      <c r="C303" s="142"/>
      <c r="D303" s="142"/>
      <c r="E303" s="150"/>
      <c r="F303" s="18" t="s">
        <v>19</v>
      </c>
      <c r="G303" s="62" t="s">
        <v>26</v>
      </c>
      <c r="H303" s="12" t="s">
        <v>26</v>
      </c>
      <c r="I303" s="12" t="s">
        <v>26</v>
      </c>
      <c r="J303" s="140"/>
      <c r="K303" s="140"/>
      <c r="L303" s="140"/>
      <c r="M303" s="140"/>
      <c r="N303" s="140"/>
      <c r="O303" s="2"/>
    </row>
    <row r="304" spans="1:16" ht="30.75" customHeight="1" x14ac:dyDescent="0.3">
      <c r="A304" s="187"/>
      <c r="B304" s="151"/>
      <c r="C304" s="143"/>
      <c r="D304" s="143"/>
      <c r="E304" s="151"/>
      <c r="F304" s="18" t="s">
        <v>20</v>
      </c>
      <c r="G304" s="62" t="s">
        <v>26</v>
      </c>
      <c r="H304" s="12" t="s">
        <v>26</v>
      </c>
      <c r="I304" s="12" t="s">
        <v>26</v>
      </c>
      <c r="J304" s="140"/>
      <c r="K304" s="140"/>
      <c r="L304" s="140"/>
      <c r="M304" s="140"/>
      <c r="N304" s="140"/>
      <c r="O304" s="2"/>
    </row>
    <row r="305" spans="1:15" ht="31.2" x14ac:dyDescent="0.3">
      <c r="A305" s="185"/>
      <c r="B305" s="188" t="s">
        <v>56</v>
      </c>
      <c r="C305" s="141">
        <v>2020</v>
      </c>
      <c r="D305" s="141">
        <v>2026</v>
      </c>
      <c r="E305" s="149"/>
      <c r="F305" s="18" t="s">
        <v>14</v>
      </c>
      <c r="G305" s="66">
        <f t="shared" ref="G305:H305" si="105">G306+G307</f>
        <v>4296835.91</v>
      </c>
      <c r="H305" s="66">
        <f t="shared" si="105"/>
        <v>4296835.91</v>
      </c>
      <c r="I305" s="30">
        <f>H305/G305*100</f>
        <v>100</v>
      </c>
      <c r="J305" s="140" t="s">
        <v>13</v>
      </c>
      <c r="K305" s="140" t="s">
        <v>13</v>
      </c>
      <c r="L305" s="140" t="s">
        <v>13</v>
      </c>
      <c r="M305" s="140" t="s">
        <v>13</v>
      </c>
      <c r="N305" s="140" t="s">
        <v>13</v>
      </c>
      <c r="O305" s="2"/>
    </row>
    <row r="306" spans="1:15" ht="124.8" x14ac:dyDescent="0.3">
      <c r="A306" s="186"/>
      <c r="B306" s="206"/>
      <c r="C306" s="142"/>
      <c r="D306" s="142"/>
      <c r="E306" s="186"/>
      <c r="F306" s="18" t="s">
        <v>19</v>
      </c>
      <c r="G306" s="66">
        <f>G309+G312+G315+G321+G330</f>
        <v>1884505.03</v>
      </c>
      <c r="H306" s="66">
        <f>H309+H312+H315+H321+H330</f>
        <v>1884505.03</v>
      </c>
      <c r="I306" s="30">
        <f t="shared" ref="I306:I334" si="106">H306/G306*100</f>
        <v>100</v>
      </c>
      <c r="J306" s="140"/>
      <c r="K306" s="140"/>
      <c r="L306" s="140"/>
      <c r="M306" s="140"/>
      <c r="N306" s="140"/>
      <c r="O306" s="2"/>
    </row>
    <row r="307" spans="1:15" ht="62.4" x14ac:dyDescent="0.3">
      <c r="A307" s="187"/>
      <c r="B307" s="207"/>
      <c r="C307" s="143"/>
      <c r="D307" s="143"/>
      <c r="E307" s="187"/>
      <c r="F307" s="18" t="s">
        <v>20</v>
      </c>
      <c r="G307" s="66">
        <f>G310+G313+G316+G322+G331+G334</f>
        <v>2412330.88</v>
      </c>
      <c r="H307" s="66">
        <f>H310+H313+H316+H322+H331+H334</f>
        <v>2412330.88</v>
      </c>
      <c r="I307" s="30">
        <f t="shared" si="106"/>
        <v>100</v>
      </c>
      <c r="J307" s="140"/>
      <c r="K307" s="140"/>
      <c r="L307" s="140"/>
      <c r="M307" s="140"/>
      <c r="N307" s="140"/>
      <c r="O307" s="2"/>
    </row>
    <row r="308" spans="1:15" ht="31.2" x14ac:dyDescent="0.3">
      <c r="A308" s="185"/>
      <c r="B308" s="149" t="s">
        <v>114</v>
      </c>
      <c r="C308" s="141">
        <v>2020</v>
      </c>
      <c r="D308" s="141">
        <v>2026</v>
      </c>
      <c r="E308" s="149" t="s">
        <v>44</v>
      </c>
      <c r="F308" s="18" t="s">
        <v>14</v>
      </c>
      <c r="G308" s="66">
        <f t="shared" ref="G308:H308" si="107">G309+G310</f>
        <v>1578192.03</v>
      </c>
      <c r="H308" s="66">
        <f t="shared" si="107"/>
        <v>1578192.03</v>
      </c>
      <c r="I308" s="30">
        <f t="shared" si="106"/>
        <v>100</v>
      </c>
      <c r="J308" s="141" t="s">
        <v>87</v>
      </c>
      <c r="K308" s="141" t="s">
        <v>88</v>
      </c>
      <c r="L308" s="141">
        <v>142</v>
      </c>
      <c r="M308" s="141">
        <v>265</v>
      </c>
      <c r="N308" s="168">
        <f>M308/L308*100</f>
        <v>186.61971830985914</v>
      </c>
      <c r="O308" s="2"/>
    </row>
    <row r="309" spans="1:15" ht="124.8" x14ac:dyDescent="0.3">
      <c r="A309" s="186"/>
      <c r="B309" s="150"/>
      <c r="C309" s="142"/>
      <c r="D309" s="142"/>
      <c r="E309" s="150"/>
      <c r="F309" s="18" t="s">
        <v>19</v>
      </c>
      <c r="G309" s="66">
        <v>133019.19</v>
      </c>
      <c r="H309" s="66">
        <v>133019.19</v>
      </c>
      <c r="I309" s="30">
        <f t="shared" si="106"/>
        <v>100</v>
      </c>
      <c r="J309" s="142"/>
      <c r="K309" s="142"/>
      <c r="L309" s="142"/>
      <c r="M309" s="142"/>
      <c r="N309" s="169"/>
      <c r="O309" s="2"/>
    </row>
    <row r="310" spans="1:15" ht="62.4" x14ac:dyDescent="0.3">
      <c r="A310" s="187"/>
      <c r="B310" s="151"/>
      <c r="C310" s="143"/>
      <c r="D310" s="143"/>
      <c r="E310" s="151"/>
      <c r="F310" s="18" t="s">
        <v>20</v>
      </c>
      <c r="G310" s="66">
        <v>1445172.84</v>
      </c>
      <c r="H310" s="66">
        <v>1445172.84</v>
      </c>
      <c r="I310" s="30">
        <f t="shared" si="106"/>
        <v>100</v>
      </c>
      <c r="J310" s="143"/>
      <c r="K310" s="143"/>
      <c r="L310" s="143"/>
      <c r="M310" s="143"/>
      <c r="N310" s="170"/>
      <c r="O310" s="2"/>
    </row>
    <row r="311" spans="1:15" ht="31.2" x14ac:dyDescent="0.3">
      <c r="A311" s="185"/>
      <c r="B311" s="149" t="s">
        <v>115</v>
      </c>
      <c r="C311" s="141">
        <v>2020</v>
      </c>
      <c r="D311" s="141">
        <v>2026</v>
      </c>
      <c r="E311" s="149" t="s">
        <v>91</v>
      </c>
      <c r="F311" s="18" t="s">
        <v>14</v>
      </c>
      <c r="G311" s="66">
        <f t="shared" ref="G311:H311" si="108">G312+G313</f>
        <v>1713954.57</v>
      </c>
      <c r="H311" s="66">
        <f t="shared" si="108"/>
        <v>1713954.57</v>
      </c>
      <c r="I311" s="30">
        <f t="shared" si="106"/>
        <v>100</v>
      </c>
      <c r="J311" s="141" t="s">
        <v>89</v>
      </c>
      <c r="K311" s="141" t="s">
        <v>88</v>
      </c>
      <c r="L311" s="141">
        <v>300</v>
      </c>
      <c r="M311" s="141">
        <v>398</v>
      </c>
      <c r="N311" s="168">
        <f>M311/L311*100</f>
        <v>132.66666666666666</v>
      </c>
      <c r="O311" s="2"/>
    </row>
    <row r="312" spans="1:15" ht="124.8" x14ac:dyDescent="0.3">
      <c r="A312" s="186"/>
      <c r="B312" s="150"/>
      <c r="C312" s="142"/>
      <c r="D312" s="142"/>
      <c r="E312" s="150"/>
      <c r="F312" s="18" t="s">
        <v>19</v>
      </c>
      <c r="G312" s="54">
        <v>1713954.57</v>
      </c>
      <c r="H312" s="54">
        <v>1713954.57</v>
      </c>
      <c r="I312" s="30">
        <f t="shared" si="106"/>
        <v>100</v>
      </c>
      <c r="J312" s="174"/>
      <c r="K312" s="142"/>
      <c r="L312" s="174"/>
      <c r="M312" s="174"/>
      <c r="N312" s="169"/>
      <c r="O312" s="2"/>
    </row>
    <row r="313" spans="1:15" ht="31.5" customHeight="1" x14ac:dyDescent="0.3">
      <c r="A313" s="187"/>
      <c r="B313" s="151"/>
      <c r="C313" s="143"/>
      <c r="D313" s="143"/>
      <c r="E313" s="151"/>
      <c r="F313" s="18" t="s">
        <v>20</v>
      </c>
      <c r="G313" s="54"/>
      <c r="H313" s="12">
        <v>0</v>
      </c>
      <c r="I313" s="30"/>
      <c r="J313" s="175"/>
      <c r="K313" s="143"/>
      <c r="L313" s="175"/>
      <c r="M313" s="175"/>
      <c r="N313" s="170"/>
      <c r="O313" s="2"/>
    </row>
    <row r="314" spans="1:15" ht="31.5" hidden="1" customHeight="1" x14ac:dyDescent="0.3">
      <c r="A314" s="221"/>
      <c r="B314" s="141" t="s">
        <v>164</v>
      </c>
      <c r="C314" s="141">
        <v>2020</v>
      </c>
      <c r="D314" s="141">
        <v>2026</v>
      </c>
      <c r="E314" s="141" t="s">
        <v>95</v>
      </c>
      <c r="F314" s="18" t="s">
        <v>14</v>
      </c>
      <c r="G314" s="66">
        <f>G315+G316</f>
        <v>0</v>
      </c>
      <c r="H314" s="12"/>
      <c r="I314" s="30" t="e">
        <f t="shared" si="106"/>
        <v>#DIV/0!</v>
      </c>
      <c r="J314" s="141" t="s">
        <v>166</v>
      </c>
      <c r="K314" s="141" t="s">
        <v>74</v>
      </c>
      <c r="L314" s="141"/>
      <c r="M314" s="141"/>
      <c r="N314" s="165" t="e">
        <f t="shared" ref="N314" si="109">M314/L314*100</f>
        <v>#DIV/0!</v>
      </c>
      <c r="O314" s="2"/>
    </row>
    <row r="315" spans="1:15" ht="31.5" hidden="1" customHeight="1" x14ac:dyDescent="0.3">
      <c r="A315" s="221"/>
      <c r="B315" s="142"/>
      <c r="C315" s="142"/>
      <c r="D315" s="142"/>
      <c r="E315" s="142"/>
      <c r="F315" s="18" t="s">
        <v>19</v>
      </c>
      <c r="G315" s="54">
        <v>0</v>
      </c>
      <c r="H315" s="12"/>
      <c r="I315" s="30" t="e">
        <f t="shared" si="106"/>
        <v>#DIV/0!</v>
      </c>
      <c r="J315" s="174"/>
      <c r="K315" s="142"/>
      <c r="L315" s="142"/>
      <c r="M315" s="142"/>
      <c r="N315" s="166"/>
      <c r="O315" s="2"/>
    </row>
    <row r="316" spans="1:15" ht="31.5" hidden="1" customHeight="1" x14ac:dyDescent="0.3">
      <c r="A316" s="183"/>
      <c r="B316" s="142"/>
      <c r="C316" s="143"/>
      <c r="D316" s="143"/>
      <c r="E316" s="143"/>
      <c r="F316" s="18" t="s">
        <v>20</v>
      </c>
      <c r="G316" s="54">
        <v>0</v>
      </c>
      <c r="H316" s="12"/>
      <c r="I316" s="30" t="e">
        <f t="shared" si="106"/>
        <v>#DIV/0!</v>
      </c>
      <c r="J316" s="175"/>
      <c r="K316" s="143"/>
      <c r="L316" s="143"/>
      <c r="M316" s="143"/>
      <c r="N316" s="167"/>
      <c r="O316" s="2"/>
    </row>
    <row r="317" spans="1:15" ht="31.5" hidden="1" customHeight="1" x14ac:dyDescent="0.3">
      <c r="A317" s="221"/>
      <c r="B317" s="220" t="s">
        <v>165</v>
      </c>
      <c r="C317" s="141">
        <v>2020</v>
      </c>
      <c r="D317" s="141">
        <v>2026</v>
      </c>
      <c r="E317" s="141" t="s">
        <v>95</v>
      </c>
      <c r="F317" s="18" t="s">
        <v>14</v>
      </c>
      <c r="G317" s="66">
        <f>G318+G319</f>
        <v>0</v>
      </c>
      <c r="H317" s="12"/>
      <c r="I317" s="30" t="e">
        <f t="shared" si="106"/>
        <v>#DIV/0!</v>
      </c>
      <c r="J317" s="141" t="s">
        <v>166</v>
      </c>
      <c r="K317" s="141" t="s">
        <v>74</v>
      </c>
      <c r="L317" s="141"/>
      <c r="M317" s="141"/>
      <c r="N317" s="165" t="e">
        <f t="shared" ref="N317" si="110">M317/L317*100</f>
        <v>#DIV/0!</v>
      </c>
      <c r="O317" s="2"/>
    </row>
    <row r="318" spans="1:15" ht="31.5" hidden="1" customHeight="1" x14ac:dyDescent="0.3">
      <c r="A318" s="221"/>
      <c r="B318" s="220"/>
      <c r="C318" s="142"/>
      <c r="D318" s="142"/>
      <c r="E318" s="142"/>
      <c r="F318" s="18" t="s">
        <v>19</v>
      </c>
      <c r="G318" s="54">
        <v>0</v>
      </c>
      <c r="H318" s="12"/>
      <c r="I318" s="30" t="e">
        <f t="shared" si="106"/>
        <v>#DIV/0!</v>
      </c>
      <c r="J318" s="174"/>
      <c r="K318" s="142"/>
      <c r="L318" s="142"/>
      <c r="M318" s="142"/>
      <c r="N318" s="166"/>
      <c r="O318" s="2"/>
    </row>
    <row r="319" spans="1:15" ht="31.5" hidden="1" customHeight="1" x14ac:dyDescent="0.3">
      <c r="A319" s="221"/>
      <c r="B319" s="220"/>
      <c r="C319" s="143"/>
      <c r="D319" s="143"/>
      <c r="E319" s="143"/>
      <c r="F319" s="18" t="s">
        <v>20</v>
      </c>
      <c r="G319" s="54">
        <v>0</v>
      </c>
      <c r="H319" s="12"/>
      <c r="I319" s="30" t="e">
        <f t="shared" si="106"/>
        <v>#DIV/0!</v>
      </c>
      <c r="J319" s="175"/>
      <c r="K319" s="143"/>
      <c r="L319" s="143"/>
      <c r="M319" s="143"/>
      <c r="N319" s="167"/>
      <c r="O319" s="2"/>
    </row>
    <row r="320" spans="1:15" ht="31.5" hidden="1" customHeight="1" x14ac:dyDescent="0.3">
      <c r="A320" s="221"/>
      <c r="B320" s="141" t="s">
        <v>167</v>
      </c>
      <c r="C320" s="141">
        <v>2020</v>
      </c>
      <c r="D320" s="141">
        <v>2026</v>
      </c>
      <c r="E320" s="141" t="s">
        <v>95</v>
      </c>
      <c r="F320" s="18" t="s">
        <v>14</v>
      </c>
      <c r="G320" s="66">
        <f>G321+G322</f>
        <v>0</v>
      </c>
      <c r="H320" s="12"/>
      <c r="I320" s="30" t="e">
        <f t="shared" si="106"/>
        <v>#DIV/0!</v>
      </c>
      <c r="J320" s="141" t="s">
        <v>166</v>
      </c>
      <c r="K320" s="141" t="s">
        <v>131</v>
      </c>
      <c r="L320" s="141"/>
      <c r="M320" s="141"/>
      <c r="N320" s="165" t="e">
        <f t="shared" ref="N320" si="111">M320/L320*100</f>
        <v>#DIV/0!</v>
      </c>
      <c r="O320" s="2"/>
    </row>
    <row r="321" spans="1:33" ht="31.5" hidden="1" customHeight="1" x14ac:dyDescent="0.3">
      <c r="A321" s="221"/>
      <c r="B321" s="142"/>
      <c r="C321" s="142"/>
      <c r="D321" s="142"/>
      <c r="E321" s="142"/>
      <c r="F321" s="18" t="s">
        <v>19</v>
      </c>
      <c r="G321" s="54">
        <v>0</v>
      </c>
      <c r="H321" s="12"/>
      <c r="I321" s="30" t="e">
        <f t="shared" si="106"/>
        <v>#DIV/0!</v>
      </c>
      <c r="J321" s="174"/>
      <c r="K321" s="142"/>
      <c r="L321" s="142"/>
      <c r="M321" s="142"/>
      <c r="N321" s="166"/>
      <c r="O321" s="2"/>
    </row>
    <row r="322" spans="1:33" ht="31.5" hidden="1" customHeight="1" x14ac:dyDescent="0.3">
      <c r="A322" s="221"/>
      <c r="B322" s="143"/>
      <c r="C322" s="143"/>
      <c r="D322" s="143"/>
      <c r="E322" s="143"/>
      <c r="F322" s="18" t="s">
        <v>20</v>
      </c>
      <c r="G322" s="54">
        <v>0</v>
      </c>
      <c r="H322" s="12"/>
      <c r="I322" s="30" t="e">
        <f t="shared" si="106"/>
        <v>#DIV/0!</v>
      </c>
      <c r="J322" s="175"/>
      <c r="K322" s="143"/>
      <c r="L322" s="143"/>
      <c r="M322" s="143"/>
      <c r="N322" s="167"/>
      <c r="O322" s="2"/>
    </row>
    <row r="323" spans="1:33" ht="31.5" hidden="1" customHeight="1" x14ac:dyDescent="0.3">
      <c r="A323" s="183"/>
      <c r="B323" s="140" t="s">
        <v>169</v>
      </c>
      <c r="C323" s="141">
        <v>2020</v>
      </c>
      <c r="D323" s="141">
        <v>2026</v>
      </c>
      <c r="E323" s="141" t="s">
        <v>95</v>
      </c>
      <c r="F323" s="18" t="s">
        <v>14</v>
      </c>
      <c r="G323" s="66">
        <f>G324+G325</f>
        <v>0</v>
      </c>
      <c r="H323" s="12"/>
      <c r="I323" s="30" t="e">
        <f t="shared" si="106"/>
        <v>#DIV/0!</v>
      </c>
      <c r="J323" s="141" t="s">
        <v>166</v>
      </c>
      <c r="K323" s="141" t="s">
        <v>131</v>
      </c>
      <c r="L323" s="140"/>
      <c r="M323" s="140"/>
      <c r="N323" s="165" t="e">
        <f t="shared" ref="N323" si="112">M323/L323*100</f>
        <v>#DIV/0!</v>
      </c>
      <c r="O323" s="2"/>
    </row>
    <row r="324" spans="1:33" ht="31.5" hidden="1" customHeight="1" x14ac:dyDescent="0.3">
      <c r="A324" s="174"/>
      <c r="B324" s="140"/>
      <c r="C324" s="142"/>
      <c r="D324" s="142"/>
      <c r="E324" s="142"/>
      <c r="F324" s="18" t="s">
        <v>19</v>
      </c>
      <c r="G324" s="54">
        <v>0</v>
      </c>
      <c r="H324" s="12"/>
      <c r="I324" s="30" t="e">
        <f t="shared" si="106"/>
        <v>#DIV/0!</v>
      </c>
      <c r="J324" s="174"/>
      <c r="K324" s="142"/>
      <c r="L324" s="140"/>
      <c r="M324" s="140"/>
      <c r="N324" s="166"/>
      <c r="O324" s="2"/>
    </row>
    <row r="325" spans="1:33" ht="31.5" hidden="1" customHeight="1" x14ac:dyDescent="0.3">
      <c r="A325" s="175"/>
      <c r="B325" s="140"/>
      <c r="C325" s="143"/>
      <c r="D325" s="143"/>
      <c r="E325" s="143"/>
      <c r="F325" s="18" t="s">
        <v>20</v>
      </c>
      <c r="G325" s="54">
        <v>0</v>
      </c>
      <c r="H325" s="12"/>
      <c r="I325" s="30" t="e">
        <f t="shared" si="106"/>
        <v>#DIV/0!</v>
      </c>
      <c r="J325" s="175"/>
      <c r="K325" s="143"/>
      <c r="L325" s="140"/>
      <c r="M325" s="140"/>
      <c r="N325" s="167"/>
      <c r="O325" s="2"/>
    </row>
    <row r="326" spans="1:33" ht="31.5" hidden="1" customHeight="1" x14ac:dyDescent="0.3">
      <c r="A326" s="183"/>
      <c r="B326" s="191" t="s">
        <v>168</v>
      </c>
      <c r="C326" s="141">
        <v>2020</v>
      </c>
      <c r="D326" s="141">
        <v>2026</v>
      </c>
      <c r="E326" s="141" t="s">
        <v>95</v>
      </c>
      <c r="F326" s="18" t="s">
        <v>14</v>
      </c>
      <c r="G326" s="66">
        <f>G327+G328</f>
        <v>0</v>
      </c>
      <c r="H326" s="12"/>
      <c r="I326" s="30" t="e">
        <f t="shared" si="106"/>
        <v>#DIV/0!</v>
      </c>
      <c r="J326" s="141" t="s">
        <v>166</v>
      </c>
      <c r="K326" s="141" t="s">
        <v>131</v>
      </c>
      <c r="L326" s="140"/>
      <c r="M326" s="140"/>
      <c r="N326" s="165" t="e">
        <f t="shared" ref="N326" si="113">M326/L326*100</f>
        <v>#DIV/0!</v>
      </c>
      <c r="O326" s="2"/>
    </row>
    <row r="327" spans="1:33" ht="31.5" hidden="1" customHeight="1" x14ac:dyDescent="0.3">
      <c r="A327" s="174"/>
      <c r="B327" s="191"/>
      <c r="C327" s="142"/>
      <c r="D327" s="142"/>
      <c r="E327" s="142"/>
      <c r="F327" s="18" t="s">
        <v>19</v>
      </c>
      <c r="G327" s="54">
        <v>0</v>
      </c>
      <c r="H327" s="12"/>
      <c r="I327" s="30" t="e">
        <f t="shared" si="106"/>
        <v>#DIV/0!</v>
      </c>
      <c r="J327" s="174"/>
      <c r="K327" s="142"/>
      <c r="L327" s="140"/>
      <c r="M327" s="140"/>
      <c r="N327" s="166"/>
      <c r="O327" s="2"/>
    </row>
    <row r="328" spans="1:33" ht="63.75" hidden="1" customHeight="1" x14ac:dyDescent="0.3">
      <c r="A328" s="175"/>
      <c r="B328" s="191"/>
      <c r="C328" s="143"/>
      <c r="D328" s="143"/>
      <c r="E328" s="143"/>
      <c r="F328" s="18" t="s">
        <v>20</v>
      </c>
      <c r="G328" s="54">
        <v>0</v>
      </c>
      <c r="H328" s="12"/>
      <c r="I328" s="30" t="e">
        <f t="shared" si="106"/>
        <v>#DIV/0!</v>
      </c>
      <c r="J328" s="175"/>
      <c r="K328" s="143"/>
      <c r="L328" s="140"/>
      <c r="M328" s="140"/>
      <c r="N328" s="167"/>
      <c r="O328" s="2"/>
    </row>
    <row r="329" spans="1:33" s="108" customFormat="1" ht="58.5" customHeight="1" x14ac:dyDescent="0.3">
      <c r="A329" s="222"/>
      <c r="B329" s="223" t="s">
        <v>188</v>
      </c>
      <c r="C329" s="205">
        <v>2020</v>
      </c>
      <c r="D329" s="205">
        <v>2026</v>
      </c>
      <c r="E329" s="205" t="s">
        <v>95</v>
      </c>
      <c r="F329" s="93" t="s">
        <v>14</v>
      </c>
      <c r="G329" s="66">
        <f>G330+G331</f>
        <v>754689.31</v>
      </c>
      <c r="H329" s="66">
        <f>H330+H331</f>
        <v>754689.31</v>
      </c>
      <c r="I329" s="30">
        <f t="shared" si="106"/>
        <v>100</v>
      </c>
      <c r="J329" s="180" t="s">
        <v>202</v>
      </c>
      <c r="K329" s="141" t="s">
        <v>74</v>
      </c>
      <c r="L329" s="140">
        <v>13</v>
      </c>
      <c r="M329" s="140">
        <v>13</v>
      </c>
      <c r="N329" s="141">
        <f t="shared" ref="N329" si="114">M329/L329*100</f>
        <v>100</v>
      </c>
      <c r="O329" s="109"/>
    </row>
    <row r="330" spans="1:33" s="108" customFormat="1" ht="45.75" customHeight="1" x14ac:dyDescent="0.3">
      <c r="A330" s="181"/>
      <c r="B330" s="223"/>
      <c r="C330" s="210"/>
      <c r="D330" s="210"/>
      <c r="E330" s="210"/>
      <c r="F330" s="93" t="s">
        <v>19</v>
      </c>
      <c r="G330" s="54">
        <v>37531.269999999997</v>
      </c>
      <c r="H330" s="54">
        <v>37531.269999999997</v>
      </c>
      <c r="I330" s="30">
        <f t="shared" si="106"/>
        <v>100</v>
      </c>
      <c r="J330" s="181"/>
      <c r="K330" s="142"/>
      <c r="L330" s="140"/>
      <c r="M330" s="140"/>
      <c r="N330" s="142"/>
      <c r="O330" s="109"/>
    </row>
    <row r="331" spans="1:33" s="108" customFormat="1" ht="144" customHeight="1" x14ac:dyDescent="0.3">
      <c r="A331" s="182"/>
      <c r="B331" s="223"/>
      <c r="C331" s="211"/>
      <c r="D331" s="211"/>
      <c r="E331" s="211"/>
      <c r="F331" s="115" t="s">
        <v>20</v>
      </c>
      <c r="G331" s="54">
        <v>717158.04</v>
      </c>
      <c r="H331" s="54">
        <v>717158.04</v>
      </c>
      <c r="I331" s="30">
        <f t="shared" si="106"/>
        <v>100</v>
      </c>
      <c r="J331" s="182"/>
      <c r="K331" s="143"/>
      <c r="L331" s="140"/>
      <c r="M331" s="140"/>
      <c r="N331" s="143"/>
      <c r="O331" s="109"/>
    </row>
    <row r="332" spans="1:33" s="119" customFormat="1" ht="30" customHeight="1" x14ac:dyDescent="0.3">
      <c r="A332" s="121"/>
      <c r="B332" s="155" t="s">
        <v>195</v>
      </c>
      <c r="C332" s="141">
        <v>2020</v>
      </c>
      <c r="D332" s="141">
        <v>2026</v>
      </c>
      <c r="E332" s="141" t="s">
        <v>95</v>
      </c>
      <c r="F332" s="129" t="s">
        <v>14</v>
      </c>
      <c r="G332" s="29">
        <f>G333+G334</f>
        <v>250000</v>
      </c>
      <c r="H332" s="29">
        <f>H333+H334</f>
        <v>250000</v>
      </c>
      <c r="I332" s="30">
        <f t="shared" si="106"/>
        <v>100</v>
      </c>
      <c r="J332" s="158" t="s">
        <v>128</v>
      </c>
      <c r="K332" s="141" t="s">
        <v>64</v>
      </c>
      <c r="L332" s="141">
        <v>100</v>
      </c>
      <c r="M332" s="141">
        <v>100</v>
      </c>
      <c r="N332" s="141">
        <f>M332/L332*100</f>
        <v>100</v>
      </c>
      <c r="O332" s="120"/>
    </row>
    <row r="333" spans="1:33" s="119" customFormat="1" ht="36" customHeight="1" x14ac:dyDescent="0.3">
      <c r="A333" s="121"/>
      <c r="B333" s="156"/>
      <c r="C333" s="142"/>
      <c r="D333" s="142"/>
      <c r="E333" s="142"/>
      <c r="F333" s="129" t="s">
        <v>19</v>
      </c>
      <c r="G333" s="4"/>
      <c r="H333" s="62"/>
      <c r="I333" s="30"/>
      <c r="J333" s="159"/>
      <c r="K333" s="142"/>
      <c r="L333" s="142"/>
      <c r="M333" s="142"/>
      <c r="N333" s="142"/>
      <c r="O333" s="120"/>
    </row>
    <row r="334" spans="1:33" s="119" customFormat="1" ht="37.5" customHeight="1" x14ac:dyDescent="0.3">
      <c r="A334" s="121"/>
      <c r="B334" s="157"/>
      <c r="C334" s="143"/>
      <c r="D334" s="143"/>
      <c r="E334" s="143"/>
      <c r="F334" s="132" t="s">
        <v>20</v>
      </c>
      <c r="G334" s="4">
        <v>250000</v>
      </c>
      <c r="H334" s="4">
        <v>250000</v>
      </c>
      <c r="I334" s="30">
        <f t="shared" si="106"/>
        <v>100</v>
      </c>
      <c r="J334" s="160"/>
      <c r="K334" s="143"/>
      <c r="L334" s="143"/>
      <c r="M334" s="143"/>
      <c r="N334" s="143"/>
      <c r="O334" s="120"/>
    </row>
    <row r="335" spans="1:33" ht="31.2" x14ac:dyDescent="0.3">
      <c r="A335" s="185"/>
      <c r="B335" s="149" t="s">
        <v>118</v>
      </c>
      <c r="C335" s="141">
        <v>2020</v>
      </c>
      <c r="D335" s="141">
        <v>2026</v>
      </c>
      <c r="E335" s="149" t="s">
        <v>95</v>
      </c>
      <c r="F335" s="18" t="s">
        <v>14</v>
      </c>
      <c r="G335" s="54" t="s">
        <v>83</v>
      </c>
      <c r="H335" s="4" t="s">
        <v>83</v>
      </c>
      <c r="I335" s="6" t="s">
        <v>83</v>
      </c>
      <c r="J335" s="141"/>
      <c r="K335" s="13"/>
      <c r="L335" s="13"/>
      <c r="M335" s="13"/>
      <c r="N335" s="13"/>
      <c r="O335" s="2"/>
      <c r="X335" s="19"/>
      <c r="Y335" s="19"/>
      <c r="Z335" s="19"/>
      <c r="AA335" s="19"/>
      <c r="AB335" s="19"/>
      <c r="AC335" s="19"/>
      <c r="AD335" s="19"/>
      <c r="AE335" s="19"/>
      <c r="AF335" s="19"/>
      <c r="AG335" s="19"/>
    </row>
    <row r="336" spans="1:33" ht="124.8" x14ac:dyDescent="0.3">
      <c r="A336" s="186"/>
      <c r="B336" s="150"/>
      <c r="C336" s="142"/>
      <c r="D336" s="142"/>
      <c r="E336" s="150"/>
      <c r="F336" s="18" t="s">
        <v>19</v>
      </c>
      <c r="G336" s="54" t="s">
        <v>83</v>
      </c>
      <c r="H336" s="4" t="s">
        <v>83</v>
      </c>
      <c r="I336" s="6" t="s">
        <v>83</v>
      </c>
      <c r="J336" s="142"/>
      <c r="K336" s="13"/>
      <c r="L336" s="13"/>
      <c r="M336" s="13"/>
      <c r="N336" s="13"/>
      <c r="O336" s="2"/>
      <c r="X336" s="19"/>
      <c r="Y336" s="19"/>
      <c r="Z336" s="19"/>
      <c r="AA336" s="19"/>
      <c r="AB336" s="19"/>
      <c r="AC336" s="19"/>
      <c r="AD336" s="19"/>
      <c r="AE336" s="19"/>
      <c r="AF336" s="19"/>
      <c r="AG336" s="19"/>
    </row>
    <row r="337" spans="1:33" ht="74.25" customHeight="1" x14ac:dyDescent="0.3">
      <c r="A337" s="187"/>
      <c r="B337" s="151"/>
      <c r="C337" s="143"/>
      <c r="D337" s="143"/>
      <c r="E337" s="151"/>
      <c r="F337" s="18" t="s">
        <v>20</v>
      </c>
      <c r="G337" s="54" t="s">
        <v>83</v>
      </c>
      <c r="H337" s="4" t="s">
        <v>83</v>
      </c>
      <c r="I337" s="6" t="s">
        <v>83</v>
      </c>
      <c r="J337" s="143"/>
      <c r="K337" s="13"/>
      <c r="L337" s="13"/>
      <c r="M337" s="13"/>
      <c r="N337" s="13"/>
      <c r="O337" s="2"/>
      <c r="X337" s="19"/>
      <c r="Y337" s="19"/>
      <c r="Z337" s="19"/>
      <c r="AA337" s="19"/>
      <c r="AB337" s="19"/>
      <c r="AC337" s="19"/>
      <c r="AD337" s="19"/>
      <c r="AE337" s="19"/>
      <c r="AF337" s="19"/>
      <c r="AG337" s="19"/>
    </row>
    <row r="338" spans="1:33" ht="21.75" customHeight="1" x14ac:dyDescent="0.3">
      <c r="A338" s="15"/>
      <c r="B338" s="149" t="s">
        <v>97</v>
      </c>
      <c r="C338" s="141">
        <v>2020</v>
      </c>
      <c r="D338" s="141">
        <v>2026</v>
      </c>
      <c r="E338" s="149" t="s">
        <v>95</v>
      </c>
      <c r="F338" s="18" t="s">
        <v>14</v>
      </c>
      <c r="G338" s="54">
        <f>G339+G340</f>
        <v>207000</v>
      </c>
      <c r="H338" s="4">
        <f t="shared" ref="H338" si="115">H339+H340</f>
        <v>207000</v>
      </c>
      <c r="I338" s="4">
        <f>H338/G338*100</f>
        <v>100</v>
      </c>
      <c r="J338" s="141" t="s">
        <v>26</v>
      </c>
      <c r="K338" s="141"/>
      <c r="L338" s="141"/>
      <c r="M338" s="141"/>
      <c r="N338" s="141"/>
      <c r="O338" s="2"/>
      <c r="X338" s="19"/>
      <c r="Y338" s="19"/>
      <c r="Z338" s="19"/>
      <c r="AA338" s="19"/>
      <c r="AB338" s="19"/>
      <c r="AC338" s="19"/>
      <c r="AD338" s="19"/>
      <c r="AE338" s="19"/>
      <c r="AF338" s="19"/>
      <c r="AG338" s="19"/>
    </row>
    <row r="339" spans="1:33" ht="33" customHeight="1" x14ac:dyDescent="0.3">
      <c r="A339" s="16"/>
      <c r="B339" s="150"/>
      <c r="C339" s="142"/>
      <c r="D339" s="142"/>
      <c r="E339" s="150"/>
      <c r="F339" s="18" t="s">
        <v>19</v>
      </c>
      <c r="G339" s="54">
        <f>G342</f>
        <v>207000</v>
      </c>
      <c r="H339" s="4">
        <f t="shared" ref="H339" si="116">H342</f>
        <v>207000</v>
      </c>
      <c r="I339" s="4">
        <f t="shared" ref="I339:I342" si="117">H339/G339*100</f>
        <v>100</v>
      </c>
      <c r="J339" s="174"/>
      <c r="K339" s="174"/>
      <c r="L339" s="174"/>
      <c r="M339" s="142"/>
      <c r="N339" s="142"/>
      <c r="O339" s="2"/>
      <c r="X339" s="19"/>
      <c r="Y339" s="19"/>
      <c r="Z339" s="19"/>
      <c r="AA339" s="19"/>
      <c r="AB339" s="19"/>
      <c r="AC339" s="19"/>
      <c r="AD339" s="19"/>
      <c r="AE339" s="19"/>
      <c r="AF339" s="19"/>
      <c r="AG339" s="19"/>
    </row>
    <row r="340" spans="1:33" ht="34.5" customHeight="1" x14ac:dyDescent="0.3">
      <c r="A340" s="17"/>
      <c r="B340" s="151"/>
      <c r="C340" s="143"/>
      <c r="D340" s="143"/>
      <c r="E340" s="151"/>
      <c r="F340" s="18" t="s">
        <v>20</v>
      </c>
      <c r="G340" s="54"/>
      <c r="H340" s="4"/>
      <c r="I340" s="4"/>
      <c r="J340" s="175"/>
      <c r="K340" s="175"/>
      <c r="L340" s="175"/>
      <c r="M340" s="143"/>
      <c r="N340" s="143"/>
      <c r="O340" s="2"/>
      <c r="X340" s="19"/>
      <c r="Y340" s="19"/>
      <c r="Z340" s="19"/>
      <c r="AA340" s="19"/>
      <c r="AB340" s="19"/>
      <c r="AC340" s="19"/>
      <c r="AD340" s="19"/>
      <c r="AE340" s="19"/>
      <c r="AF340" s="19"/>
      <c r="AG340" s="19"/>
    </row>
    <row r="341" spans="1:33" ht="31.2" x14ac:dyDescent="0.3">
      <c r="A341" s="185"/>
      <c r="B341" s="188" t="s">
        <v>156</v>
      </c>
      <c r="C341" s="141">
        <v>2020</v>
      </c>
      <c r="D341" s="141">
        <v>2026</v>
      </c>
      <c r="E341" s="149" t="s">
        <v>95</v>
      </c>
      <c r="F341" s="18" t="s">
        <v>14</v>
      </c>
      <c r="G341" s="54">
        <f t="shared" ref="G341:H341" si="118">G342+G343</f>
        <v>207000</v>
      </c>
      <c r="H341" s="4">
        <f t="shared" si="118"/>
        <v>207000</v>
      </c>
      <c r="I341" s="4">
        <f t="shared" si="117"/>
        <v>100</v>
      </c>
      <c r="J341" s="199" t="s">
        <v>98</v>
      </c>
      <c r="K341" s="141" t="s">
        <v>96</v>
      </c>
      <c r="L341" s="141">
        <v>2</v>
      </c>
      <c r="M341" s="141">
        <v>2</v>
      </c>
      <c r="N341" s="141">
        <f>M341/L341*100</f>
        <v>100</v>
      </c>
      <c r="O341" s="2"/>
      <c r="X341" s="19"/>
      <c r="Y341" s="19"/>
      <c r="Z341" s="19"/>
      <c r="AA341" s="19"/>
      <c r="AB341" s="19"/>
      <c r="AC341" s="19"/>
      <c r="AD341" s="19"/>
      <c r="AE341" s="19"/>
      <c r="AF341" s="19"/>
      <c r="AG341" s="19"/>
    </row>
    <row r="342" spans="1:33" ht="48.75" customHeight="1" x14ac:dyDescent="0.3">
      <c r="A342" s="186"/>
      <c r="B342" s="189"/>
      <c r="C342" s="142"/>
      <c r="D342" s="142"/>
      <c r="E342" s="150"/>
      <c r="F342" s="18" t="s">
        <v>19</v>
      </c>
      <c r="G342" s="54">
        <v>207000</v>
      </c>
      <c r="H342" s="54">
        <v>207000</v>
      </c>
      <c r="I342" s="4">
        <f t="shared" si="117"/>
        <v>100</v>
      </c>
      <c r="J342" s="200"/>
      <c r="K342" s="142"/>
      <c r="L342" s="142"/>
      <c r="M342" s="142"/>
      <c r="N342" s="142"/>
      <c r="O342" s="2"/>
      <c r="X342" s="19"/>
      <c r="Y342" s="19"/>
      <c r="Z342" s="19"/>
      <c r="AA342" s="19"/>
      <c r="AB342" s="19"/>
      <c r="AC342" s="19"/>
      <c r="AD342" s="19"/>
      <c r="AE342" s="19"/>
      <c r="AF342" s="19"/>
      <c r="AG342" s="19"/>
    </row>
    <row r="343" spans="1:33" ht="156.75" customHeight="1" x14ac:dyDescent="0.3">
      <c r="A343" s="187"/>
      <c r="B343" s="190"/>
      <c r="C343" s="143"/>
      <c r="D343" s="143"/>
      <c r="E343" s="151"/>
      <c r="F343" s="18" t="s">
        <v>20</v>
      </c>
      <c r="G343" s="54">
        <v>0</v>
      </c>
      <c r="H343" s="4">
        <v>0</v>
      </c>
      <c r="I343" s="4"/>
      <c r="J343" s="201"/>
      <c r="K343" s="143"/>
      <c r="L343" s="143"/>
      <c r="M343" s="143"/>
      <c r="N343" s="143"/>
      <c r="O343" s="2"/>
      <c r="X343" s="19"/>
      <c r="Y343" s="19"/>
      <c r="Z343" s="19"/>
      <c r="AA343" s="19"/>
      <c r="AB343" s="19"/>
      <c r="AC343" s="19"/>
      <c r="AD343" s="19"/>
      <c r="AE343" s="19"/>
      <c r="AF343" s="19"/>
      <c r="AG343" s="19"/>
    </row>
    <row r="344" spans="1:33" ht="24" customHeight="1" x14ac:dyDescent="0.3">
      <c r="A344" s="212" t="s">
        <v>45</v>
      </c>
      <c r="B344" s="213"/>
      <c r="C344" s="177"/>
      <c r="D344" s="177"/>
      <c r="E344" s="177"/>
      <c r="F344" s="26" t="s">
        <v>14</v>
      </c>
      <c r="G344" s="73">
        <f>G345+G346</f>
        <v>26011077.489999998</v>
      </c>
      <c r="H344" s="73">
        <f>H345+H346</f>
        <v>25759069.009999998</v>
      </c>
      <c r="I344" s="34">
        <f>H344/G344*100</f>
        <v>99.031149401262269</v>
      </c>
      <c r="J344" s="177" t="s">
        <v>13</v>
      </c>
      <c r="K344" s="177" t="s">
        <v>13</v>
      </c>
      <c r="L344" s="177" t="s">
        <v>13</v>
      </c>
      <c r="M344" s="177" t="s">
        <v>13</v>
      </c>
      <c r="N344" s="177" t="s">
        <v>203</v>
      </c>
      <c r="O344" s="2"/>
      <c r="AA344" s="19"/>
      <c r="AB344" s="19"/>
      <c r="AC344" s="19"/>
      <c r="AD344" s="19"/>
      <c r="AE344" s="19"/>
      <c r="AF344" s="19"/>
      <c r="AG344" s="19"/>
    </row>
    <row r="345" spans="1:33" ht="48" customHeight="1" x14ac:dyDescent="0.3">
      <c r="A345" s="214"/>
      <c r="B345" s="215"/>
      <c r="C345" s="178"/>
      <c r="D345" s="178"/>
      <c r="E345" s="178"/>
      <c r="F345" s="26" t="s">
        <v>19</v>
      </c>
      <c r="G345" s="73">
        <f t="shared" ref="G345:H345" si="119">G271+G282+G306+G342</f>
        <v>5687819.6100000003</v>
      </c>
      <c r="H345" s="73">
        <f t="shared" si="119"/>
        <v>5687819.6100000003</v>
      </c>
      <c r="I345" s="34">
        <f t="shared" ref="I345:I349" si="120">H345/G345*100</f>
        <v>100</v>
      </c>
      <c r="J345" s="178"/>
      <c r="K345" s="178"/>
      <c r="L345" s="178"/>
      <c r="M345" s="178"/>
      <c r="N345" s="178"/>
      <c r="O345" s="2"/>
    </row>
    <row r="346" spans="1:33" ht="35.25" customHeight="1" x14ac:dyDescent="0.3">
      <c r="A346" s="216"/>
      <c r="B346" s="217"/>
      <c r="C346" s="179"/>
      <c r="D346" s="179"/>
      <c r="E346" s="179"/>
      <c r="F346" s="26" t="s">
        <v>20</v>
      </c>
      <c r="G346" s="74">
        <f>G272+G283+G307</f>
        <v>20323257.879999999</v>
      </c>
      <c r="H346" s="74">
        <f>H272+H283+H307</f>
        <v>20071249.399999999</v>
      </c>
      <c r="I346" s="34">
        <f t="shared" si="120"/>
        <v>98.75999959510429</v>
      </c>
      <c r="J346" s="179"/>
      <c r="K346" s="179"/>
      <c r="L346" s="179"/>
      <c r="M346" s="179"/>
      <c r="N346" s="179"/>
      <c r="O346" s="2"/>
    </row>
    <row r="347" spans="1:33" ht="21.75" customHeight="1" x14ac:dyDescent="0.3">
      <c r="A347" s="193" t="s">
        <v>48</v>
      </c>
      <c r="B347" s="194"/>
      <c r="C347" s="176"/>
      <c r="D347" s="176"/>
      <c r="E347" s="192"/>
      <c r="F347" s="27" t="s">
        <v>14</v>
      </c>
      <c r="G347" s="94">
        <f t="shared" ref="G347:H347" si="121">G348+G349</f>
        <v>535365176.28000003</v>
      </c>
      <c r="H347" s="94">
        <f t="shared" si="121"/>
        <v>534823168.38</v>
      </c>
      <c r="I347" s="139">
        <f t="shared" si="120"/>
        <v>99.898759216322915</v>
      </c>
      <c r="J347" s="176"/>
      <c r="K347" s="176"/>
      <c r="L347" s="176"/>
      <c r="M347" s="176"/>
      <c r="N347" s="176"/>
      <c r="O347" s="2"/>
    </row>
    <row r="348" spans="1:33" ht="51" customHeight="1" x14ac:dyDescent="0.3">
      <c r="A348" s="195"/>
      <c r="B348" s="196"/>
      <c r="C348" s="176"/>
      <c r="D348" s="176"/>
      <c r="E348" s="192"/>
      <c r="F348" s="27" t="s">
        <v>19</v>
      </c>
      <c r="G348" s="94">
        <f t="shared" ref="G348:H349" si="122">G135+G218+G263+G345</f>
        <v>196359612.06</v>
      </c>
      <c r="H348" s="94">
        <f t="shared" si="122"/>
        <v>196356989.52000001</v>
      </c>
      <c r="I348" s="139">
        <f t="shared" si="120"/>
        <v>99.998664419850655</v>
      </c>
      <c r="J348" s="176"/>
      <c r="K348" s="176"/>
      <c r="L348" s="176"/>
      <c r="M348" s="176"/>
      <c r="N348" s="176"/>
      <c r="O348" s="2"/>
    </row>
    <row r="349" spans="1:33" ht="32.25" customHeight="1" x14ac:dyDescent="0.3">
      <c r="A349" s="197"/>
      <c r="B349" s="198"/>
      <c r="C349" s="176"/>
      <c r="D349" s="176"/>
      <c r="E349" s="192"/>
      <c r="F349" s="27" t="s">
        <v>20</v>
      </c>
      <c r="G349" s="35">
        <f t="shared" si="122"/>
        <v>339005564.22000003</v>
      </c>
      <c r="H349" s="35">
        <f t="shared" si="122"/>
        <v>338466178.86000001</v>
      </c>
      <c r="I349" s="139">
        <f t="shared" si="120"/>
        <v>99.840891885877724</v>
      </c>
      <c r="J349" s="176"/>
      <c r="K349" s="176"/>
      <c r="L349" s="176"/>
      <c r="M349" s="176"/>
      <c r="N349" s="176"/>
      <c r="O349" s="2"/>
    </row>
    <row r="350" spans="1:33" ht="39.9" customHeight="1" x14ac:dyDescent="0.3">
      <c r="G350" s="11"/>
      <c r="H350" s="11"/>
      <c r="I350" s="28"/>
      <c r="O350" s="2"/>
    </row>
    <row r="357" spans="9:9" ht="18" x14ac:dyDescent="0.35">
      <c r="I357" s="31"/>
    </row>
    <row r="358" spans="9:9" ht="18" x14ac:dyDescent="0.35">
      <c r="I358" s="31"/>
    </row>
    <row r="359" spans="9:9" ht="18" x14ac:dyDescent="0.35">
      <c r="I359" s="32"/>
    </row>
    <row r="360" spans="9:9" ht="18" x14ac:dyDescent="0.35">
      <c r="I360" s="32"/>
    </row>
    <row r="361" spans="9:9" ht="18" x14ac:dyDescent="0.35">
      <c r="I361" s="32"/>
    </row>
    <row r="362" spans="9:9" ht="18" x14ac:dyDescent="0.35">
      <c r="I362" s="32"/>
    </row>
    <row r="363" spans="9:9" ht="18" x14ac:dyDescent="0.35">
      <c r="I363" s="32"/>
    </row>
    <row r="364" spans="9:9" x14ac:dyDescent="0.3">
      <c r="I364" s="33"/>
    </row>
  </sheetData>
  <mergeCells count="1095">
    <mergeCell ref="B1:N1"/>
    <mergeCell ref="B2:N2"/>
    <mergeCell ref="G4:G6"/>
    <mergeCell ref="H4:H6"/>
    <mergeCell ref="I4:I6"/>
    <mergeCell ref="L4:L6"/>
    <mergeCell ref="M4:M6"/>
    <mergeCell ref="N4:N6"/>
    <mergeCell ref="N110:N112"/>
    <mergeCell ref="M110:M112"/>
    <mergeCell ref="J151:J153"/>
    <mergeCell ref="K151:K153"/>
    <mergeCell ref="L151:L153"/>
    <mergeCell ref="M151:M153"/>
    <mergeCell ref="N151:N153"/>
    <mergeCell ref="N86:N88"/>
    <mergeCell ref="D119:D121"/>
    <mergeCell ref="D113:D115"/>
    <mergeCell ref="C128:C130"/>
    <mergeCell ref="D148:D150"/>
    <mergeCell ref="J148:J150"/>
    <mergeCell ref="J68:J70"/>
    <mergeCell ref="D53:D55"/>
    <mergeCell ref="M83:M85"/>
    <mergeCell ref="N83:N85"/>
    <mergeCell ref="N62:N64"/>
    <mergeCell ref="L89:L91"/>
    <mergeCell ref="K89:K91"/>
    <mergeCell ref="C139:C141"/>
    <mergeCell ref="E110:E112"/>
    <mergeCell ref="C116:C118"/>
    <mergeCell ref="K80:K82"/>
    <mergeCell ref="L86:L88"/>
    <mergeCell ref="M86:M88"/>
    <mergeCell ref="A139:A141"/>
    <mergeCell ref="D139:D141"/>
    <mergeCell ref="K119:K121"/>
    <mergeCell ref="C122:C124"/>
    <mergeCell ref="J116:J118"/>
    <mergeCell ref="C110:C112"/>
    <mergeCell ref="A138:B138"/>
    <mergeCell ref="A137:B137"/>
    <mergeCell ref="E98:E100"/>
    <mergeCell ref="C104:C106"/>
    <mergeCell ref="B104:B106"/>
    <mergeCell ref="E122:E124"/>
    <mergeCell ref="L95:L97"/>
    <mergeCell ref="L77:L79"/>
    <mergeCell ref="L98:L100"/>
    <mergeCell ref="E77:E79"/>
    <mergeCell ref="A113:A115"/>
    <mergeCell ref="E119:E121"/>
    <mergeCell ref="E116:E118"/>
    <mergeCell ref="D116:D118"/>
    <mergeCell ref="L92:L94"/>
    <mergeCell ref="A92:A94"/>
    <mergeCell ref="L83:L85"/>
    <mergeCell ref="A131:A133"/>
    <mergeCell ref="A128:A130"/>
    <mergeCell ref="A107:A109"/>
    <mergeCell ref="M122:M124"/>
    <mergeCell ref="J110:J112"/>
    <mergeCell ref="A119:A121"/>
    <mergeCell ref="B113:B115"/>
    <mergeCell ref="A122:A124"/>
    <mergeCell ref="B65:B67"/>
    <mergeCell ref="J107:J109"/>
    <mergeCell ref="A142:A144"/>
    <mergeCell ref="E145:E147"/>
    <mergeCell ref="J131:J133"/>
    <mergeCell ref="D104:D106"/>
    <mergeCell ref="J119:J121"/>
    <mergeCell ref="A116:A118"/>
    <mergeCell ref="C119:C121"/>
    <mergeCell ref="D122:D124"/>
    <mergeCell ref="J142:J144"/>
    <mergeCell ref="A74:A76"/>
    <mergeCell ref="C77:C79"/>
    <mergeCell ref="C83:C85"/>
    <mergeCell ref="J134:J136"/>
    <mergeCell ref="C107:C109"/>
    <mergeCell ref="B122:B124"/>
    <mergeCell ref="B116:B118"/>
    <mergeCell ref="J139:J141"/>
    <mergeCell ref="C131:C133"/>
    <mergeCell ref="E139:E141"/>
    <mergeCell ref="E95:E97"/>
    <mergeCell ref="C95:C97"/>
    <mergeCell ref="B71:B73"/>
    <mergeCell ref="E56:E58"/>
    <mergeCell ref="B107:B109"/>
    <mergeCell ref="A104:A106"/>
    <mergeCell ref="D107:D109"/>
    <mergeCell ref="E104:E106"/>
    <mergeCell ref="E107:E109"/>
    <mergeCell ref="K211:K213"/>
    <mergeCell ref="J92:J94"/>
    <mergeCell ref="B101:B103"/>
    <mergeCell ref="B92:B94"/>
    <mergeCell ref="D101:D103"/>
    <mergeCell ref="D95:D97"/>
    <mergeCell ref="C92:C94"/>
    <mergeCell ref="C89:C91"/>
    <mergeCell ref="B77:B79"/>
    <mergeCell ref="B74:B76"/>
    <mergeCell ref="B95:B97"/>
    <mergeCell ref="A98:A100"/>
    <mergeCell ref="D98:D100"/>
    <mergeCell ref="J98:J100"/>
    <mergeCell ref="K101:K103"/>
    <mergeCell ref="A95:A97"/>
    <mergeCell ref="C68:C70"/>
    <mergeCell ref="D68:D70"/>
    <mergeCell ref="B89:B91"/>
    <mergeCell ref="J145:J147"/>
    <mergeCell ref="E142:E144"/>
    <mergeCell ref="A59:A61"/>
    <mergeCell ref="E113:E115"/>
    <mergeCell ref="N41:N43"/>
    <mergeCell ref="E41:E43"/>
    <mergeCell ref="K41:K43"/>
    <mergeCell ref="M41:M43"/>
    <mergeCell ref="E68:E70"/>
    <mergeCell ref="G65:G67"/>
    <mergeCell ref="N53:N55"/>
    <mergeCell ref="M44:M46"/>
    <mergeCell ref="A53:A58"/>
    <mergeCell ref="B56:B58"/>
    <mergeCell ref="B59:B61"/>
    <mergeCell ref="C41:C43"/>
    <mergeCell ref="A77:A79"/>
    <mergeCell ref="A89:A91"/>
    <mergeCell ref="A101:A103"/>
    <mergeCell ref="C71:C73"/>
    <mergeCell ref="J101:J103"/>
    <mergeCell ref="B62:B64"/>
    <mergeCell ref="C62:C64"/>
    <mergeCell ref="D62:D64"/>
    <mergeCell ref="E62:E64"/>
    <mergeCell ref="E71:E73"/>
    <mergeCell ref="A71:A73"/>
    <mergeCell ref="J80:J82"/>
    <mergeCell ref="J83:J85"/>
    <mergeCell ref="D65:D67"/>
    <mergeCell ref="D56:D58"/>
    <mergeCell ref="C65:C67"/>
    <mergeCell ref="A65:A67"/>
    <mergeCell ref="K98:K100"/>
    <mergeCell ref="K86:K88"/>
    <mergeCell ref="A68:A70"/>
    <mergeCell ref="A3:A6"/>
    <mergeCell ref="D11:D13"/>
    <mergeCell ref="C14:C16"/>
    <mergeCell ref="A14:A16"/>
    <mergeCell ref="B3:B6"/>
    <mergeCell ref="A9:B9"/>
    <mergeCell ref="B14:B16"/>
    <mergeCell ref="A44:A46"/>
    <mergeCell ref="A8:B8"/>
    <mergeCell ref="A10:B10"/>
    <mergeCell ref="A11:A13"/>
    <mergeCell ref="D59:D61"/>
    <mergeCell ref="D29:D31"/>
    <mergeCell ref="A17:A19"/>
    <mergeCell ref="C23:C25"/>
    <mergeCell ref="C20:C22"/>
    <mergeCell ref="D23:D25"/>
    <mergeCell ref="C53:C55"/>
    <mergeCell ref="A29:A31"/>
    <mergeCell ref="A41:A43"/>
    <mergeCell ref="A47:A49"/>
    <mergeCell ref="B47:B49"/>
    <mergeCell ref="C47:C49"/>
    <mergeCell ref="D47:D49"/>
    <mergeCell ref="D41:D43"/>
    <mergeCell ref="B11:B13"/>
    <mergeCell ref="B20:B22"/>
    <mergeCell ref="A23:A25"/>
    <mergeCell ref="B23:B25"/>
    <mergeCell ref="B32:B34"/>
    <mergeCell ref="A32:A34"/>
    <mergeCell ref="B26:B28"/>
    <mergeCell ref="C11:C13"/>
    <mergeCell ref="J11:J13"/>
    <mergeCell ref="J14:J16"/>
    <mergeCell ref="K32:K34"/>
    <mergeCell ref="J41:J43"/>
    <mergeCell ref="E59:E61"/>
    <mergeCell ref="C56:C58"/>
    <mergeCell ref="C59:C61"/>
    <mergeCell ref="B17:B19"/>
    <mergeCell ref="D14:D16"/>
    <mergeCell ref="D26:D28"/>
    <mergeCell ref="B41:B43"/>
    <mergeCell ref="D32:D34"/>
    <mergeCell ref="E17:E19"/>
    <mergeCell ref="J17:J19"/>
    <mergeCell ref="B44:B46"/>
    <mergeCell ref="C44:C46"/>
    <mergeCell ref="D44:D46"/>
    <mergeCell ref="E35:E37"/>
    <mergeCell ref="J35:J37"/>
    <mergeCell ref="D20:D22"/>
    <mergeCell ref="C17:C19"/>
    <mergeCell ref="D17:D19"/>
    <mergeCell ref="J44:J46"/>
    <mergeCell ref="B35:B37"/>
    <mergeCell ref="C35:C37"/>
    <mergeCell ref="D35:D37"/>
    <mergeCell ref="B53:B55"/>
    <mergeCell ref="K56:K58"/>
    <mergeCell ref="K35:K37"/>
    <mergeCell ref="E26:E28"/>
    <mergeCell ref="B50:B52"/>
    <mergeCell ref="N26:N28"/>
    <mergeCell ref="J20:J22"/>
    <mergeCell ref="E29:E31"/>
    <mergeCell ref="J29:J31"/>
    <mergeCell ref="J23:J25"/>
    <mergeCell ref="L20:L22"/>
    <mergeCell ref="E20:E22"/>
    <mergeCell ref="E23:E25"/>
    <mergeCell ref="K23:K25"/>
    <mergeCell ref="M20:M22"/>
    <mergeCell ref="N23:N25"/>
    <mergeCell ref="L32:L34"/>
    <mergeCell ref="N11:N13"/>
    <mergeCell ref="L17:L19"/>
    <mergeCell ref="N14:N16"/>
    <mergeCell ref="L11:L13"/>
    <mergeCell ref="M11:M13"/>
    <mergeCell ref="L14:L16"/>
    <mergeCell ref="M23:M25"/>
    <mergeCell ref="L26:L28"/>
    <mergeCell ref="N17:N19"/>
    <mergeCell ref="M29:M31"/>
    <mergeCell ref="M26:M28"/>
    <mergeCell ref="L23:L25"/>
    <mergeCell ref="L29:L31"/>
    <mergeCell ref="K11:K13"/>
    <mergeCell ref="K26:K28"/>
    <mergeCell ref="K14:K16"/>
    <mergeCell ref="E14:E16"/>
    <mergeCell ref="J26:J28"/>
    <mergeCell ref="E11:E13"/>
    <mergeCell ref="F4:F6"/>
    <mergeCell ref="F3:I3"/>
    <mergeCell ref="E3:E6"/>
    <mergeCell ref="D5:D6"/>
    <mergeCell ref="J71:J73"/>
    <mergeCell ref="C3:D4"/>
    <mergeCell ref="C5:C6"/>
    <mergeCell ref="N68:N70"/>
    <mergeCell ref="J4:J6"/>
    <mergeCell ref="J3:N3"/>
    <mergeCell ref="H65:H67"/>
    <mergeCell ref="I65:I67"/>
    <mergeCell ref="E65:E67"/>
    <mergeCell ref="F65:F67"/>
    <mergeCell ref="K4:K6"/>
    <mergeCell ref="M17:M19"/>
    <mergeCell ref="M35:M37"/>
    <mergeCell ref="N35:N37"/>
    <mergeCell ref="N32:N34"/>
    <mergeCell ref="M53:M55"/>
    <mergeCell ref="L68:L70"/>
    <mergeCell ref="K68:K70"/>
    <mergeCell ref="L53:L55"/>
    <mergeCell ref="N71:N73"/>
    <mergeCell ref="N38:N40"/>
    <mergeCell ref="K53:K55"/>
    <mergeCell ref="M32:M34"/>
    <mergeCell ref="L38:L40"/>
    <mergeCell ref="M38:M40"/>
    <mergeCell ref="L47:L49"/>
    <mergeCell ref="M14:M16"/>
    <mergeCell ref="K17:K19"/>
    <mergeCell ref="B29:B31"/>
    <mergeCell ref="A20:A22"/>
    <mergeCell ref="J53:J55"/>
    <mergeCell ref="C32:C34"/>
    <mergeCell ref="E44:E46"/>
    <mergeCell ref="E32:E34"/>
    <mergeCell ref="L35:L37"/>
    <mergeCell ref="C29:C31"/>
    <mergeCell ref="C26:C28"/>
    <mergeCell ref="K29:K31"/>
    <mergeCell ref="J32:J34"/>
    <mergeCell ref="L44:L46"/>
    <mergeCell ref="K20:K22"/>
    <mergeCell ref="B38:B40"/>
    <mergeCell ref="C38:C40"/>
    <mergeCell ref="D38:D40"/>
    <mergeCell ref="E38:E40"/>
    <mergeCell ref="J38:J40"/>
    <mergeCell ref="E53:E55"/>
    <mergeCell ref="K38:K40"/>
    <mergeCell ref="E47:E49"/>
    <mergeCell ref="J47:J49"/>
    <mergeCell ref="K47:K49"/>
    <mergeCell ref="K44:K46"/>
    <mergeCell ref="L41:L43"/>
    <mergeCell ref="C50:C52"/>
    <mergeCell ref="D50:D52"/>
    <mergeCell ref="E50:E52"/>
    <mergeCell ref="L74:L76"/>
    <mergeCell ref="D80:D82"/>
    <mergeCell ref="E80:E82"/>
    <mergeCell ref="J74:J76"/>
    <mergeCell ref="J77:J79"/>
    <mergeCell ref="J95:J97"/>
    <mergeCell ref="K92:K94"/>
    <mergeCell ref="C98:C100"/>
    <mergeCell ref="M47:M49"/>
    <mergeCell ref="N47:N49"/>
    <mergeCell ref="K65:K67"/>
    <mergeCell ref="L65:L67"/>
    <mergeCell ref="K71:K73"/>
    <mergeCell ref="C101:C103"/>
    <mergeCell ref="B83:B85"/>
    <mergeCell ref="J89:J91"/>
    <mergeCell ref="E89:E91"/>
    <mergeCell ref="L56:L58"/>
    <mergeCell ref="M56:M58"/>
    <mergeCell ref="N56:N58"/>
    <mergeCell ref="K59:K61"/>
    <mergeCell ref="L59:L61"/>
    <mergeCell ref="M59:M61"/>
    <mergeCell ref="N59:N61"/>
    <mergeCell ref="K62:K64"/>
    <mergeCell ref="L62:L64"/>
    <mergeCell ref="M65:M67"/>
    <mergeCell ref="N65:N67"/>
    <mergeCell ref="M74:M76"/>
    <mergeCell ref="D71:D73"/>
    <mergeCell ref="D83:D85"/>
    <mergeCell ref="E83:E85"/>
    <mergeCell ref="C74:C76"/>
    <mergeCell ref="E101:E103"/>
    <mergeCell ref="K74:K76"/>
    <mergeCell ref="D134:D136"/>
    <mergeCell ref="E131:E133"/>
    <mergeCell ref="B128:B130"/>
    <mergeCell ref="J122:J124"/>
    <mergeCell ref="D110:D112"/>
    <mergeCell ref="B110:B112"/>
    <mergeCell ref="B80:B82"/>
    <mergeCell ref="C80:C82"/>
    <mergeCell ref="J104:J106"/>
    <mergeCell ref="J128:J130"/>
    <mergeCell ref="K134:K136"/>
    <mergeCell ref="D77:D79"/>
    <mergeCell ref="E92:E94"/>
    <mergeCell ref="B131:B133"/>
    <mergeCell ref="K104:K106"/>
    <mergeCell ref="B86:B88"/>
    <mergeCell ref="C86:C88"/>
    <mergeCell ref="D86:D88"/>
    <mergeCell ref="E86:E88"/>
    <mergeCell ref="J86:J88"/>
    <mergeCell ref="K95:K97"/>
    <mergeCell ref="B98:B100"/>
    <mergeCell ref="E74:E76"/>
    <mergeCell ref="D92:D94"/>
    <mergeCell ref="K125:K127"/>
    <mergeCell ref="C134:C136"/>
    <mergeCell ref="K107:K109"/>
    <mergeCell ref="D89:D91"/>
    <mergeCell ref="D74:D76"/>
    <mergeCell ref="J125:J127"/>
    <mergeCell ref="E128:E130"/>
    <mergeCell ref="E125:E127"/>
    <mergeCell ref="D131:D133"/>
    <mergeCell ref="A134:B136"/>
    <mergeCell ref="A125:A127"/>
    <mergeCell ref="K116:K118"/>
    <mergeCell ref="C113:C115"/>
    <mergeCell ref="D128:D130"/>
    <mergeCell ref="E154:E156"/>
    <mergeCell ref="D154:D156"/>
    <mergeCell ref="A148:A150"/>
    <mergeCell ref="D145:D147"/>
    <mergeCell ref="C142:C144"/>
    <mergeCell ref="B145:B147"/>
    <mergeCell ref="C145:C147"/>
    <mergeCell ref="B142:B144"/>
    <mergeCell ref="D142:D144"/>
    <mergeCell ref="K131:K133"/>
    <mergeCell ref="K128:K130"/>
    <mergeCell ref="K139:K141"/>
    <mergeCell ref="A154:A156"/>
    <mergeCell ref="B154:B156"/>
    <mergeCell ref="J113:J115"/>
    <mergeCell ref="B125:B127"/>
    <mergeCell ref="C125:C127"/>
    <mergeCell ref="D125:D127"/>
    <mergeCell ref="E134:E136"/>
    <mergeCell ref="E148:E150"/>
    <mergeCell ref="B225:B227"/>
    <mergeCell ref="A145:A147"/>
    <mergeCell ref="B139:B141"/>
    <mergeCell ref="B119:B121"/>
    <mergeCell ref="B148:B150"/>
    <mergeCell ref="C148:C150"/>
    <mergeCell ref="B160:B162"/>
    <mergeCell ref="C160:C162"/>
    <mergeCell ref="C157:C159"/>
    <mergeCell ref="D169:D171"/>
    <mergeCell ref="B169:B171"/>
    <mergeCell ref="A151:A153"/>
    <mergeCell ref="B151:B153"/>
    <mergeCell ref="C172:C174"/>
    <mergeCell ref="A163:A165"/>
    <mergeCell ref="B172:B174"/>
    <mergeCell ref="C181:C183"/>
    <mergeCell ref="B178:B180"/>
    <mergeCell ref="B181:B183"/>
    <mergeCell ref="A175:A177"/>
    <mergeCell ref="B175:B177"/>
    <mergeCell ref="C163:C165"/>
    <mergeCell ref="B163:B165"/>
    <mergeCell ref="D163:D165"/>
    <mergeCell ref="D181:D183"/>
    <mergeCell ref="A160:A162"/>
    <mergeCell ref="B157:B159"/>
    <mergeCell ref="C154:C156"/>
    <mergeCell ref="A169:A171"/>
    <mergeCell ref="E169:E171"/>
    <mergeCell ref="J154:J156"/>
    <mergeCell ref="E163:E165"/>
    <mergeCell ref="E166:E168"/>
    <mergeCell ref="J166:J168"/>
    <mergeCell ref="D166:D168"/>
    <mergeCell ref="E172:E174"/>
    <mergeCell ref="A172:A174"/>
    <mergeCell ref="D172:D174"/>
    <mergeCell ref="C199:C201"/>
    <mergeCell ref="B202:B204"/>
    <mergeCell ref="C202:C204"/>
    <mergeCell ref="C166:C168"/>
    <mergeCell ref="A181:A183"/>
    <mergeCell ref="A178:A180"/>
    <mergeCell ref="J160:J162"/>
    <mergeCell ref="J157:J159"/>
    <mergeCell ref="A202:A204"/>
    <mergeCell ref="B199:B201"/>
    <mergeCell ref="A199:A201"/>
    <mergeCell ref="D178:D180"/>
    <mergeCell ref="J205:J207"/>
    <mergeCell ref="E196:E198"/>
    <mergeCell ref="D199:D201"/>
    <mergeCell ref="D202:D204"/>
    <mergeCell ref="C175:C177"/>
    <mergeCell ref="B214:B216"/>
    <mergeCell ref="D205:D207"/>
    <mergeCell ref="E187:E189"/>
    <mergeCell ref="D187:D189"/>
    <mergeCell ref="E205:E207"/>
    <mergeCell ref="E190:E192"/>
    <mergeCell ref="D190:D192"/>
    <mergeCell ref="J196:J198"/>
    <mergeCell ref="B193:B195"/>
    <mergeCell ref="B211:B213"/>
    <mergeCell ref="C178:C180"/>
    <mergeCell ref="D175:D177"/>
    <mergeCell ref="J184:J186"/>
    <mergeCell ref="J175:J177"/>
    <mergeCell ref="J199:J201"/>
    <mergeCell ref="J190:J192"/>
    <mergeCell ref="E214:E216"/>
    <mergeCell ref="J211:J213"/>
    <mergeCell ref="J214:J216"/>
    <mergeCell ref="A157:A159"/>
    <mergeCell ref="E157:E159"/>
    <mergeCell ref="E160:E162"/>
    <mergeCell ref="B196:B198"/>
    <mergeCell ref="B184:B186"/>
    <mergeCell ref="B187:B189"/>
    <mergeCell ref="A184:A186"/>
    <mergeCell ref="A187:A189"/>
    <mergeCell ref="A190:A192"/>
    <mergeCell ref="B190:B192"/>
    <mergeCell ref="K172:K174"/>
    <mergeCell ref="K199:K201"/>
    <mergeCell ref="K181:K183"/>
    <mergeCell ref="K196:K198"/>
    <mergeCell ref="E184:E186"/>
    <mergeCell ref="K163:K165"/>
    <mergeCell ref="A166:A168"/>
    <mergeCell ref="C169:C171"/>
    <mergeCell ref="D157:D159"/>
    <mergeCell ref="K160:K162"/>
    <mergeCell ref="K169:K171"/>
    <mergeCell ref="K166:K168"/>
    <mergeCell ref="K193:K195"/>
    <mergeCell ref="J163:J165"/>
    <mergeCell ref="D160:D162"/>
    <mergeCell ref="B166:B168"/>
    <mergeCell ref="K157:K159"/>
    <mergeCell ref="J169:J171"/>
    <mergeCell ref="J187:J189"/>
    <mergeCell ref="J222:J224"/>
    <mergeCell ref="J237:J240"/>
    <mergeCell ref="E225:E227"/>
    <mergeCell ref="J256:J258"/>
    <mergeCell ref="E234:E236"/>
    <mergeCell ref="E256:E258"/>
    <mergeCell ref="J241:J243"/>
    <mergeCell ref="J234:J236"/>
    <mergeCell ref="E237:E240"/>
    <mergeCell ref="D196:D198"/>
    <mergeCell ref="C190:C192"/>
    <mergeCell ref="E199:E201"/>
    <mergeCell ref="C187:C189"/>
    <mergeCell ref="C214:C216"/>
    <mergeCell ref="E175:E177"/>
    <mergeCell ref="E178:E180"/>
    <mergeCell ref="C256:C258"/>
    <mergeCell ref="J172:J174"/>
    <mergeCell ref="J178:J180"/>
    <mergeCell ref="J181:J183"/>
    <mergeCell ref="C205:C207"/>
    <mergeCell ref="C208:C210"/>
    <mergeCell ref="D208:D210"/>
    <mergeCell ref="J262:J264"/>
    <mergeCell ref="J259:J261"/>
    <mergeCell ref="D234:D236"/>
    <mergeCell ref="C237:C240"/>
    <mergeCell ref="D184:D186"/>
    <mergeCell ref="C184:C186"/>
    <mergeCell ref="C234:C236"/>
    <mergeCell ref="D256:D258"/>
    <mergeCell ref="K184:K186"/>
    <mergeCell ref="K187:K189"/>
    <mergeCell ref="K178:K180"/>
    <mergeCell ref="K175:K177"/>
    <mergeCell ref="K234:K236"/>
    <mergeCell ref="K247:K249"/>
    <mergeCell ref="J202:J204"/>
    <mergeCell ref="E202:E204"/>
    <mergeCell ref="E181:E183"/>
    <mergeCell ref="K208:K210"/>
    <mergeCell ref="K214:K216"/>
    <mergeCell ref="C231:C233"/>
    <mergeCell ref="K217:K219"/>
    <mergeCell ref="K205:K207"/>
    <mergeCell ref="C193:C195"/>
    <mergeCell ref="D193:D195"/>
    <mergeCell ref="E193:E195"/>
    <mergeCell ref="K253:K255"/>
    <mergeCell ref="C211:C213"/>
    <mergeCell ref="D211:D213"/>
    <mergeCell ref="E211:E213"/>
    <mergeCell ref="D214:D216"/>
    <mergeCell ref="D222:D224"/>
    <mergeCell ref="C196:C198"/>
    <mergeCell ref="A237:A240"/>
    <mergeCell ref="C241:C243"/>
    <mergeCell ref="C217:C219"/>
    <mergeCell ref="B234:B236"/>
    <mergeCell ref="B244:B246"/>
    <mergeCell ref="D231:D233"/>
    <mergeCell ref="A217:B219"/>
    <mergeCell ref="A220:B220"/>
    <mergeCell ref="D225:D227"/>
    <mergeCell ref="B231:B233"/>
    <mergeCell ref="A222:A224"/>
    <mergeCell ref="E228:E230"/>
    <mergeCell ref="E222:E224"/>
    <mergeCell ref="A259:A261"/>
    <mergeCell ref="B256:B258"/>
    <mergeCell ref="C259:C261"/>
    <mergeCell ref="B253:B255"/>
    <mergeCell ref="D241:D243"/>
    <mergeCell ref="A228:A230"/>
    <mergeCell ref="A231:A233"/>
    <mergeCell ref="B237:B240"/>
    <mergeCell ref="B228:B230"/>
    <mergeCell ref="A256:A258"/>
    <mergeCell ref="A234:A236"/>
    <mergeCell ref="A253:A255"/>
    <mergeCell ref="D237:D240"/>
    <mergeCell ref="A205:A207"/>
    <mergeCell ref="B208:B210"/>
    <mergeCell ref="B205:B207"/>
    <mergeCell ref="A208:A210"/>
    <mergeCell ref="B222:B224"/>
    <mergeCell ref="A221:B221"/>
    <mergeCell ref="E244:E246"/>
    <mergeCell ref="D217:D219"/>
    <mergeCell ref="C225:C227"/>
    <mergeCell ref="D228:D230"/>
    <mergeCell ref="D262:D264"/>
    <mergeCell ref="J208:J210"/>
    <mergeCell ref="E208:E210"/>
    <mergeCell ref="E231:E233"/>
    <mergeCell ref="E253:E255"/>
    <mergeCell ref="J244:J246"/>
    <mergeCell ref="E241:E243"/>
    <mergeCell ref="J231:J233"/>
    <mergeCell ref="B247:B249"/>
    <mergeCell ref="E247:E249"/>
    <mergeCell ref="D259:D261"/>
    <mergeCell ref="E217:E219"/>
    <mergeCell ref="D244:D246"/>
    <mergeCell ref="C222:C224"/>
    <mergeCell ref="C228:C230"/>
    <mergeCell ref="A225:A227"/>
    <mergeCell ref="A247:A249"/>
    <mergeCell ref="C244:C246"/>
    <mergeCell ref="C247:C249"/>
    <mergeCell ref="C253:C255"/>
    <mergeCell ref="D253:D255"/>
    <mergeCell ref="E270:E272"/>
    <mergeCell ref="C270:C272"/>
    <mergeCell ref="C287:C289"/>
    <mergeCell ref="C281:C283"/>
    <mergeCell ref="D273:D275"/>
    <mergeCell ref="D270:D272"/>
    <mergeCell ref="C284:C286"/>
    <mergeCell ref="C276:C280"/>
    <mergeCell ref="E262:E264"/>
    <mergeCell ref="E259:E261"/>
    <mergeCell ref="B241:B243"/>
    <mergeCell ref="C267:C269"/>
    <mergeCell ref="A266:B266"/>
    <mergeCell ref="B270:B272"/>
    <mergeCell ref="E267:E269"/>
    <mergeCell ref="D267:D269"/>
    <mergeCell ref="A244:A246"/>
    <mergeCell ref="A241:A243"/>
    <mergeCell ref="B259:B261"/>
    <mergeCell ref="D247:D249"/>
    <mergeCell ref="A262:B264"/>
    <mergeCell ref="C262:C264"/>
    <mergeCell ref="A265:B265"/>
    <mergeCell ref="J268:J269"/>
    <mergeCell ref="J253:J255"/>
    <mergeCell ref="J247:J249"/>
    <mergeCell ref="J225:J227"/>
    <mergeCell ref="J228:J230"/>
    <mergeCell ref="B267:B269"/>
    <mergeCell ref="A273:A275"/>
    <mergeCell ref="A276:A280"/>
    <mergeCell ref="B276:B280"/>
    <mergeCell ref="A281:A283"/>
    <mergeCell ref="B335:B337"/>
    <mergeCell ref="B314:B316"/>
    <mergeCell ref="A323:A325"/>
    <mergeCell ref="A326:A328"/>
    <mergeCell ref="B317:B319"/>
    <mergeCell ref="A317:A319"/>
    <mergeCell ref="B320:B322"/>
    <mergeCell ref="A320:A322"/>
    <mergeCell ref="A314:A316"/>
    <mergeCell ref="A270:A272"/>
    <mergeCell ref="A267:A269"/>
    <mergeCell ref="A329:A331"/>
    <mergeCell ref="B329:B331"/>
    <mergeCell ref="B323:B325"/>
    <mergeCell ref="A335:A337"/>
    <mergeCell ref="B305:B307"/>
    <mergeCell ref="A302:A304"/>
    <mergeCell ref="A293:A295"/>
    <mergeCell ref="A296:A298"/>
    <mergeCell ref="A299:A301"/>
    <mergeCell ref="A284:A286"/>
    <mergeCell ref="A287:A289"/>
    <mergeCell ref="A290:A292"/>
    <mergeCell ref="B287:B289"/>
    <mergeCell ref="A305:A307"/>
    <mergeCell ref="B302:B304"/>
    <mergeCell ref="E299:E301"/>
    <mergeCell ref="H278:H280"/>
    <mergeCell ref="C323:C325"/>
    <mergeCell ref="C344:C346"/>
    <mergeCell ref="C341:C343"/>
    <mergeCell ref="C326:C328"/>
    <mergeCell ref="C314:C316"/>
    <mergeCell ref="C338:C340"/>
    <mergeCell ref="C320:C322"/>
    <mergeCell ref="C335:C337"/>
    <mergeCell ref="E308:E310"/>
    <mergeCell ref="E314:E316"/>
    <mergeCell ref="D320:D322"/>
    <mergeCell ref="D281:D283"/>
    <mergeCell ref="E276:E280"/>
    <mergeCell ref="D276:D280"/>
    <mergeCell ref="E326:E328"/>
    <mergeCell ref="E320:E322"/>
    <mergeCell ref="D308:D310"/>
    <mergeCell ref="D311:D313"/>
    <mergeCell ref="D323:D325"/>
    <mergeCell ref="C329:C331"/>
    <mergeCell ref="D329:D331"/>
    <mergeCell ref="E329:E331"/>
    <mergeCell ref="A311:A313"/>
    <mergeCell ref="A308:A310"/>
    <mergeCell ref="A344:B346"/>
    <mergeCell ref="D287:D289"/>
    <mergeCell ref="J273:J275"/>
    <mergeCell ref="E290:E292"/>
    <mergeCell ref="E284:E286"/>
    <mergeCell ref="E281:E283"/>
    <mergeCell ref="E287:E289"/>
    <mergeCell ref="F278:F280"/>
    <mergeCell ref="I278:I280"/>
    <mergeCell ref="G278:G280"/>
    <mergeCell ref="C308:C310"/>
    <mergeCell ref="C311:C313"/>
    <mergeCell ref="B311:B313"/>
    <mergeCell ref="B308:B310"/>
    <mergeCell ref="B290:B292"/>
    <mergeCell ref="B296:B298"/>
    <mergeCell ref="B293:B295"/>
    <mergeCell ref="C302:C304"/>
    <mergeCell ref="B299:B301"/>
    <mergeCell ref="B281:B283"/>
    <mergeCell ref="C299:C301"/>
    <mergeCell ref="B284:B286"/>
    <mergeCell ref="C296:C298"/>
    <mergeCell ref="E311:E313"/>
    <mergeCell ref="C293:C295"/>
    <mergeCell ref="C290:C292"/>
    <mergeCell ref="C305:C307"/>
    <mergeCell ref="E296:E298"/>
    <mergeCell ref="E302:E304"/>
    <mergeCell ref="E305:E307"/>
    <mergeCell ref="B273:B275"/>
    <mergeCell ref="C273:C275"/>
    <mergeCell ref="E273:E275"/>
    <mergeCell ref="D284:D286"/>
    <mergeCell ref="D299:D301"/>
    <mergeCell ref="D305:D307"/>
    <mergeCell ref="D296:D298"/>
    <mergeCell ref="D302:D304"/>
    <mergeCell ref="D314:D316"/>
    <mergeCell ref="E335:E337"/>
    <mergeCell ref="E323:E325"/>
    <mergeCell ref="E317:E319"/>
    <mergeCell ref="E338:E340"/>
    <mergeCell ref="E344:E346"/>
    <mergeCell ref="E341:E343"/>
    <mergeCell ref="D335:D337"/>
    <mergeCell ref="D317:D319"/>
    <mergeCell ref="D344:D346"/>
    <mergeCell ref="D338:D340"/>
    <mergeCell ref="D341:D343"/>
    <mergeCell ref="D326:D328"/>
    <mergeCell ref="D293:D295"/>
    <mergeCell ref="D290:D292"/>
    <mergeCell ref="E293:E295"/>
    <mergeCell ref="B338:B340"/>
    <mergeCell ref="C347:C349"/>
    <mergeCell ref="C317:C319"/>
    <mergeCell ref="A341:A343"/>
    <mergeCell ref="B341:B343"/>
    <mergeCell ref="B326:B328"/>
    <mergeCell ref="K347:K349"/>
    <mergeCell ref="K323:K325"/>
    <mergeCell ref="K344:K346"/>
    <mergeCell ref="J347:J349"/>
    <mergeCell ref="J320:J322"/>
    <mergeCell ref="J308:J310"/>
    <mergeCell ref="J311:J313"/>
    <mergeCell ref="J323:J325"/>
    <mergeCell ref="J326:J328"/>
    <mergeCell ref="K311:K313"/>
    <mergeCell ref="K320:K322"/>
    <mergeCell ref="K317:K319"/>
    <mergeCell ref="J317:J319"/>
    <mergeCell ref="J314:J316"/>
    <mergeCell ref="E347:E349"/>
    <mergeCell ref="A347:B349"/>
    <mergeCell ref="D347:D349"/>
    <mergeCell ref="J344:J346"/>
    <mergeCell ref="J341:J343"/>
    <mergeCell ref="J335:J337"/>
    <mergeCell ref="J338:J340"/>
    <mergeCell ref="K341:K343"/>
    <mergeCell ref="K302:K304"/>
    <mergeCell ref="J281:J283"/>
    <mergeCell ref="J276:J280"/>
    <mergeCell ref="J302:J304"/>
    <mergeCell ref="J293:J298"/>
    <mergeCell ref="J284:J286"/>
    <mergeCell ref="J287:J289"/>
    <mergeCell ref="J290:J292"/>
    <mergeCell ref="M323:M325"/>
    <mergeCell ref="K276:K280"/>
    <mergeCell ref="M281:M283"/>
    <mergeCell ref="L284:L286"/>
    <mergeCell ref="L276:L280"/>
    <mergeCell ref="M290:M292"/>
    <mergeCell ref="L287:L289"/>
    <mergeCell ref="L314:L316"/>
    <mergeCell ref="L326:L328"/>
    <mergeCell ref="L341:L343"/>
    <mergeCell ref="J305:J307"/>
    <mergeCell ref="J299:J301"/>
    <mergeCell ref="J329:J331"/>
    <mergeCell ref="K329:K331"/>
    <mergeCell ref="N284:N286"/>
    <mergeCell ref="N287:N289"/>
    <mergeCell ref="M287:M289"/>
    <mergeCell ref="N314:N316"/>
    <mergeCell ref="L317:L319"/>
    <mergeCell ref="L320:L322"/>
    <mergeCell ref="M317:M319"/>
    <mergeCell ref="N308:N310"/>
    <mergeCell ref="L299:L301"/>
    <mergeCell ref="M302:M304"/>
    <mergeCell ref="M308:M310"/>
    <mergeCell ref="L311:L313"/>
    <mergeCell ref="L308:L310"/>
    <mergeCell ref="N326:N328"/>
    <mergeCell ref="M326:M328"/>
    <mergeCell ref="M311:M313"/>
    <mergeCell ref="L329:L331"/>
    <mergeCell ref="M329:M331"/>
    <mergeCell ref="N329:N331"/>
    <mergeCell ref="N311:N313"/>
    <mergeCell ref="L347:L349"/>
    <mergeCell ref="M347:M349"/>
    <mergeCell ref="N341:N343"/>
    <mergeCell ref="M341:M343"/>
    <mergeCell ref="N323:N325"/>
    <mergeCell ref="N317:N319"/>
    <mergeCell ref="M320:M322"/>
    <mergeCell ref="L293:L295"/>
    <mergeCell ref="L302:L304"/>
    <mergeCell ref="L296:L298"/>
    <mergeCell ref="M293:M295"/>
    <mergeCell ref="L305:L307"/>
    <mergeCell ref="N305:N307"/>
    <mergeCell ref="N347:N349"/>
    <mergeCell ref="N338:N340"/>
    <mergeCell ref="L344:L346"/>
    <mergeCell ref="K338:K340"/>
    <mergeCell ref="M314:M316"/>
    <mergeCell ref="L323:L325"/>
    <mergeCell ref="N320:N322"/>
    <mergeCell ref="K308:K310"/>
    <mergeCell ref="K299:K301"/>
    <mergeCell ref="K305:K307"/>
    <mergeCell ref="K293:K295"/>
    <mergeCell ref="M305:M307"/>
    <mergeCell ref="K326:K328"/>
    <mergeCell ref="M338:M340"/>
    <mergeCell ref="N344:N346"/>
    <mergeCell ref="M344:M346"/>
    <mergeCell ref="L338:L340"/>
    <mergeCell ref="N332:N334"/>
    <mergeCell ref="N89:N91"/>
    <mergeCell ref="N107:N109"/>
    <mergeCell ref="M89:M91"/>
    <mergeCell ref="M92:M94"/>
    <mergeCell ref="M98:M100"/>
    <mergeCell ref="K273:K275"/>
    <mergeCell ref="L290:L292"/>
    <mergeCell ref="L281:L283"/>
    <mergeCell ref="L273:L275"/>
    <mergeCell ref="K290:K292"/>
    <mergeCell ref="K284:K286"/>
    <mergeCell ref="K287:K289"/>
    <mergeCell ref="K281:K283"/>
    <mergeCell ref="M273:M275"/>
    <mergeCell ref="K296:K298"/>
    <mergeCell ref="K314:K316"/>
    <mergeCell ref="N299:N301"/>
    <mergeCell ref="M276:M280"/>
    <mergeCell ref="M284:M286"/>
    <mergeCell ref="K190:K192"/>
    <mergeCell ref="K202:K204"/>
    <mergeCell ref="K122:K124"/>
    <mergeCell ref="K110:K112"/>
    <mergeCell ref="K113:K115"/>
    <mergeCell ref="K154:K156"/>
    <mergeCell ref="L113:L115"/>
    <mergeCell ref="L142:L144"/>
    <mergeCell ref="M160:M162"/>
    <mergeCell ref="N119:N121"/>
    <mergeCell ref="M119:M121"/>
    <mergeCell ref="N262:N264"/>
    <mergeCell ref="N256:N258"/>
    <mergeCell ref="N290:N292"/>
    <mergeCell ref="M296:M298"/>
    <mergeCell ref="M299:M301"/>
    <mergeCell ref="N302:N304"/>
    <mergeCell ref="N296:N298"/>
    <mergeCell ref="N293:N295"/>
    <mergeCell ref="N273:N275"/>
    <mergeCell ref="N281:N283"/>
    <mergeCell ref="N29:N31"/>
    <mergeCell ref="N20:N22"/>
    <mergeCell ref="M116:M118"/>
    <mergeCell ref="M101:M103"/>
    <mergeCell ref="M95:M97"/>
    <mergeCell ref="M104:M106"/>
    <mergeCell ref="N92:N94"/>
    <mergeCell ref="N113:N115"/>
    <mergeCell ref="M139:M141"/>
    <mergeCell ref="M145:M147"/>
    <mergeCell ref="M142:M144"/>
    <mergeCell ref="N205:N207"/>
    <mergeCell ref="M247:M249"/>
    <mergeCell ref="N276:N280"/>
    <mergeCell ref="N44:N46"/>
    <mergeCell ref="M211:M213"/>
    <mergeCell ref="N211:N213"/>
    <mergeCell ref="M128:M130"/>
    <mergeCell ref="M154:M156"/>
    <mergeCell ref="L134:L136"/>
    <mergeCell ref="L139:L141"/>
    <mergeCell ref="N184:N186"/>
    <mergeCell ref="N95:N97"/>
    <mergeCell ref="N101:N103"/>
    <mergeCell ref="N98:N100"/>
    <mergeCell ref="N104:N106"/>
    <mergeCell ref="N131:N133"/>
    <mergeCell ref="N122:N124"/>
    <mergeCell ref="N116:N118"/>
    <mergeCell ref="L131:L133"/>
    <mergeCell ref="M131:M133"/>
    <mergeCell ref="N259:N261"/>
    <mergeCell ref="L211:L213"/>
    <mergeCell ref="L125:L127"/>
    <mergeCell ref="L116:L118"/>
    <mergeCell ref="L122:L124"/>
    <mergeCell ref="L110:L112"/>
    <mergeCell ref="L101:L103"/>
    <mergeCell ref="L104:L106"/>
    <mergeCell ref="L107:L109"/>
    <mergeCell ref="M107:M109"/>
    <mergeCell ref="M113:M115"/>
    <mergeCell ref="L119:L121"/>
    <mergeCell ref="N134:N136"/>
    <mergeCell ref="L128:L130"/>
    <mergeCell ref="N128:N130"/>
    <mergeCell ref="N139:N141"/>
    <mergeCell ref="M125:M127"/>
    <mergeCell ref="N125:N127"/>
    <mergeCell ref="N145:N147"/>
    <mergeCell ref="N169:N171"/>
    <mergeCell ref="N166:N168"/>
    <mergeCell ref="N172:N174"/>
    <mergeCell ref="L172:L174"/>
    <mergeCell ref="M190:M192"/>
    <mergeCell ref="M166:M168"/>
    <mergeCell ref="N190:N192"/>
    <mergeCell ref="N163:N165"/>
    <mergeCell ref="L187:L189"/>
    <mergeCell ref="K148:K150"/>
    <mergeCell ref="K142:K144"/>
    <mergeCell ref="K145:K147"/>
    <mergeCell ref="N202:N204"/>
    <mergeCell ref="N157:N159"/>
    <mergeCell ref="N154:N156"/>
    <mergeCell ref="N160:N162"/>
    <mergeCell ref="L166:L168"/>
    <mergeCell ref="L202:L204"/>
    <mergeCell ref="M202:M204"/>
    <mergeCell ref="M184:M186"/>
    <mergeCell ref="M181:M183"/>
    <mergeCell ref="M187:M189"/>
    <mergeCell ref="N175:N177"/>
    <mergeCell ref="M172:M174"/>
    <mergeCell ref="M259:M261"/>
    <mergeCell ref="L253:L255"/>
    <mergeCell ref="K256:K258"/>
    <mergeCell ref="N214:N216"/>
    <mergeCell ref="N222:N224"/>
    <mergeCell ref="M225:M227"/>
    <mergeCell ref="L234:L236"/>
    <mergeCell ref="K231:K233"/>
    <mergeCell ref="L237:L240"/>
    <mergeCell ref="M231:M233"/>
    <mergeCell ref="N250:N252"/>
    <mergeCell ref="K259:K261"/>
    <mergeCell ref="L259:L261"/>
    <mergeCell ref="L256:L258"/>
    <mergeCell ref="L222:L224"/>
    <mergeCell ref="L225:L227"/>
    <mergeCell ref="K222:K224"/>
    <mergeCell ref="K228:K230"/>
    <mergeCell ref="N241:N243"/>
    <mergeCell ref="M256:M258"/>
    <mergeCell ref="L244:L246"/>
    <mergeCell ref="L247:L249"/>
    <mergeCell ref="M222:M224"/>
    <mergeCell ref="M234:M236"/>
    <mergeCell ref="L241:L243"/>
    <mergeCell ref="M253:M255"/>
    <mergeCell ref="L228:L230"/>
    <mergeCell ref="L217:L219"/>
    <mergeCell ref="N217:N219"/>
    <mergeCell ref="N253:N255"/>
    <mergeCell ref="N247:N249"/>
    <mergeCell ref="N237:N240"/>
    <mergeCell ref="C332:C334"/>
    <mergeCell ref="D332:D334"/>
    <mergeCell ref="E332:E334"/>
    <mergeCell ref="B332:B334"/>
    <mergeCell ref="J332:J334"/>
    <mergeCell ref="K332:K334"/>
    <mergeCell ref="L332:L334"/>
    <mergeCell ref="M332:M334"/>
    <mergeCell ref="M62:M64"/>
    <mergeCell ref="M196:M198"/>
    <mergeCell ref="M262:M264"/>
    <mergeCell ref="L262:L264"/>
    <mergeCell ref="K262:K264"/>
    <mergeCell ref="M244:M246"/>
    <mergeCell ref="J217:J219"/>
    <mergeCell ref="J193:J195"/>
    <mergeCell ref="M217:M219"/>
    <mergeCell ref="M237:M240"/>
    <mergeCell ref="M241:M243"/>
    <mergeCell ref="M163:M165"/>
    <mergeCell ref="J250:J252"/>
    <mergeCell ref="K250:K252"/>
    <mergeCell ref="L250:L252"/>
    <mergeCell ref="M250:M252"/>
    <mergeCell ref="K241:K243"/>
    <mergeCell ref="L196:L198"/>
    <mergeCell ref="M228:M230"/>
    <mergeCell ref="M205:M207"/>
    <mergeCell ref="L214:L216"/>
    <mergeCell ref="M214:M216"/>
    <mergeCell ref="K244:K246"/>
    <mergeCell ref="K237:K240"/>
    <mergeCell ref="J56:J58"/>
    <mergeCell ref="J59:J61"/>
    <mergeCell ref="J62:J64"/>
    <mergeCell ref="N244:N246"/>
    <mergeCell ref="K225:K227"/>
    <mergeCell ref="C151:C153"/>
    <mergeCell ref="D151:D153"/>
    <mergeCell ref="E151:E153"/>
    <mergeCell ref="L190:L192"/>
    <mergeCell ref="L175:L177"/>
    <mergeCell ref="L169:L171"/>
    <mergeCell ref="L178:L180"/>
    <mergeCell ref="M178:M180"/>
    <mergeCell ref="L184:L186"/>
    <mergeCell ref="L181:L183"/>
    <mergeCell ref="M175:M177"/>
    <mergeCell ref="M169:M171"/>
    <mergeCell ref="L163:L165"/>
    <mergeCell ref="L160:L162"/>
    <mergeCell ref="N199:N201"/>
    <mergeCell ref="N178:N180"/>
    <mergeCell ref="N181:N183"/>
    <mergeCell ref="N225:N227"/>
    <mergeCell ref="L231:L233"/>
    <mergeCell ref="L193:L195"/>
    <mergeCell ref="M193:M195"/>
    <mergeCell ref="N193:N195"/>
    <mergeCell ref="N187:N189"/>
    <mergeCell ref="N234:N236"/>
    <mergeCell ref="N231:N233"/>
    <mergeCell ref="N228:N230"/>
    <mergeCell ref="L205:L207"/>
    <mergeCell ref="M71:M73"/>
    <mergeCell ref="L71:L73"/>
    <mergeCell ref="N74:N76"/>
    <mergeCell ref="M77:M79"/>
    <mergeCell ref="N77:N79"/>
    <mergeCell ref="L80:L82"/>
    <mergeCell ref="M80:M82"/>
    <mergeCell ref="N80:N82"/>
    <mergeCell ref="K83:K85"/>
    <mergeCell ref="B68:B70"/>
    <mergeCell ref="M68:M70"/>
    <mergeCell ref="K77:K79"/>
    <mergeCell ref="B250:B252"/>
    <mergeCell ref="C250:C252"/>
    <mergeCell ref="D250:D252"/>
    <mergeCell ref="E250:E252"/>
    <mergeCell ref="J65:J67"/>
    <mergeCell ref="N196:N198"/>
    <mergeCell ref="M199:M201"/>
    <mergeCell ref="L208:L210"/>
    <mergeCell ref="M208:M210"/>
    <mergeCell ref="N208:N210"/>
    <mergeCell ref="L199:L201"/>
    <mergeCell ref="M157:M159"/>
    <mergeCell ref="N148:N150"/>
    <mergeCell ref="L145:L147"/>
    <mergeCell ref="L148:L150"/>
    <mergeCell ref="L154:L156"/>
    <mergeCell ref="L157:L159"/>
    <mergeCell ref="M134:M136"/>
    <mergeCell ref="N142:N144"/>
    <mergeCell ref="M148:M150"/>
  </mergeCells>
  <phoneticPr fontId="0" type="noConversion"/>
  <pageMargins left="0" right="0" top="0.15748031496062992" bottom="0.15748031496062992" header="0.31496062992125984" footer="0.31496062992125984"/>
  <pageSetup paperSize="9" scale="60" fitToHeight="100" orientation="landscape" r:id="rId1"/>
  <rowBreaks count="21" manualBreakCount="21">
    <brk id="19" max="14" man="1"/>
    <brk id="27" max="14" man="1"/>
    <brk id="42" max="14" man="1"/>
    <brk id="52" max="14" man="1"/>
    <brk id="67" max="14" man="1"/>
    <brk id="88" max="14" man="1"/>
    <brk id="100" max="14" man="1"/>
    <brk id="130" max="14" man="1"/>
    <brk id="144" max="14" man="1"/>
    <brk id="159" max="14" man="1"/>
    <brk id="177" max="14" man="1"/>
    <brk id="198" max="14" man="1"/>
    <brk id="210" max="14" man="1"/>
    <brk id="224" max="14" man="1"/>
    <brk id="242" max="14" man="1"/>
    <brk id="258" max="14" man="1"/>
    <brk id="272" max="14" man="1"/>
    <brk id="286" max="14" man="1"/>
    <brk id="298" max="14" man="1"/>
    <brk id="310" max="14" man="1"/>
    <brk id="349" max="2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2021-05-17T05:41:33Z</dcterms:modified>
</cp:coreProperties>
</file>