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68" windowWidth="15120" windowHeight="795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Лист1!$A$1:$N$296</definedName>
  </definedNames>
  <calcPr calcId="162913" refMode="R1C1"/>
</workbook>
</file>

<file path=xl/calcChain.xml><?xml version="1.0" encoding="utf-8"?>
<calcChain xmlns="http://schemas.openxmlformats.org/spreadsheetml/2006/main">
  <c r="N119" i="1" l="1"/>
  <c r="N122" i="1"/>
  <c r="N125" i="1"/>
  <c r="N128" i="1"/>
  <c r="N252" i="1" l="1"/>
  <c r="N170" i="1" l="1"/>
  <c r="N173" i="1"/>
  <c r="N167" i="1"/>
  <c r="N179" i="1"/>
  <c r="N176" i="1"/>
  <c r="N185" i="1"/>
  <c r="N182" i="1"/>
  <c r="N188" i="1"/>
  <c r="H14" i="2"/>
  <c r="M13" i="2"/>
  <c r="G13" i="2"/>
  <c r="F13" i="2"/>
  <c r="H13" i="2" s="1"/>
  <c r="H11" i="2"/>
  <c r="M10" i="2"/>
  <c r="G10" i="2"/>
  <c r="F10" i="2"/>
  <c r="H10" i="2" s="1"/>
  <c r="H8" i="2"/>
  <c r="M7" i="2"/>
  <c r="G7" i="2"/>
  <c r="F7" i="2"/>
  <c r="H5" i="2"/>
  <c r="M4" i="2"/>
  <c r="G4" i="2"/>
  <c r="F4" i="2"/>
  <c r="H2" i="2"/>
  <c r="M1" i="2"/>
  <c r="G1" i="2"/>
  <c r="F1" i="2"/>
  <c r="N208" i="1"/>
  <c r="N211" i="1"/>
  <c r="H193" i="1"/>
  <c r="H166" i="1"/>
  <c r="H165" i="1"/>
  <c r="H192" i="1" s="1"/>
  <c r="H158" i="1"/>
  <c r="I158" i="1" s="1"/>
  <c r="H157" i="1"/>
  <c r="I157" i="1" s="1"/>
  <c r="H97" i="1"/>
  <c r="H96" i="1"/>
  <c r="H293" i="1"/>
  <c r="H243" i="1"/>
  <c r="H244" i="1"/>
  <c r="I244" i="1" s="1"/>
  <c r="I246" i="1"/>
  <c r="I247" i="1"/>
  <c r="N288" i="1"/>
  <c r="I286" i="1"/>
  <c r="I288" i="1"/>
  <c r="I289" i="1"/>
  <c r="I285" i="1"/>
  <c r="N279" i="1"/>
  <c r="N277" i="1"/>
  <c r="N274" i="1"/>
  <c r="N271" i="1"/>
  <c r="I272" i="1"/>
  <c r="I275" i="1"/>
  <c r="I278" i="1"/>
  <c r="I279" i="1"/>
  <c r="N258" i="1"/>
  <c r="N255" i="1"/>
  <c r="I252" i="1"/>
  <c r="I253" i="1"/>
  <c r="I256" i="1"/>
  <c r="I257" i="1"/>
  <c r="I259" i="1"/>
  <c r="N236" i="1"/>
  <c r="N230" i="1"/>
  <c r="N233" i="1"/>
  <c r="N227" i="1"/>
  <c r="N221" i="1"/>
  <c r="N218" i="1"/>
  <c r="N202" i="1"/>
  <c r="H207" i="1"/>
  <c r="H206" i="1"/>
  <c r="I206" i="1" s="1"/>
  <c r="I234" i="1"/>
  <c r="I237" i="1"/>
  <c r="I238" i="1"/>
  <c r="I232" i="1"/>
  <c r="I228" i="1"/>
  <c r="I229" i="1"/>
  <c r="I231" i="1"/>
  <c r="I219" i="1"/>
  <c r="I222" i="1"/>
  <c r="I212" i="1"/>
  <c r="I209" i="1"/>
  <c r="I203" i="1"/>
  <c r="I168" i="1"/>
  <c r="I171" i="1"/>
  <c r="I174" i="1"/>
  <c r="I177" i="1"/>
  <c r="I178" i="1"/>
  <c r="I180" i="1"/>
  <c r="I183" i="1"/>
  <c r="I186" i="1"/>
  <c r="I190" i="1"/>
  <c r="I150" i="1"/>
  <c r="I151" i="1"/>
  <c r="I152" i="1"/>
  <c r="I153" i="1"/>
  <c r="I154" i="1"/>
  <c r="I155" i="1"/>
  <c r="N147" i="1"/>
  <c r="I145" i="1"/>
  <c r="I146" i="1"/>
  <c r="I147" i="1"/>
  <c r="I148" i="1"/>
  <c r="I149" i="1"/>
  <c r="I144" i="1"/>
  <c r="N131" i="1"/>
  <c r="I122" i="1"/>
  <c r="I123" i="1"/>
  <c r="I124" i="1"/>
  <c r="I125" i="1"/>
  <c r="I126" i="1"/>
  <c r="I127" i="1"/>
  <c r="I128" i="1"/>
  <c r="I130" i="1"/>
  <c r="I132" i="1"/>
  <c r="I133" i="1"/>
  <c r="H1" i="2" l="1"/>
  <c r="H4" i="2"/>
  <c r="H7" i="2"/>
  <c r="H191" i="1"/>
  <c r="H164" i="1"/>
  <c r="N113" i="1"/>
  <c r="N116" i="1"/>
  <c r="N110" i="1"/>
  <c r="I110" i="1"/>
  <c r="I111" i="1"/>
  <c r="I117" i="1"/>
  <c r="I121" i="1"/>
  <c r="I96" i="1"/>
  <c r="I97" i="1"/>
  <c r="N92" i="1"/>
  <c r="N80" i="1"/>
  <c r="N77" i="1"/>
  <c r="N74" i="1"/>
  <c r="N71" i="1"/>
  <c r="N68" i="1"/>
  <c r="N65" i="1"/>
  <c r="N62" i="1"/>
  <c r="N59" i="1"/>
  <c r="N50" i="1"/>
  <c r="N53" i="1"/>
  <c r="N56" i="1"/>
  <c r="N47" i="1"/>
  <c r="I90" i="1"/>
  <c r="I92" i="1"/>
  <c r="I93" i="1"/>
  <c r="I89" i="1"/>
  <c r="H47" i="1" l="1"/>
  <c r="I47" i="1"/>
  <c r="I63" i="1"/>
  <c r="I65" i="1"/>
  <c r="I67" i="1"/>
  <c r="I70" i="1"/>
  <c r="I73" i="1"/>
  <c r="I75" i="1"/>
  <c r="I79" i="1"/>
  <c r="I82" i="1"/>
  <c r="I84" i="1"/>
  <c r="I85" i="1"/>
  <c r="I45" i="1"/>
  <c r="I49" i="1"/>
  <c r="I55" i="1"/>
  <c r="I58" i="1"/>
  <c r="I60" i="1"/>
  <c r="I61" i="1"/>
  <c r="I42" i="1"/>
  <c r="H15" i="1"/>
  <c r="H16" i="1"/>
  <c r="N20" i="1"/>
  <c r="N23" i="1"/>
  <c r="N26" i="1"/>
  <c r="N29" i="1"/>
  <c r="N32" i="1"/>
  <c r="H26" i="1"/>
  <c r="I26" i="1"/>
  <c r="I33" i="1"/>
  <c r="I31" i="1"/>
  <c r="I28" i="1"/>
  <c r="I17" i="1"/>
  <c r="I18" i="1"/>
  <c r="I20" i="1"/>
  <c r="I21" i="1"/>
  <c r="I24" i="1"/>
  <c r="N17" i="1"/>
  <c r="H179" i="1" l="1"/>
  <c r="I179" i="1" s="1"/>
  <c r="H146" i="1" l="1"/>
  <c r="H145" i="1"/>
  <c r="H40" i="1" l="1"/>
  <c r="G40" i="1"/>
  <c r="H39" i="1"/>
  <c r="G39" i="1"/>
  <c r="H80" i="1"/>
  <c r="I80" i="1" s="1"/>
  <c r="G80" i="1"/>
  <c r="I39" i="1" l="1"/>
  <c r="I40" i="1"/>
  <c r="I165" i="1"/>
  <c r="G165" i="1"/>
  <c r="I166" i="1"/>
  <c r="G166" i="1"/>
  <c r="H185" i="1"/>
  <c r="I185" i="1" s="1"/>
  <c r="G185" i="1"/>
  <c r="H77" i="1" l="1"/>
  <c r="I77" i="1" s="1"/>
  <c r="G77" i="1"/>
  <c r="G179" i="1" l="1"/>
  <c r="G146" i="1"/>
  <c r="G145" i="1"/>
  <c r="H74" i="1"/>
  <c r="I74" i="1" s="1"/>
  <c r="G74" i="1"/>
  <c r="H71" i="1"/>
  <c r="I71" i="1" s="1"/>
  <c r="G71" i="1"/>
  <c r="G144" i="1" l="1"/>
  <c r="G207" i="1"/>
  <c r="G206" i="1"/>
  <c r="H208" i="1"/>
  <c r="I208" i="1" s="1"/>
  <c r="G208" i="1"/>
  <c r="G182" i="1"/>
  <c r="H147" i="1"/>
  <c r="G147" i="1"/>
  <c r="G16" i="1" l="1"/>
  <c r="G97" i="1" s="1"/>
  <c r="G15" i="1"/>
  <c r="H29" i="1"/>
  <c r="I29" i="1" s="1"/>
  <c r="G29" i="1"/>
  <c r="H68" i="1"/>
  <c r="I68" i="1" s="1"/>
  <c r="G68" i="1"/>
  <c r="G245" i="1"/>
  <c r="H226" i="1" l="1"/>
  <c r="I226" i="1" s="1"/>
  <c r="G226" i="1"/>
  <c r="H225" i="1"/>
  <c r="I225" i="1" s="1"/>
  <c r="G225" i="1"/>
  <c r="H233" i="1"/>
  <c r="I233" i="1" s="1"/>
  <c r="G233" i="1"/>
  <c r="H270" i="1"/>
  <c r="I270" i="1" s="1"/>
  <c r="H269" i="1"/>
  <c r="G270" i="1"/>
  <c r="G269" i="1"/>
  <c r="H277" i="1"/>
  <c r="I277" i="1" s="1"/>
  <c r="G277" i="1"/>
  <c r="I269" i="1" l="1"/>
  <c r="H230" i="1"/>
  <c r="I230" i="1" s="1"/>
  <c r="G230" i="1"/>
  <c r="H221" i="1"/>
  <c r="I221" i="1" s="1"/>
  <c r="G221" i="1"/>
  <c r="H218" i="1"/>
  <c r="I218" i="1" s="1"/>
  <c r="G218" i="1"/>
  <c r="H217" i="1"/>
  <c r="G217" i="1"/>
  <c r="H216" i="1"/>
  <c r="I216" i="1" s="1"/>
  <c r="G216" i="1"/>
  <c r="H274" i="1"/>
  <c r="I274" i="1" s="1"/>
  <c r="G274" i="1"/>
  <c r="G250" i="1"/>
  <c r="H251" i="1"/>
  <c r="G251" i="1"/>
  <c r="H250" i="1"/>
  <c r="H292" i="1" s="1"/>
  <c r="H252" i="1"/>
  <c r="G252" i="1"/>
  <c r="G255" i="1"/>
  <c r="H255" i="1"/>
  <c r="I255" i="1" s="1"/>
  <c r="I15" i="1"/>
  <c r="I251" i="1" l="1"/>
  <c r="I250" i="1"/>
  <c r="I16" i="1"/>
  <c r="H215" i="1"/>
  <c r="I215" i="1" s="1"/>
  <c r="G215" i="1"/>
  <c r="G26" i="1"/>
  <c r="H261" i="1" l="1"/>
  <c r="G261" i="1"/>
  <c r="H258" i="1"/>
  <c r="I258" i="1" s="1"/>
  <c r="G258" i="1"/>
  <c r="H287" i="1"/>
  <c r="H286" i="1"/>
  <c r="G287" i="1"/>
  <c r="G286" i="1"/>
  <c r="H280" i="1"/>
  <c r="G280" i="1"/>
  <c r="H271" i="1"/>
  <c r="I271" i="1" s="1"/>
  <c r="G271" i="1"/>
  <c r="H264" i="1"/>
  <c r="G264" i="1"/>
  <c r="H202" i="1"/>
  <c r="I202" i="1" s="1"/>
  <c r="G202" i="1"/>
  <c r="H201" i="1"/>
  <c r="G201" i="1"/>
  <c r="H200" i="1"/>
  <c r="I200" i="1" s="1"/>
  <c r="G200" i="1"/>
  <c r="G293" i="1" l="1"/>
  <c r="G249" i="1"/>
  <c r="G268" i="1"/>
  <c r="H249" i="1"/>
  <c r="I249" i="1" s="1"/>
  <c r="H268" i="1"/>
  <c r="H199" i="1"/>
  <c r="I199" i="1" s="1"/>
  <c r="G199" i="1"/>
  <c r="I268" i="1" l="1"/>
  <c r="H227" i="1"/>
  <c r="I227" i="1" s="1"/>
  <c r="G227" i="1"/>
  <c r="G224" i="1" l="1"/>
  <c r="G193" i="1"/>
  <c r="H188" i="1" l="1"/>
  <c r="I188" i="1" s="1"/>
  <c r="G188" i="1"/>
  <c r="H182" i="1"/>
  <c r="I182" i="1" s="1"/>
  <c r="H83" i="1"/>
  <c r="G83" i="1"/>
  <c r="H65" i="1"/>
  <c r="G65" i="1"/>
  <c r="I83" i="1" l="1"/>
  <c r="H109" i="1"/>
  <c r="G109" i="1"/>
  <c r="H108" i="1"/>
  <c r="I108" i="1" s="1"/>
  <c r="G108" i="1"/>
  <c r="H128" i="1"/>
  <c r="G128" i="1"/>
  <c r="H141" i="1"/>
  <c r="G141" i="1"/>
  <c r="G138" i="1"/>
  <c r="H138" i="1"/>
  <c r="H137" i="1"/>
  <c r="G137" i="1"/>
  <c r="H136" i="1"/>
  <c r="G136" i="1"/>
  <c r="G243" i="1"/>
  <c r="I243" i="1"/>
  <c r="G244" i="1"/>
  <c r="H288" i="1"/>
  <c r="G288" i="1"/>
  <c r="H245" i="1"/>
  <c r="I245" i="1" s="1"/>
  <c r="H211" i="1"/>
  <c r="I211" i="1" s="1"/>
  <c r="G192" i="1"/>
  <c r="G90" i="1"/>
  <c r="H90" i="1"/>
  <c r="H62" i="1"/>
  <c r="I62" i="1" s="1"/>
  <c r="G62" i="1"/>
  <c r="G32" i="1"/>
  <c r="H32" i="1"/>
  <c r="I32" i="1" s="1"/>
  <c r="G23" i="1"/>
  <c r="H23" i="1"/>
  <c r="I23" i="1" s="1"/>
  <c r="G236" i="1"/>
  <c r="H236" i="1"/>
  <c r="I236" i="1" s="1"/>
  <c r="G211" i="1"/>
  <c r="H59" i="1"/>
  <c r="I59" i="1" s="1"/>
  <c r="G59" i="1"/>
  <c r="H56" i="1"/>
  <c r="I56" i="1" s="1"/>
  <c r="G56" i="1"/>
  <c r="H20" i="1"/>
  <c r="G20" i="1"/>
  <c r="H131" i="1"/>
  <c r="I131" i="1" s="1"/>
  <c r="G131" i="1"/>
  <c r="G125" i="1"/>
  <c r="H125" i="1"/>
  <c r="H150" i="1"/>
  <c r="H53" i="1"/>
  <c r="I53" i="1" s="1"/>
  <c r="G53" i="1"/>
  <c r="H50" i="1"/>
  <c r="G50" i="1"/>
  <c r="G150" i="1"/>
  <c r="H122" i="1"/>
  <c r="G122" i="1"/>
  <c r="H119" i="1"/>
  <c r="I119" i="1" s="1"/>
  <c r="G119" i="1"/>
  <c r="H116" i="1"/>
  <c r="I116" i="1" s="1"/>
  <c r="G116" i="1"/>
  <c r="H113" i="1"/>
  <c r="G113" i="1"/>
  <c r="H110" i="1"/>
  <c r="G110" i="1"/>
  <c r="G167" i="1"/>
  <c r="H167" i="1"/>
  <c r="I167" i="1" s="1"/>
  <c r="G170" i="1"/>
  <c r="H170" i="1"/>
  <c r="I170" i="1" s="1"/>
  <c r="G173" i="1"/>
  <c r="H173" i="1"/>
  <c r="I173" i="1" s="1"/>
  <c r="G176" i="1"/>
  <c r="H176" i="1"/>
  <c r="I176" i="1" s="1"/>
  <c r="G47" i="1"/>
  <c r="H44" i="1"/>
  <c r="I44" i="1" s="1"/>
  <c r="G44" i="1"/>
  <c r="H92" i="1"/>
  <c r="G92" i="1"/>
  <c r="H41" i="1"/>
  <c r="I41" i="1" s="1"/>
  <c r="G41" i="1"/>
  <c r="G17" i="1"/>
  <c r="H17" i="1"/>
  <c r="I193" i="1" l="1"/>
  <c r="H296" i="1"/>
  <c r="I296" i="1" s="1"/>
  <c r="I192" i="1"/>
  <c r="H295" i="1"/>
  <c r="I109" i="1"/>
  <c r="H89" i="1"/>
  <c r="H95" i="1"/>
  <c r="I95" i="1" s="1"/>
  <c r="G89" i="1"/>
  <c r="G96" i="1"/>
  <c r="I292" i="1"/>
  <c r="I293" i="1"/>
  <c r="G292" i="1"/>
  <c r="G291" i="1" s="1"/>
  <c r="G242" i="1"/>
  <c r="H285" i="1"/>
  <c r="G14" i="1"/>
  <c r="G158" i="1"/>
  <c r="H144" i="1"/>
  <c r="H135" i="1"/>
  <c r="G205" i="1"/>
  <c r="G135" i="1"/>
  <c r="G191" i="1"/>
  <c r="I191" i="1"/>
  <c r="G164" i="1"/>
  <c r="G38" i="1"/>
  <c r="H38" i="1"/>
  <c r="I38" i="1" s="1"/>
  <c r="H14" i="1"/>
  <c r="I14" i="1" s="1"/>
  <c r="G285" i="1"/>
  <c r="G107" i="1"/>
  <c r="G157" i="1"/>
  <c r="H107" i="1"/>
  <c r="I164" i="1"/>
  <c r="H205" i="1"/>
  <c r="I205" i="1" s="1"/>
  <c r="H224" i="1"/>
  <c r="I224" i="1" s="1"/>
  <c r="H242" i="1"/>
  <c r="I242" i="1" s="1"/>
  <c r="I295" i="1" l="1"/>
  <c r="H294" i="1"/>
  <c r="I294" i="1" s="1"/>
  <c r="I107" i="1"/>
  <c r="G296" i="1"/>
  <c r="H156" i="1"/>
  <c r="I156" i="1" s="1"/>
  <c r="G156" i="1"/>
  <c r="H291" i="1"/>
  <c r="I291" i="1" s="1"/>
  <c r="G95" i="1"/>
  <c r="G295" i="1"/>
  <c r="G294" i="1" l="1"/>
</calcChain>
</file>

<file path=xl/comments1.xml><?xml version="1.0" encoding="utf-8"?>
<comments xmlns="http://schemas.openxmlformats.org/spreadsheetml/2006/main">
  <authors>
    <author>Автор</author>
  </authors>
  <commentList>
    <comment ref="G1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0210196</t>
        </r>
      </text>
    </comment>
    <comment ref="H1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0210196</t>
        </r>
      </text>
    </comment>
    <comment ref="G19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0210197</t>
        </r>
      </text>
    </comment>
    <comment ref="H19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0210197</t>
        </r>
      </text>
    </comment>
    <comment ref="G42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0210201</t>
        </r>
      </text>
    </comment>
    <comment ref="H42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0210201</t>
        </r>
      </text>
    </comment>
    <comment ref="G45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0210298-10000руб в мероприятие 3</t>
        </r>
      </text>
    </comment>
    <comment ref="H45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0210298 - в мер.3 (50000 руб)</t>
        </r>
      </text>
    </comment>
    <comment ref="G46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0217145</t>
        </r>
      </text>
    </comment>
    <comment ref="H46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
0217145</t>
        </r>
      </text>
    </comment>
    <comment ref="G49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0217307</t>
        </r>
      </text>
    </comment>
    <comment ref="H49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0217307</t>
        </r>
      </text>
    </comment>
    <comment ref="H51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0210102</t>
        </r>
      </text>
    </comment>
    <comment ref="H55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0215120</t>
        </r>
      </text>
    </comment>
    <comment ref="G112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0225055 и 0227119</t>
        </r>
      </text>
    </comment>
    <comment ref="H112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0225055 и 0227119</t>
        </r>
      </text>
    </comment>
    <comment ref="G114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0227133</t>
        </r>
      </text>
    </comment>
    <comment ref="H114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0227133</t>
        </r>
      </text>
    </comment>
    <comment ref="G115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0227133</t>
        </r>
      </text>
    </comment>
    <comment ref="H115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227133</t>
        </r>
      </text>
    </comment>
    <comment ref="G117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0227120</t>
        </r>
      </text>
    </comment>
    <comment ref="H117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0227120
</t>
        </r>
      </text>
    </comment>
    <comment ref="G11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0227120</t>
        </r>
      </text>
    </comment>
    <comment ref="H11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
0227120</t>
        </r>
      </text>
    </comment>
    <comment ref="G120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0227232</t>
        </r>
      </text>
    </comment>
    <comment ref="H120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
код 0227232</t>
        </r>
      </text>
    </comment>
    <comment ref="G121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0227232</t>
        </r>
      </text>
    </comment>
    <comment ref="H121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
код 0227232</t>
        </r>
      </text>
    </comment>
    <comment ref="G123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0220199 - мероприятие 6</t>
        </r>
      </text>
    </comment>
    <comment ref="H123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
код 0220199 - мероприятие 6</t>
        </r>
      </text>
    </comment>
    <comment ref="G126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0220199 - мероприятие 5</t>
        </r>
      </text>
    </comment>
    <comment ref="H126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0220199 - мероприятие 5</t>
        </r>
      </text>
    </comment>
    <comment ref="H130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0227503</t>
        </r>
      </text>
    </comment>
    <comment ref="B141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исполнение 3550</t>
        </r>
      </text>
    </comment>
    <comment ref="G14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0220201 и 0227149</t>
        </r>
      </text>
    </comment>
    <comment ref="H14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0220201
0227149</t>
        </r>
      </text>
    </comment>
    <comment ref="G149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код 0225064 и код 0227149</t>
        </r>
      </text>
    </comment>
    <comment ref="H149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225064
227149</t>
        </r>
      </text>
    </comment>
    <comment ref="G151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0220201 и 0227149</t>
        </r>
      </text>
    </comment>
    <comment ref="H151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0220201
0227149</t>
        </r>
      </text>
    </comment>
    <comment ref="G152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код 0225064 и код 0227149</t>
        </r>
      </text>
    </comment>
    <comment ref="H152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225064
227149</t>
        </r>
      </text>
    </comment>
    <comment ref="G154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0220202 - мероприятие 3</t>
        </r>
      </text>
    </comment>
    <comment ref="H154" authorId="0" shapeId="0">
      <text>
        <r>
          <rPr>
            <sz val="11"/>
            <color indexed="81"/>
            <rFont val="Tahoma"/>
            <family val="2"/>
            <charset val="204"/>
          </rPr>
          <t xml:space="preserve">
код 0220202 - мероприятие 3</t>
        </r>
      </text>
    </comment>
    <comment ref="G171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0230102</t>
        </r>
      </text>
    </comment>
    <comment ref="H171" authorId="0" shapeId="0">
      <text>
        <r>
          <rPr>
            <sz val="11"/>
            <color indexed="81"/>
            <rFont val="Tahoma"/>
            <family val="2"/>
            <charset val="204"/>
          </rPr>
          <t>Автор:
код 0230102</t>
        </r>
      </text>
    </comment>
    <comment ref="G209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0248101</t>
        </r>
      </text>
    </comment>
    <comment ref="H209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248101</t>
        </r>
      </text>
    </comment>
    <comment ref="G212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0248101</t>
        </r>
      </text>
    </comment>
    <comment ref="H212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248101</t>
        </r>
      </text>
    </comment>
    <comment ref="H219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H222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H228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H234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H237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F5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0230102</t>
        </r>
      </text>
    </comment>
    <comment ref="G5" authorId="0" shapeId="0">
      <text>
        <r>
          <rPr>
            <sz val="11"/>
            <color indexed="81"/>
            <rFont val="Tahoma"/>
            <family val="2"/>
            <charset val="204"/>
          </rPr>
          <t>Автор:
код 0230102</t>
        </r>
      </text>
    </comment>
  </commentList>
</comments>
</file>

<file path=xl/sharedStrings.xml><?xml version="1.0" encoding="utf-8"?>
<sst xmlns="http://schemas.openxmlformats.org/spreadsheetml/2006/main" count="872" uniqueCount="198">
  <si>
    <t>Основное мероприятие -строительство распределительных газовых сетей</t>
  </si>
  <si>
    <t>Мероприятие 1. Резервный фонд Администрации муниципального района</t>
  </si>
  <si>
    <t>Мероприятие 2. Руководство и управление в сфере установленных функций</t>
  </si>
  <si>
    <t>Мероприятие  4.  Исполнение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</si>
  <si>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Мероприятие 1: Обеспечение выполнения функций муниципальных  учреждений</t>
  </si>
  <si>
    <t>Мероприятие 2: Руководство и управление в сфере установленных функций</t>
  </si>
  <si>
    <t>Мероприятие 3: Осуществление государственного полномочия по созданию административной комиссии, в том числе обеспечению ее деятельности</t>
  </si>
  <si>
    <t>Мероприятие 4: Проведение выборов в органы местного самоуправления</t>
  </si>
  <si>
    <t>Мероприятие 5: Осуществление полномочий по составлению (изменению) списков кандидатов в присяжные заседатели федеральных судов общей юрисдикции в РФ</t>
  </si>
  <si>
    <t>Мероприятие 7: Разработка документов территориального планирования и градостроительного зонирования( в том числе внесение изменений ) ,включая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</si>
  <si>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 xml:space="preserve">Мероприятие 8: Проведение конкурса к дню местного самоуправления </t>
  </si>
  <si>
    <t>Мероприятие 1: Обеспечение функционирования муниципального сегмента информационно-телекоммуникационной сети органов управления АПК</t>
  </si>
  <si>
    <t>Мероприятие 2: Предоставление субсидий гражданам, ведущим личное подсобное хозяйство, на возмещение части затрат на увеличение поголовья коров</t>
  </si>
  <si>
    <t>Мероприятие 4: Обеспечение доступности  кредитных ресурсов для граждан, ведущих личное подсобное хозяйство</t>
  </si>
  <si>
    <t>Мероприятие 5: Предоставление субсидий гражданам, ведущим личное подсобное хозяйство, на возмещение части затрат на развитие под отраслей животноводства , альтернативных свиноводству.</t>
  </si>
  <si>
    <t>Мероприятие 6: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</si>
  <si>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 xml:space="preserve">1. Налоговых и неналоговых доходов, поступлений нецелевого характера из областного бюджета в бюджет района </t>
  </si>
  <si>
    <t>Освоение денежных средств</t>
  </si>
  <si>
    <t>Наименование показателя</t>
  </si>
  <si>
    <t>Срок реализации</t>
  </si>
  <si>
    <t>Финансовое обеспечение</t>
  </si>
  <si>
    <t>Источник</t>
  </si>
  <si>
    <t>Наименование</t>
  </si>
  <si>
    <t>Единица измерения</t>
  </si>
  <si>
    <t>Значение</t>
  </si>
  <si>
    <t>с (год)</t>
  </si>
  <si>
    <t>по (год)</t>
  </si>
  <si>
    <t>X</t>
  </si>
  <si>
    <t>Всего, из них расходы за счет:</t>
  </si>
  <si>
    <t>№ п/п</t>
  </si>
  <si>
    <t>Соисполнитель, исполнитель основного мероприятия,  исполнитель мероприятия*</t>
  </si>
  <si>
    <t>Целевые индикаторы реализации мероприятия (группы мероприятий) муниципальной программы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</si>
  <si>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</si>
  <si>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</si>
  <si>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Х</t>
  </si>
  <si>
    <t>КУ "Хозяйственно-диспетчерская и архивная служба администрации Называевского муниципального района"</t>
  </si>
  <si>
    <t>Всего по муниципальной программе</t>
  </si>
  <si>
    <t>Основное мероприятие: Повышение качества управления муниципальными финансами</t>
  </si>
  <si>
    <t>Комитет финансов и контроля муниципального района</t>
  </si>
  <si>
    <t>Основное мероприятие: Обеспечение эффективности осуществления своих полномочий Администрацией муниципального района</t>
  </si>
  <si>
    <t>Управление делами Администрации  муниципального района</t>
  </si>
  <si>
    <t>Задача 3 ПП - повышение эффективности деятельности Совета Называевского муниципального района</t>
  </si>
  <si>
    <t>Совет Называевского муниципального района</t>
  </si>
  <si>
    <t>Основное мероприятие: Обеспечение деятельности Совета Называевского муниципального района</t>
  </si>
  <si>
    <t>Мероприятие 1: Руководство в сфере установленных функций</t>
  </si>
  <si>
    <t xml:space="preserve">Итого по подрограмме "Повышение эффективности муниципального управления, развитие межбюджетных отношений в Называевском муниципальном районе"  </t>
  </si>
  <si>
    <t>х</t>
  </si>
  <si>
    <t>Основное мероприятие: Развитие сельского хозяйства и регулирование рынков сельскохозяйственной продукции, сырья и продовольствия муниципального района</t>
  </si>
  <si>
    <t>Экономический отдел Администрации муниципального района</t>
  </si>
  <si>
    <t>Итого по подпрограмме "Содействие в развитии сельскохозяйственного производства, создание условий для развития малого и среднего предпринимательства" МП</t>
  </si>
  <si>
    <t>Основное мероприятие - Осуществление учета, формирование и развитие собственности Называевского муниципального района</t>
  </si>
  <si>
    <t>Цель подпрограммы "Управление имуществом в Называевском муниципальном районе" - эффективное управление и распоряжение объектами собственности Называевского муниципального района</t>
  </si>
  <si>
    <t>Задача 1 ПП - формирование и учет имущественного комплекса муниципального района, вовлечение объектов собственности в хозяйственный оборот</t>
  </si>
  <si>
    <t>Мероприятие 2: Приобретение, содержание и обслуживание муниципального имущества</t>
  </si>
  <si>
    <t>Мероприятие 3: Осуществление учета объектов недвижимости, находящихся в собственности района</t>
  </si>
  <si>
    <t>Мероприятие 5: Руководство и управление в сфере установленных функций</t>
  </si>
  <si>
    <t>Цель МП - создание условий для экономического развития Называевского муниципального района</t>
  </si>
  <si>
    <t>Основное мероприятие:  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</si>
  <si>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Степень соответствия использования средств резервного фонда Администрации муниципального района требованиям законодательства</t>
  </si>
  <si>
    <t>процент</t>
  </si>
  <si>
    <t>Итого по подпрограмме "Развитие инфраструктуры Называевского муниципального района" муниципальной программы</t>
  </si>
  <si>
    <t>Задача 4 муниципальной программы: Развитие жилищно-коммунального комплекса, обеспечение энергосбережения и повышения энергетической эффективности Называевского муниципального района</t>
  </si>
  <si>
    <t>Основное мероприятие: Реализация мер по обеспечению энергетической эффективности объектов бюджетной сферы</t>
  </si>
  <si>
    <t>Задача 1 МП - Осуществление  эффективного муниципального управления в целях улучшения качества жизни населения Называевского муниципального района.</t>
  </si>
  <si>
    <t>Задача 1 ПП - Повышение качества бюджетного планирования и исполнения бюджета муниципального района.</t>
  </si>
  <si>
    <t>Цель подпрограммы "Повышение эффективности муниципального управления, развитие межбюджетных отношений в Называевском муниципальном районе"  - Повышение эффективности системы муниципального управления в целях улучшения качества жизни населения Называевского муниципального района</t>
  </si>
  <si>
    <t>Задача 2 ПП - Совершенствование механизмов  муниципального управления в Называевском муниципальном районе</t>
  </si>
  <si>
    <t>Задача 3 муниципальной программы -Обеспечение сохранности, содержания и управления объектами собственности Называевского муниципального района.</t>
  </si>
  <si>
    <t>Ед.</t>
  </si>
  <si>
    <t>Степень соблюдения квалификационных требований при приеме на муниципальную службу в администрацию НМР</t>
  </si>
  <si>
    <t>Степень оснащенности рабочих мест Администрации МР современной оргтехникой</t>
  </si>
  <si>
    <t>Проведение заседаний административной комиссии не менее 2-х раз в месяц</t>
  </si>
  <si>
    <t>освещение информации о деятельности комитета финансов и контроля</t>
  </si>
  <si>
    <t>Количество отчетов депутатов в год</t>
  </si>
  <si>
    <t>Цель подпрограммы "Содействие в развитии сельскохозяйственного производства, создание условий для развития малого и среднего предпринимательства и устойчивое развитие сельских территорий Называевского муниципального района" -  создание благоприятных условий для увеличения производимой сельскохозяйственной продукции и ускоренного развития субъектов малого и среднего предпринимательства для формирования конкурентной среды на территории Называевского муниципального района</t>
  </si>
  <si>
    <t>единиц</t>
  </si>
  <si>
    <t>Количество объектов, приобретенных в казну муниципального района</t>
  </si>
  <si>
    <t>Количество технических планов (паспортов) на объекты недвижимости</t>
  </si>
  <si>
    <t>Объем субсидируемых кредитов (займов), привлеченных гражданами, ведущими личные подсобные хозяйства</t>
  </si>
  <si>
    <t>Количество субсидируемого молока, сданного гражданами, ведущими личные подсобные хозяйства, на промышленную переработку</t>
  </si>
  <si>
    <t>тонн</t>
  </si>
  <si>
    <t>Количество консультационных услуг, оказанных сельхозтоваропроизводителям</t>
  </si>
  <si>
    <t>ед.</t>
  </si>
  <si>
    <t>Количество руководителей, специалистов и рабочих массовых профессий, а также специалистов по оказанию консультационной помощи СХТП, прошедших переподготовку и повышение квалификации</t>
  </si>
  <si>
    <t>чел.</t>
  </si>
  <si>
    <t>Количество проведенных конкурсов, соревнований по направлениям сельскохозяйственного производства</t>
  </si>
  <si>
    <t>Доля населенных пунктов, обеспеченных круглогодичной связью по автомобильным дорогам общего пользования</t>
  </si>
  <si>
    <t>%</t>
  </si>
  <si>
    <t>"Развитие экономического потенциала Называевского муниципального района"</t>
  </si>
  <si>
    <t>шт</t>
  </si>
  <si>
    <t>Количество договоров аренды, купли-продажи, безвозмездного пользования, в т.ч. заключенных по результатам конкурсов или аукционов</t>
  </si>
  <si>
    <t>Количество объектов недвижимости, учтенных в едином банке данных объектов муниципальной собственности</t>
  </si>
  <si>
    <t>Освоение денежных средств, выделенных на проведение выборов Главы МО</t>
  </si>
  <si>
    <t>Освоение денежных средств, выделенных на освоение полномочий</t>
  </si>
  <si>
    <t>Основное мероприятие - организация транспортного обслуживания населения</t>
  </si>
  <si>
    <t>обеспечение сельских населенных пунктов в границах муниципального района регулярным транспортным сообщением</t>
  </si>
  <si>
    <t>Освоение денежных средств, выделенных на подготовку документов</t>
  </si>
  <si>
    <t>Количество отловленных безнадзорныз животных</t>
  </si>
  <si>
    <t>особь</t>
  </si>
  <si>
    <t>Отдел строительства, транспорта и ЖКК Управления строительства и ЖКК НМР</t>
  </si>
  <si>
    <t>Отдел сельского хозяйства Управления строительства и ЖКК НМР</t>
  </si>
  <si>
    <t>Отдел муниципального имущества и закупок Управления строительства и ЖКК НМР</t>
  </si>
  <si>
    <t>Итого по подпрограмме "Управление имуществом в Называевском муниципальном районе" муниципальной программы</t>
  </si>
  <si>
    <t>Освоение денежных средств, выделенных на разработку документов</t>
  </si>
  <si>
    <t>Задача 2 МП - Устойчивое развитие сельского хозяйства и сельских территорий Называевского муниципального района, создание благоприятных условий для ускоренного развития субъектов малого и среднего предпринимательства.</t>
  </si>
  <si>
    <t>Мероприятие 1: Оформление права собственности, осуществление полномочий по вовлечению объектов собственности в хозяйственный оборот</t>
  </si>
  <si>
    <t>Мероприятие 4:Проведение капитального, текущего ремонта жилых и нежилых помещений для проживания социально незащищенных категорий граждан</t>
  </si>
  <si>
    <t>Мероприятие 1: Содержание и ремонт автомобильных дорог и сооружений, проведение отдельных мероприятий, связанных с дорожным хозяйством</t>
  </si>
  <si>
    <t>Основное мероприятие: Содержание автомобильных дорог общего пользования местного значения относящихся к собственности муниципального района</t>
  </si>
  <si>
    <t>Мероприятие 1. Энергосбережение и повышение энергетической эффективности</t>
  </si>
  <si>
    <t>Задача1 ПП - Обеспечние модернизации и развития автомобильных дорог</t>
  </si>
  <si>
    <t>Задача 2 ПП - Повышение энергетической эффективности  и сокращение энергетических издержек в бюджетном секторе Называевского муниципального района</t>
  </si>
  <si>
    <t>Задача 3 ПП "Обеспечение потребности населения в услугах по перевозке пассажиров транспортом общего пользования в границах муниципального района, обеспечение доступности пассажирских перевозок"</t>
  </si>
  <si>
    <t>Задача 4 ПП   " Газификация населенных пунктов муниципального райна "</t>
  </si>
  <si>
    <t>Освоение средств по обеспечению сбалансированности бюджетов поселений</t>
  </si>
  <si>
    <t>Освоение средств по расчету и предоставлению дотаций бюджетам поселений</t>
  </si>
  <si>
    <t>Мероприятие 1: Проведение районного конкурса молодежных бизнес-проектов "Путь к успеху"</t>
  </si>
  <si>
    <t>Мероприятие2: Проведение семинаров, "круглых столов" по актуальным вопросам развития предпринимательства, поощрение лучших предпринимателей</t>
  </si>
  <si>
    <t>Основное мероприятие: Развитие малого и среднего предпринимательства в Называевском муниципальном районе в целях реализации федерального проекта "Расширение доступа субъектов малого и среднего предпринимательства к финансовым ресурсам, в том числе к льготному финансированию"</t>
  </si>
  <si>
    <t xml:space="preserve"> Мероприятие 1.Предоставление грантов начинающим субъектам малого предпринимательства </t>
  </si>
  <si>
    <t>Оказание информационной поддержки физическим лицам, желающим открыть собственное дело, и индивидуальным предпринимателям</t>
  </si>
  <si>
    <t>Количество молодых людей – участников мероприятий, направленных на вовлечение молодых людей в идею предпринимательства</t>
  </si>
  <si>
    <t>Использование денежных средств в полном объеме</t>
  </si>
  <si>
    <t xml:space="preserve">Задача 1 ПП - Стимулирование роста производства сельскохозяйственной продукции </t>
  </si>
  <si>
    <t xml:space="preserve">Задача 2 ПП - Стимулирование  развития  малого  и  среднего бизнеса </t>
  </si>
  <si>
    <t>млн. руб.</t>
  </si>
  <si>
    <t>Количество получателей субсидии</t>
  </si>
  <si>
    <t>Мероприятие 3: Проведение смотров, конкурсов, соревнований по направлениям сельскохозяйственного производства, а также награждений по результатам трудовой деятельности в АПК</t>
  </si>
  <si>
    <t>Мероприятие 7: Осуществление отдельных полномочий по организации проведения мероприятий по отлову и содержанию безнадзорных животных на территории муниципального района</t>
  </si>
  <si>
    <t>Освоение денежных средств в полном объеме</t>
  </si>
  <si>
    <t xml:space="preserve">Цель подпрограммы "Развитие инфраструктуры Называевского муниципального района" - улучшение качества жизни населения за счет повышения эффективности функционирования жилищно-коммунального комплексеа района </t>
  </si>
  <si>
    <t>Количество приборов учета тепловой энергии, установленных на объектах теплоснабжения</t>
  </si>
  <si>
    <t xml:space="preserve"> Управление строительства и ЖКК НМР</t>
  </si>
  <si>
    <t>Управление строительства и ЖКК НМР</t>
  </si>
  <si>
    <t>Мероприятие 8: Предоставление субсидий гражданам, ведущим ЛПХ, на возмещение части затрат по производству молока</t>
  </si>
  <si>
    <t>км</t>
  </si>
  <si>
    <t>Мероприятие 9: Выполнение полномочий по участию в предупреждении и ликвидации последствий чрезвычайных ситуаций в границах поселений - в части создания ЕДДС и осуществления ее функций</t>
  </si>
  <si>
    <t>Мероприятие 10: Выполнение полномочий по организации и осуществлении мероприятий по территориальной обороне и гражданской обороне</t>
  </si>
  <si>
    <t>Сектор по МП, ГО и ЧС</t>
  </si>
  <si>
    <t>Мероприятие 6: Обеспечение выполнения функций муниципальными учреждениями</t>
  </si>
  <si>
    <t>Мероприятие 7: Проведение мероприятий по землеустройству и землепользованию</t>
  </si>
  <si>
    <t>Количество кадастровых паспортов на земельные участки</t>
  </si>
  <si>
    <t>Мероприятие 2: 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газо-, и водоснабжения населения, водоотведения, снабжения населения топливом</t>
  </si>
  <si>
    <t>Количество сельских поселений, оплативших налог на имущество по объектам коммунальной инфраструктуры</t>
  </si>
  <si>
    <t>ед</t>
  </si>
  <si>
    <t>Основное мероприятие: Осуществление дорожной деятельности</t>
  </si>
  <si>
    <t>о</t>
  </si>
  <si>
    <t xml:space="preserve">Мероприятие 1: Межбюджетные трансферты бюджетам поселенийна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 </t>
  </si>
  <si>
    <t>Основное мероприятие: Организация утилизации и переработки бытовых и промышленных отходов</t>
  </si>
  <si>
    <t>Количество созданных мест (площадок) накопления твердых коммунальных отходов</t>
  </si>
  <si>
    <t>Задача 5 ПП:Создание и содержание мест (площадок) накопления твердых коммунальных отходов</t>
  </si>
  <si>
    <t>Задача 6 ПП: Организация учета граждан, нуждающихся в улучшении жилищных условий</t>
  </si>
  <si>
    <t>Основное мероприятие: Мероприятия по жилищному фонду</t>
  </si>
  <si>
    <t>Мероприятие 1:Межбюджетные трансферты бюджетам поселенийна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малоимущихграждан жилыми помещениями, осуществление муниципального жилищного контроля.</t>
  </si>
  <si>
    <t>Количество сельских поселений, осуществляющих учет граждан, нуждающихся в улучшении жилищных условий</t>
  </si>
  <si>
    <t>Протяженность построенных распределительных газовых сетей с учетом вертикальных участков</t>
  </si>
  <si>
    <t>Количество объектов, при строительстве которых осуществлялся авторский надзор</t>
  </si>
  <si>
    <t>Количество объектов, при строительстве которых осуществлялся эксплуатационный надзор</t>
  </si>
  <si>
    <t>Количество объектов газоснабжения, подключенных к сети газораспределения</t>
  </si>
  <si>
    <t>Мероприятие  5. Резервный фонд Правительства Омской области</t>
  </si>
  <si>
    <t>Освоение средств резервного фонда в полном объеме</t>
  </si>
  <si>
    <t>Мероприятие 1: Технологическое подключение объекта капитального строительства к сети газораспределения</t>
  </si>
  <si>
    <t>Мероприятие 5. Подключение (технологическое присоединение) объекта "Газоснабжение д. НововоскресенкаНазываевского муниципального района Омской области" к сети газораспределения</t>
  </si>
  <si>
    <t>Основное мероприятие: Приобретение технологического оборудования, трубной продукции теплотехнического и водохозяйственного назначения</t>
  </si>
  <si>
    <t>Мероприятие 1: Приобретение котла мощностью 0,63 МВт в котельную № 20, расположенную по адресу:Омская область, Называевский р-н., с. Большепесчанка ул. Советская, д. 37 Б</t>
  </si>
  <si>
    <t>Количество приобретенных котлов</t>
  </si>
  <si>
    <t>Мероприятие 2: Приобретение котла мощностью 0,46 МВт в котельную № 21, расположенную по адресу: Омская область Называевский р-н д. Фомиха ул. Центральная, 19.</t>
  </si>
  <si>
    <t>Мероприятие 3: Замена дымовой трубы котельной № 23, расположенной по адресу: Омская область Называевский р-н с. Искра ул. Горького, д. 14</t>
  </si>
  <si>
    <t>Количество замененных дымовых труб</t>
  </si>
  <si>
    <t>Мероприятие 2. Строительство распределительных газовых сетей в деревне Нововоскресенка Называевского муниципального района Омской области</t>
  </si>
  <si>
    <t>Мероприятие 3. Авторский надзор на объекте "Газоснабжение д. Нововоскресенка Называевского муниципального района Омской области"</t>
  </si>
  <si>
    <t>Мероприятие 4. Эксплуатационный надзор на объекте "Газоснабжение д. Нововоскресенка Называевского муниципального района Омской области"</t>
  </si>
  <si>
    <t>Мероприятие 4: Содержание объектов размещения твердых коммунальных отходов</t>
  </si>
  <si>
    <t>Количество приобретенных автомобилей для подвоза питьевой воды</t>
  </si>
  <si>
    <t>Мероприятие 4: Приобретение специальной техники для подвоза питьевой воды</t>
  </si>
  <si>
    <t>Мероприятие 1: Создание объектов размещения твердых коммунальных отходов</t>
  </si>
  <si>
    <t>Мероприятие 3: Создание мест (площадок) накопления твердых коммунальных отходов и (или) на приобретение контейнеров (бункеров)</t>
  </si>
  <si>
    <t xml:space="preserve">ед. </t>
  </si>
  <si>
    <t>Мероприятие 11: Обеспечение  подготовки и проведения выборов депутатов представительных органов муниципальных районов Омской области</t>
  </si>
  <si>
    <t>Мероприятие 6. Предоставление и использование грантов</t>
  </si>
  <si>
    <t>Мероприятие 2: Межбюджетные трансферты бюджетам поселений на содержание автомобильных дорог в границах населенных пунктов поселения</t>
  </si>
  <si>
    <t>Мероприятие 2: 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</t>
  </si>
  <si>
    <t>Уровень обеспеченности местами (площадками) накопления ТКО с контейнерами (бункерами)</t>
  </si>
  <si>
    <t>Мероприятие12: Проведение конкурса "На лучшую организацию общественных работ в поселениях Называевского муниципального района"</t>
  </si>
  <si>
    <t>Мероприятие 13: Обеспечение выплаты дополнительной оплаты труда (вознаграждения) членам избирательных комиссий и реализация мероприятий, связанных с обеспечением санитарно- эпидемиологической безопасности в период подготовки и проведения выборов депутатов представительных органов муниципальных образований Омской области</t>
  </si>
  <si>
    <t>Мероприятие 14: Поощрение органов местного самоуправления муниципальных районов Омской области за достижение значений показателей эффективности деятельности органов местного самоуправления</t>
  </si>
  <si>
    <t>Мероприятие 8: Поощрение органов местного самоуправления муниципальных районов Омской области за достижение значений показателей эффективности деятельности органов местного самоуправления</t>
  </si>
  <si>
    <t>Мероприятие 6: Подготовка и утверждение градостроительных планов земельных участков</t>
  </si>
  <si>
    <t>Мероприятие 3. Поддержка мер по обеспечению сбалансированности бюджетов поселений (в форме дотаций) и предоставление иных межбюджетных трансфертов (на оплату топливно-энергетических ресурсов, на оплату труда и начисления на выплаты по оплате труда)</t>
  </si>
  <si>
    <t>Мероприятие 15: Выполнение полномочий по организации и осуществлению мероприятий по созданию условий для деятельности добровольных народных дружин в части личного страхования народных дружинников, обеспечения удостоверениями народных дружинников</t>
  </si>
  <si>
    <t>Мероприятие 1. Обеспечение доступности транспортных услуг путем заключения государственных контрактов на выполнение работ, связанных с осуществлением регулярных перевозок автомобильным транспортом по регулируемым тарифам</t>
  </si>
  <si>
    <t>План</t>
  </si>
  <si>
    <t>Факт</t>
  </si>
  <si>
    <t>Процент исполнения</t>
  </si>
  <si>
    <t>Отчет о реализации муниципальной программы</t>
  </si>
  <si>
    <t>Объем рублей за 2020 год</t>
  </si>
  <si>
    <t xml:space="preserve">   Освоение денежных средств в полном объеме</t>
  </si>
  <si>
    <t xml:space="preserve">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</si>
</sst>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₽&quot;_-;\-* #,##0.00\ &quot;₽&quot;_-;_-* &quot;-&quot;??\ &quot;₽&quot;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11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4"/>
      <color indexed="81"/>
      <name val="Tahoma"/>
      <family val="2"/>
      <charset val="204"/>
    </font>
    <font>
      <sz val="14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44" fontId="18" fillId="0" borderId="0" applyFont="0" applyFill="0" applyBorder="0" applyAlignment="0" applyProtection="0"/>
  </cellStyleXfs>
  <cellXfs count="292">
    <xf numFmtId="0" fontId="0" fillId="0" borderId="0" xfId="0"/>
    <xf numFmtId="165" fontId="2" fillId="2" borderId="1" xfId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2" fontId="2" fillId="0" borderId="2" xfId="0" applyNumberFormat="1" applyFont="1" applyFill="1" applyBorder="1" applyAlignment="1">
      <alignment horizontal="center" vertical="top" wrapText="1"/>
    </xf>
    <xf numFmtId="165" fontId="2" fillId="0" borderId="1" xfId="1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center" vertical="top" wrapText="1"/>
    </xf>
    <xf numFmtId="165" fontId="13" fillId="0" borderId="1" xfId="1" applyNumberFormat="1" applyFont="1" applyFill="1" applyBorder="1" applyAlignment="1">
      <alignment horizontal="center" vertical="top" wrapText="1"/>
    </xf>
    <xf numFmtId="165" fontId="13" fillId="0" borderId="1" xfId="0" applyNumberFormat="1" applyFont="1" applyFill="1" applyBorder="1" applyAlignment="1">
      <alignment horizontal="center" vertical="top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left" vertical="top" wrapText="1"/>
    </xf>
    <xf numFmtId="165" fontId="13" fillId="0" borderId="1" xfId="1" applyFont="1" applyFill="1" applyBorder="1" applyAlignment="1">
      <alignment horizontal="center" vertical="top" wrapText="1"/>
    </xf>
    <xf numFmtId="164" fontId="13" fillId="0" borderId="1" xfId="0" applyNumberFormat="1" applyFont="1" applyFill="1" applyBorder="1" applyAlignment="1">
      <alignment horizontal="center" vertical="top" wrapText="1"/>
    </xf>
    <xf numFmtId="166" fontId="13" fillId="0" borderId="1" xfId="0" applyNumberFormat="1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horizontal="center" vertical="top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2" fontId="2" fillId="0" borderId="1" xfId="1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/>
    </xf>
    <xf numFmtId="2" fontId="13" fillId="3" borderId="1" xfId="0" applyNumberFormat="1" applyFont="1" applyFill="1" applyBorder="1" applyAlignment="1">
      <alignment horizontal="center" vertical="top" wrapText="1"/>
    </xf>
    <xf numFmtId="0" fontId="13" fillId="3" borderId="1" xfId="0" applyFont="1" applyFill="1" applyBorder="1" applyAlignment="1">
      <alignment horizontal="left" vertical="top" wrapText="1"/>
    </xf>
    <xf numFmtId="165" fontId="13" fillId="3" borderId="1" xfId="1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left" vertical="top" wrapText="1"/>
    </xf>
    <xf numFmtId="0" fontId="13" fillId="4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2" fontId="13" fillId="4" borderId="1" xfId="0" applyNumberFormat="1" applyFont="1" applyFill="1" applyBorder="1" applyAlignment="1">
      <alignment horizontal="center" vertical="top" wrapText="1"/>
    </xf>
    <xf numFmtId="165" fontId="13" fillId="4" borderId="1" xfId="1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left" vertical="top" wrapText="1"/>
    </xf>
    <xf numFmtId="2" fontId="13" fillId="5" borderId="1" xfId="0" applyNumberFormat="1" applyFont="1" applyFill="1" applyBorder="1" applyAlignment="1">
      <alignment horizontal="center" vertical="top" wrapText="1"/>
    </xf>
    <xf numFmtId="165" fontId="13" fillId="5" borderId="1" xfId="1" applyFont="1" applyFill="1" applyBorder="1" applyAlignment="1">
      <alignment horizontal="center" vertical="top" wrapText="1"/>
    </xf>
    <xf numFmtId="165" fontId="13" fillId="5" borderId="1" xfId="0" applyNumberFormat="1" applyFont="1" applyFill="1" applyBorder="1" applyAlignment="1">
      <alignment horizontal="center" vertical="top" wrapText="1"/>
    </xf>
    <xf numFmtId="165" fontId="13" fillId="5" borderId="1" xfId="1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left" vertical="top" wrapText="1"/>
    </xf>
    <xf numFmtId="2" fontId="2" fillId="5" borderId="1" xfId="0" applyNumberFormat="1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3" fillId="0" borderId="2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6" fillId="0" borderId="2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13" fillId="0" borderId="1" xfId="0" applyNumberFormat="1" applyFont="1" applyFill="1" applyBorder="1" applyAlignment="1">
      <alignment horizontal="center" vertical="top" wrapText="1"/>
    </xf>
    <xf numFmtId="0" fontId="16" fillId="0" borderId="3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14" fillId="0" borderId="3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center" vertical="top"/>
    </xf>
    <xf numFmtId="0" fontId="13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3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3" fillId="0" borderId="1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center" vertical="top" wrapText="1"/>
    </xf>
    <xf numFmtId="0" fontId="2" fillId="6" borderId="2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3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2" fontId="13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165" fontId="2" fillId="0" borderId="1" xfId="1" applyFont="1" applyFill="1" applyBorder="1" applyAlignment="1">
      <alignment vertical="top" wrapText="1"/>
    </xf>
    <xf numFmtId="165" fontId="2" fillId="5" borderId="1" xfId="1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vertical="top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6" fillId="0" borderId="4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13" fillId="5" borderId="2" xfId="0" applyFont="1" applyFill="1" applyBorder="1" applyAlignment="1">
      <alignment horizontal="center" vertical="top" wrapText="1"/>
    </xf>
    <xf numFmtId="0" fontId="13" fillId="5" borderId="3" xfId="0" applyFont="1" applyFill="1" applyBorder="1" applyAlignment="1">
      <alignment horizontal="center" vertical="top" wrapText="1"/>
    </xf>
    <xf numFmtId="0" fontId="13" fillId="5" borderId="4" xfId="0" applyFont="1" applyFill="1" applyBorder="1" applyAlignment="1">
      <alignment horizontal="center" vertical="top" wrapText="1"/>
    </xf>
    <xf numFmtId="165" fontId="13" fillId="0" borderId="2" xfId="1" applyFont="1" applyFill="1" applyBorder="1" applyAlignment="1">
      <alignment horizontal="center" vertical="top" wrapText="1"/>
    </xf>
    <xf numFmtId="165" fontId="4" fillId="2" borderId="2" xfId="1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4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165" fontId="2" fillId="0" borderId="2" xfId="1" applyFont="1" applyFill="1" applyBorder="1" applyAlignment="1">
      <alignment horizontal="center" vertical="top" wrapText="1"/>
    </xf>
    <xf numFmtId="165" fontId="2" fillId="0" borderId="3" xfId="1" applyFont="1" applyFill="1" applyBorder="1" applyAlignment="1">
      <alignment horizontal="center" vertical="top" wrapText="1"/>
    </xf>
    <xf numFmtId="165" fontId="2" fillId="0" borderId="4" xfId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165" fontId="2" fillId="2" borderId="2" xfId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165" fontId="13" fillId="0" borderId="3" xfId="1" applyFont="1" applyFill="1" applyBorder="1" applyAlignment="1">
      <alignment horizontal="center" vertical="top" wrapText="1"/>
    </xf>
    <xf numFmtId="165" fontId="13" fillId="0" borderId="4" xfId="1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left" vertical="top" wrapText="1"/>
    </xf>
    <xf numFmtId="0" fontId="13" fillId="4" borderId="10" xfId="0" applyFont="1" applyFill="1" applyBorder="1" applyAlignment="1">
      <alignment horizontal="left" vertical="top" wrapText="1"/>
    </xf>
    <xf numFmtId="0" fontId="13" fillId="4" borderId="5" xfId="0" applyFont="1" applyFill="1" applyBorder="1" applyAlignment="1">
      <alignment horizontal="left" vertical="top" wrapText="1"/>
    </xf>
    <xf numFmtId="0" fontId="13" fillId="4" borderId="6" xfId="0" applyFont="1" applyFill="1" applyBorder="1" applyAlignment="1">
      <alignment horizontal="left" vertical="top" wrapText="1"/>
    </xf>
    <xf numFmtId="0" fontId="13" fillId="4" borderId="7" xfId="0" applyFont="1" applyFill="1" applyBorder="1" applyAlignment="1">
      <alignment horizontal="left" vertical="top" wrapText="1"/>
    </xf>
    <xf numFmtId="0" fontId="13" fillId="4" borderId="8" xfId="0" applyFont="1" applyFill="1" applyBorder="1" applyAlignment="1">
      <alignment horizontal="left" vertical="top" wrapText="1"/>
    </xf>
    <xf numFmtId="0" fontId="13" fillId="4" borderId="9" xfId="0" applyFont="1" applyFill="1" applyBorder="1" applyAlignment="1">
      <alignment horizontal="left" vertical="top" wrapText="1"/>
    </xf>
    <xf numFmtId="0" fontId="13" fillId="3" borderId="1" xfId="0" applyFont="1" applyFill="1" applyBorder="1" applyAlignment="1">
      <alignment horizontal="left" vertical="top" wrapText="1"/>
    </xf>
    <xf numFmtId="0" fontId="13" fillId="5" borderId="1" xfId="0" applyFont="1" applyFill="1" applyBorder="1" applyAlignment="1">
      <alignment horizontal="center" vertical="top" wrapText="1"/>
    </xf>
    <xf numFmtId="0" fontId="13" fillId="6" borderId="2" xfId="0" applyFont="1" applyFill="1" applyBorder="1" applyAlignment="1">
      <alignment horizontal="left" vertical="top" wrapText="1"/>
    </xf>
    <xf numFmtId="0" fontId="13" fillId="6" borderId="3" xfId="0" applyFont="1" applyFill="1" applyBorder="1" applyAlignment="1">
      <alignment horizontal="left" vertical="top" wrapText="1"/>
    </xf>
    <xf numFmtId="0" fontId="13" fillId="6" borderId="4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center" vertical="top" wrapText="1"/>
    </xf>
    <xf numFmtId="0" fontId="13" fillId="4" borderId="1" xfId="0" applyFont="1" applyFill="1" applyBorder="1" applyAlignment="1">
      <alignment horizontal="center" vertical="top" wrapText="1"/>
    </xf>
    <xf numFmtId="0" fontId="13" fillId="4" borderId="1" xfId="0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left" vertical="top" wrapText="1"/>
    </xf>
    <xf numFmtId="0" fontId="2" fillId="5" borderId="3" xfId="0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0" fontId="13" fillId="0" borderId="10" xfId="0" applyFont="1" applyFill="1" applyBorder="1" applyAlignment="1">
      <alignment horizontal="left" vertical="top" wrapText="1"/>
    </xf>
    <xf numFmtId="0" fontId="13" fillId="0" borderId="5" xfId="0" applyFont="1" applyFill="1" applyBorder="1" applyAlignment="1">
      <alignment horizontal="left" vertical="top" wrapText="1"/>
    </xf>
    <xf numFmtId="0" fontId="13" fillId="0" borderId="6" xfId="0" applyFont="1" applyFill="1" applyBorder="1" applyAlignment="1">
      <alignment horizontal="left" vertical="top" wrapText="1"/>
    </xf>
    <xf numFmtId="0" fontId="13" fillId="0" borderId="7" xfId="0" applyFont="1" applyFill="1" applyBorder="1" applyAlignment="1">
      <alignment horizontal="left" vertical="top" wrapText="1"/>
    </xf>
    <xf numFmtId="0" fontId="13" fillId="0" borderId="8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horizontal="left" vertical="top" wrapText="1"/>
    </xf>
    <xf numFmtId="165" fontId="4" fillId="0" borderId="2" xfId="1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2" fillId="5" borderId="10" xfId="0" applyFont="1" applyFill="1" applyBorder="1" applyAlignment="1">
      <alignment horizontal="left" vertical="top" wrapText="1"/>
    </xf>
    <xf numFmtId="0" fontId="0" fillId="5" borderId="5" xfId="0" applyFill="1" applyBorder="1" applyAlignment="1">
      <alignment horizontal="left" vertical="top" wrapText="1"/>
    </xf>
    <xf numFmtId="0" fontId="2" fillId="5" borderId="6" xfId="0" applyFont="1" applyFill="1" applyBorder="1" applyAlignment="1">
      <alignment horizontal="left" vertical="top" wrapText="1"/>
    </xf>
    <xf numFmtId="0" fontId="0" fillId="5" borderId="7" xfId="0" applyFill="1" applyBorder="1" applyAlignment="1">
      <alignment horizontal="left" vertical="top" wrapText="1"/>
    </xf>
    <xf numFmtId="0" fontId="2" fillId="5" borderId="8" xfId="0" applyFont="1" applyFill="1" applyBorder="1" applyAlignment="1">
      <alignment horizontal="left" vertical="top" wrapText="1"/>
    </xf>
    <xf numFmtId="0" fontId="0" fillId="5" borderId="9" xfId="0" applyFill="1" applyBorder="1" applyAlignment="1">
      <alignment horizontal="left" vertical="top" wrapText="1"/>
    </xf>
    <xf numFmtId="49" fontId="2" fillId="0" borderId="2" xfId="2" applyNumberFormat="1" applyFont="1" applyFill="1" applyBorder="1" applyAlignment="1">
      <alignment horizontal="left" vertical="top" wrapText="1"/>
    </xf>
    <xf numFmtId="49" fontId="2" fillId="0" borderId="3" xfId="2" applyNumberFormat="1" applyFont="1" applyFill="1" applyBorder="1" applyAlignment="1">
      <alignment horizontal="left" vertical="top" wrapText="1"/>
    </xf>
    <xf numFmtId="49" fontId="2" fillId="0" borderId="4" xfId="2" applyNumberFormat="1" applyFont="1" applyFill="1" applyBorder="1" applyAlignment="1">
      <alignment horizontal="left" vertical="top" wrapText="1"/>
    </xf>
    <xf numFmtId="0" fontId="13" fillId="5" borderId="2" xfId="0" applyFont="1" applyFill="1" applyBorder="1" applyAlignment="1">
      <alignment horizontal="left" vertical="top" wrapText="1"/>
    </xf>
    <xf numFmtId="0" fontId="13" fillId="5" borderId="3" xfId="0" applyFont="1" applyFill="1" applyBorder="1" applyAlignment="1">
      <alignment horizontal="left" vertical="top" wrapText="1"/>
    </xf>
    <xf numFmtId="0" fontId="13" fillId="5" borderId="4" xfId="0" applyFont="1" applyFill="1" applyBorder="1" applyAlignment="1">
      <alignment horizontal="left" vertical="top" wrapText="1"/>
    </xf>
    <xf numFmtId="0" fontId="13" fillId="5" borderId="1" xfId="0" applyFont="1" applyFill="1" applyBorder="1" applyAlignment="1">
      <alignment horizontal="left" vertical="top" wrapText="1"/>
    </xf>
    <xf numFmtId="0" fontId="13" fillId="5" borderId="10" xfId="0" applyFont="1" applyFill="1" applyBorder="1" applyAlignment="1">
      <alignment horizontal="left" vertical="top" wrapText="1"/>
    </xf>
    <xf numFmtId="0" fontId="13" fillId="5" borderId="5" xfId="0" applyFont="1" applyFill="1" applyBorder="1" applyAlignment="1">
      <alignment horizontal="left" vertical="top" wrapText="1"/>
    </xf>
    <xf numFmtId="0" fontId="13" fillId="5" borderId="6" xfId="0" applyFont="1" applyFill="1" applyBorder="1" applyAlignment="1">
      <alignment horizontal="left" vertical="top" wrapText="1"/>
    </xf>
    <xf numFmtId="0" fontId="13" fillId="5" borderId="7" xfId="0" applyFont="1" applyFill="1" applyBorder="1" applyAlignment="1">
      <alignment horizontal="left" vertical="top" wrapText="1"/>
    </xf>
    <xf numFmtId="0" fontId="13" fillId="5" borderId="8" xfId="0" applyFont="1" applyFill="1" applyBorder="1" applyAlignment="1">
      <alignment horizontal="left" vertical="top" wrapText="1"/>
    </xf>
    <xf numFmtId="0" fontId="13" fillId="5" borderId="9" xfId="0" applyFont="1" applyFill="1" applyBorder="1" applyAlignment="1">
      <alignment horizontal="left" vertical="top" wrapText="1"/>
    </xf>
    <xf numFmtId="0" fontId="13" fillId="3" borderId="2" xfId="0" applyFont="1" applyFill="1" applyBorder="1" applyAlignment="1">
      <alignment horizontal="left" vertical="top" wrapText="1"/>
    </xf>
    <xf numFmtId="0" fontId="13" fillId="3" borderId="3" xfId="0" applyFont="1" applyFill="1" applyBorder="1" applyAlignment="1">
      <alignment horizontal="left" vertical="top" wrapText="1"/>
    </xf>
    <xf numFmtId="0" fontId="13" fillId="3" borderId="4" xfId="0" applyFont="1" applyFill="1" applyBorder="1" applyAlignment="1">
      <alignment horizontal="left" vertical="top" wrapText="1"/>
    </xf>
    <xf numFmtId="0" fontId="13" fillId="0" borderId="11" xfId="0" applyFont="1" applyFill="1" applyBorder="1" applyAlignment="1">
      <alignment horizontal="left" vertical="top" wrapText="1"/>
    </xf>
    <xf numFmtId="0" fontId="13" fillId="0" borderId="12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top" wrapText="1"/>
    </xf>
    <xf numFmtId="2" fontId="13" fillId="0" borderId="2" xfId="0" applyNumberFormat="1" applyFont="1" applyFill="1" applyBorder="1" applyAlignment="1">
      <alignment horizontal="center" vertical="top" wrapText="1"/>
    </xf>
    <xf numFmtId="2" fontId="13" fillId="0" borderId="3" xfId="0" applyNumberFormat="1" applyFont="1" applyFill="1" applyBorder="1" applyAlignment="1">
      <alignment horizontal="center" vertical="top" wrapText="1"/>
    </xf>
    <xf numFmtId="2" fontId="13" fillId="0" borderId="4" xfId="0" applyNumberFormat="1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166" fontId="13" fillId="0" borderId="2" xfId="0" applyNumberFormat="1" applyFont="1" applyFill="1" applyBorder="1" applyAlignment="1">
      <alignment horizontal="center" vertical="top" wrapText="1"/>
    </xf>
    <xf numFmtId="166" fontId="13" fillId="0" borderId="3" xfId="0" applyNumberFormat="1" applyFont="1" applyFill="1" applyBorder="1" applyAlignment="1">
      <alignment horizontal="center" vertical="top" wrapText="1"/>
    </xf>
    <xf numFmtId="166" fontId="13" fillId="0" borderId="4" xfId="0" applyNumberFormat="1" applyFont="1" applyFill="1" applyBorder="1" applyAlignment="1">
      <alignment horizontal="center" vertical="top" wrapText="1"/>
    </xf>
  </cellXfs>
  <cellStyles count="3">
    <cellStyle name="Денежный" xfId="2" builtinId="4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296"/>
  <sheetViews>
    <sheetView tabSelected="1" view="pageBreakPreview" zoomScale="90" zoomScaleNormal="70" zoomScaleSheetLayoutView="90" workbookViewId="0">
      <pane xSplit="6" ySplit="7" topLeftCell="G286" activePane="bottomRight" state="frozen"/>
      <selection pane="topRight" activeCell="G1" sqref="G1"/>
      <selection pane="bottomLeft" activeCell="A6" sqref="A6"/>
      <selection pane="bottomRight" activeCell="A291" sqref="A291:B293"/>
    </sheetView>
  </sheetViews>
  <sheetFormatPr defaultColWidth="9.109375" defaultRowHeight="15.6" x14ac:dyDescent="0.3"/>
  <cols>
    <col min="1" max="1" width="5.88671875" style="2" customWidth="1"/>
    <col min="2" max="2" width="36.44140625" style="2" customWidth="1"/>
    <col min="3" max="4" width="8.5546875" style="2" customWidth="1"/>
    <col min="5" max="5" width="18" style="2" customWidth="1"/>
    <col min="6" max="6" width="29.5546875" style="2" customWidth="1"/>
    <col min="7" max="7" width="18.21875" style="2" customWidth="1"/>
    <col min="8" max="8" width="18.109375" style="2" customWidth="1"/>
    <col min="9" max="9" width="18" style="2" customWidth="1"/>
    <col min="10" max="10" width="23.33203125" style="2" customWidth="1"/>
    <col min="11" max="11" width="10" style="2" customWidth="1"/>
    <col min="12" max="12" width="8.44140625" style="2" customWidth="1"/>
    <col min="13" max="16384" width="9.109375" style="2"/>
  </cols>
  <sheetData>
    <row r="1" spans="1:15" ht="17.399999999999999" x14ac:dyDescent="0.3">
      <c r="A1" s="194" t="s">
        <v>194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</row>
    <row r="2" spans="1:15" ht="17.399999999999999" x14ac:dyDescent="0.3">
      <c r="A2" s="194" t="s">
        <v>88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</row>
    <row r="3" spans="1:15" x14ac:dyDescent="0.3">
      <c r="A3" s="199" t="s">
        <v>29</v>
      </c>
      <c r="B3" s="199" t="s">
        <v>18</v>
      </c>
      <c r="C3" s="199" t="s">
        <v>19</v>
      </c>
      <c r="D3" s="199"/>
      <c r="E3" s="204" t="s">
        <v>30</v>
      </c>
      <c r="F3" s="199" t="s">
        <v>20</v>
      </c>
      <c r="G3" s="199"/>
      <c r="H3" s="199"/>
      <c r="I3" s="199"/>
      <c r="J3" s="199" t="s">
        <v>31</v>
      </c>
      <c r="K3" s="199"/>
      <c r="L3" s="199"/>
      <c r="M3" s="199"/>
      <c r="N3" s="199"/>
      <c r="O3" s="3"/>
    </row>
    <row r="4" spans="1:15" x14ac:dyDescent="0.3">
      <c r="A4" s="199"/>
      <c r="B4" s="199"/>
      <c r="C4" s="199"/>
      <c r="D4" s="199"/>
      <c r="E4" s="205"/>
      <c r="F4" s="199" t="s">
        <v>21</v>
      </c>
      <c r="G4" s="283" t="s">
        <v>195</v>
      </c>
      <c r="H4" s="284"/>
      <c r="I4" s="285"/>
      <c r="J4" s="199" t="s">
        <v>22</v>
      </c>
      <c r="K4" s="199" t="s">
        <v>23</v>
      </c>
      <c r="L4" s="283" t="s">
        <v>24</v>
      </c>
      <c r="M4" s="284"/>
      <c r="N4" s="285"/>
      <c r="O4" s="3"/>
    </row>
    <row r="5" spans="1:15" ht="17.399999999999999" customHeight="1" x14ac:dyDescent="0.3">
      <c r="A5" s="199"/>
      <c r="B5" s="199"/>
      <c r="C5" s="204" t="s">
        <v>25</v>
      </c>
      <c r="D5" s="204" t="s">
        <v>26</v>
      </c>
      <c r="E5" s="205"/>
      <c r="F5" s="199"/>
      <c r="G5" s="286"/>
      <c r="H5" s="287"/>
      <c r="I5" s="288"/>
      <c r="J5" s="199"/>
      <c r="K5" s="199"/>
      <c r="L5" s="286"/>
      <c r="M5" s="287"/>
      <c r="N5" s="288"/>
      <c r="O5" s="3"/>
    </row>
    <row r="6" spans="1:15" ht="46.5" customHeight="1" x14ac:dyDescent="0.3">
      <c r="A6" s="199"/>
      <c r="B6" s="199"/>
      <c r="C6" s="206"/>
      <c r="D6" s="206"/>
      <c r="E6" s="206"/>
      <c r="F6" s="199"/>
      <c r="G6" s="4" t="s">
        <v>191</v>
      </c>
      <c r="H6" s="4" t="s">
        <v>192</v>
      </c>
      <c r="I6" s="4" t="s">
        <v>193</v>
      </c>
      <c r="J6" s="199"/>
      <c r="K6" s="199"/>
      <c r="L6" s="4" t="s">
        <v>191</v>
      </c>
      <c r="M6" s="4" t="s">
        <v>192</v>
      </c>
      <c r="N6" s="4" t="s">
        <v>193</v>
      </c>
      <c r="O6" s="3"/>
    </row>
    <row r="7" spans="1:15" s="7" customFormat="1" x14ac:dyDescent="0.3">
      <c r="A7" s="4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8</v>
      </c>
      <c r="H7" s="5">
        <v>9</v>
      </c>
      <c r="I7" s="5">
        <v>14</v>
      </c>
      <c r="J7" s="5">
        <v>16</v>
      </c>
      <c r="K7" s="5">
        <v>17</v>
      </c>
      <c r="L7" s="5">
        <v>19</v>
      </c>
      <c r="M7" s="5">
        <v>20</v>
      </c>
      <c r="N7" s="5">
        <v>21</v>
      </c>
      <c r="O7" s="6"/>
    </row>
    <row r="8" spans="1:15" ht="33.75" customHeight="1" x14ac:dyDescent="0.3">
      <c r="A8" s="195" t="s">
        <v>56</v>
      </c>
      <c r="B8" s="195"/>
      <c r="C8" s="36">
        <v>2020</v>
      </c>
      <c r="D8" s="36">
        <v>2026</v>
      </c>
      <c r="E8" s="36" t="s">
        <v>27</v>
      </c>
      <c r="F8" s="36" t="s">
        <v>27</v>
      </c>
      <c r="G8" s="36" t="s">
        <v>27</v>
      </c>
      <c r="H8" s="36" t="s">
        <v>27</v>
      </c>
      <c r="I8" s="36" t="s">
        <v>27</v>
      </c>
      <c r="J8" s="4" t="s">
        <v>27</v>
      </c>
      <c r="K8" s="4" t="s">
        <v>27</v>
      </c>
      <c r="L8" s="4" t="s">
        <v>27</v>
      </c>
      <c r="M8" s="4" t="s">
        <v>27</v>
      </c>
      <c r="N8" s="4" t="s">
        <v>27</v>
      </c>
      <c r="O8" s="3"/>
    </row>
    <row r="9" spans="1:15" ht="63" customHeight="1" x14ac:dyDescent="0.3">
      <c r="A9" s="195" t="s">
        <v>63</v>
      </c>
      <c r="B9" s="195"/>
      <c r="C9" s="36">
        <v>2020</v>
      </c>
      <c r="D9" s="36">
        <v>2026</v>
      </c>
      <c r="E9" s="36" t="s">
        <v>27</v>
      </c>
      <c r="F9" s="36" t="s">
        <v>27</v>
      </c>
      <c r="G9" s="36" t="s">
        <v>27</v>
      </c>
      <c r="H9" s="36" t="s">
        <v>27</v>
      </c>
      <c r="I9" s="36" t="s">
        <v>27</v>
      </c>
      <c r="J9" s="4" t="s">
        <v>27</v>
      </c>
      <c r="K9" s="4" t="s">
        <v>27</v>
      </c>
      <c r="L9" s="4" t="s">
        <v>27</v>
      </c>
      <c r="M9" s="4" t="s">
        <v>27</v>
      </c>
      <c r="N9" s="4" t="s">
        <v>27</v>
      </c>
      <c r="O9" s="3"/>
    </row>
    <row r="10" spans="1:15" ht="96" customHeight="1" x14ac:dyDescent="0.3">
      <c r="A10" s="195" t="s">
        <v>65</v>
      </c>
      <c r="B10" s="195"/>
      <c r="C10" s="36">
        <v>2020</v>
      </c>
      <c r="D10" s="36">
        <v>2026</v>
      </c>
      <c r="E10" s="36" t="s">
        <v>27</v>
      </c>
      <c r="F10" s="36" t="s">
        <v>27</v>
      </c>
      <c r="G10" s="36" t="s">
        <v>27</v>
      </c>
      <c r="H10" s="36" t="s">
        <v>27</v>
      </c>
      <c r="I10" s="36" t="s">
        <v>27</v>
      </c>
      <c r="J10" s="4" t="s">
        <v>27</v>
      </c>
      <c r="K10" s="4" t="s">
        <v>27</v>
      </c>
      <c r="L10" s="4" t="s">
        <v>27</v>
      </c>
      <c r="M10" s="4" t="s">
        <v>27</v>
      </c>
      <c r="N10" s="4" t="s">
        <v>27</v>
      </c>
      <c r="O10" s="3"/>
    </row>
    <row r="11" spans="1:15" ht="15.75" customHeight="1" x14ac:dyDescent="0.3">
      <c r="A11" s="196"/>
      <c r="B11" s="196" t="s">
        <v>64</v>
      </c>
      <c r="C11" s="181">
        <v>2020</v>
      </c>
      <c r="D11" s="181">
        <v>2026</v>
      </c>
      <c r="E11" s="181" t="s">
        <v>27</v>
      </c>
      <c r="F11" s="181" t="s">
        <v>27</v>
      </c>
      <c r="G11" s="200" t="s">
        <v>27</v>
      </c>
      <c r="H11" s="200" t="s">
        <v>27</v>
      </c>
      <c r="I11" s="200" t="s">
        <v>27</v>
      </c>
      <c r="J11" s="204" t="s">
        <v>27</v>
      </c>
      <c r="K11" s="204" t="s">
        <v>27</v>
      </c>
      <c r="L11" s="204" t="s">
        <v>27</v>
      </c>
      <c r="M11" s="204" t="s">
        <v>27</v>
      </c>
      <c r="N11" s="204" t="s">
        <v>27</v>
      </c>
      <c r="O11" s="3"/>
    </row>
    <row r="12" spans="1:15" x14ac:dyDescent="0.3">
      <c r="A12" s="197"/>
      <c r="B12" s="197"/>
      <c r="C12" s="182"/>
      <c r="D12" s="182"/>
      <c r="E12" s="182"/>
      <c r="F12" s="182"/>
      <c r="G12" s="201"/>
      <c r="H12" s="201"/>
      <c r="I12" s="201"/>
      <c r="J12" s="205"/>
      <c r="K12" s="205"/>
      <c r="L12" s="205"/>
      <c r="M12" s="205"/>
      <c r="N12" s="205"/>
      <c r="O12" s="3"/>
    </row>
    <row r="13" spans="1:15" x14ac:dyDescent="0.3">
      <c r="A13" s="197"/>
      <c r="B13" s="197"/>
      <c r="C13" s="182"/>
      <c r="D13" s="182"/>
      <c r="E13" s="183"/>
      <c r="F13" s="183"/>
      <c r="G13" s="202"/>
      <c r="H13" s="202"/>
      <c r="I13" s="202"/>
      <c r="J13" s="206"/>
      <c r="K13" s="206"/>
      <c r="L13" s="206"/>
      <c r="M13" s="206"/>
      <c r="N13" s="206"/>
      <c r="O13" s="3"/>
    </row>
    <row r="14" spans="1:15" ht="15.75" customHeight="1" x14ac:dyDescent="0.3">
      <c r="A14" s="195"/>
      <c r="B14" s="195" t="s">
        <v>37</v>
      </c>
      <c r="C14" s="203">
        <v>2020</v>
      </c>
      <c r="D14" s="203">
        <v>2026</v>
      </c>
      <c r="E14" s="196" t="s">
        <v>38</v>
      </c>
      <c r="F14" s="35" t="s">
        <v>28</v>
      </c>
      <c r="G14" s="38">
        <f>G15+G16</f>
        <v>82620648.760000005</v>
      </c>
      <c r="H14" s="38">
        <f t="shared" ref="H14" si="0">H15+H16</f>
        <v>82620648.760000005</v>
      </c>
      <c r="I14" s="38">
        <f>H14/G14*100</f>
        <v>100</v>
      </c>
      <c r="J14" s="199" t="s">
        <v>27</v>
      </c>
      <c r="K14" s="199" t="s">
        <v>27</v>
      </c>
      <c r="L14" s="199" t="s">
        <v>27</v>
      </c>
      <c r="M14" s="199" t="s">
        <v>27</v>
      </c>
      <c r="N14" s="199" t="s">
        <v>27</v>
      </c>
      <c r="O14" s="3"/>
    </row>
    <row r="15" spans="1:15" ht="63" customHeight="1" x14ac:dyDescent="0.3">
      <c r="A15" s="195"/>
      <c r="B15" s="195"/>
      <c r="C15" s="203"/>
      <c r="D15" s="203"/>
      <c r="E15" s="197"/>
      <c r="F15" s="35" t="s">
        <v>32</v>
      </c>
      <c r="G15" s="38">
        <f>G18+G21+G24+G33+G27+G30</f>
        <v>50502804.760000005</v>
      </c>
      <c r="H15" s="38">
        <f>H18+H21+H24+H33+H27+H30</f>
        <v>50502804.760000005</v>
      </c>
      <c r="I15" s="38">
        <f t="shared" ref="I15:I18" si="1">H15/G15*100</f>
        <v>100</v>
      </c>
      <c r="J15" s="199"/>
      <c r="K15" s="199"/>
      <c r="L15" s="199"/>
      <c r="M15" s="199"/>
      <c r="N15" s="199"/>
      <c r="O15" s="3"/>
    </row>
    <row r="16" spans="1:15" ht="46.8" x14ac:dyDescent="0.3">
      <c r="A16" s="195"/>
      <c r="B16" s="195"/>
      <c r="C16" s="203"/>
      <c r="D16" s="203"/>
      <c r="E16" s="197"/>
      <c r="F16" s="35" t="s">
        <v>33</v>
      </c>
      <c r="G16" s="39">
        <f>G19+G22+G25+G34+G28+G31</f>
        <v>32117844</v>
      </c>
      <c r="H16" s="39">
        <f>H19+H22+H25+H34+H28+H31</f>
        <v>32117844</v>
      </c>
      <c r="I16" s="38">
        <f t="shared" si="1"/>
        <v>100</v>
      </c>
      <c r="J16" s="199"/>
      <c r="K16" s="199"/>
      <c r="L16" s="199"/>
      <c r="M16" s="199"/>
      <c r="N16" s="199"/>
      <c r="O16" s="3"/>
    </row>
    <row r="17" spans="1:15" ht="15.75" customHeight="1" x14ac:dyDescent="0.3">
      <c r="A17" s="195"/>
      <c r="B17" s="195" t="s">
        <v>1</v>
      </c>
      <c r="C17" s="203">
        <v>2020</v>
      </c>
      <c r="D17" s="203">
        <v>2026</v>
      </c>
      <c r="E17" s="196" t="s">
        <v>38</v>
      </c>
      <c r="F17" s="35" t="s">
        <v>28</v>
      </c>
      <c r="G17" s="16">
        <f t="shared" ref="G17:H17" si="2">G18+G19</f>
        <v>1223438.44</v>
      </c>
      <c r="H17" s="16">
        <f t="shared" si="2"/>
        <v>1223438.44</v>
      </c>
      <c r="I17" s="38">
        <f t="shared" si="1"/>
        <v>100</v>
      </c>
      <c r="J17" s="199" t="s">
        <v>58</v>
      </c>
      <c r="K17" s="199" t="s">
        <v>59</v>
      </c>
      <c r="L17" s="199">
        <v>100</v>
      </c>
      <c r="M17" s="199">
        <v>100</v>
      </c>
      <c r="N17" s="199">
        <f>M17/L17*100</f>
        <v>100</v>
      </c>
      <c r="O17" s="3"/>
    </row>
    <row r="18" spans="1:15" ht="63" customHeight="1" x14ac:dyDescent="0.3">
      <c r="A18" s="195"/>
      <c r="B18" s="195"/>
      <c r="C18" s="203"/>
      <c r="D18" s="203"/>
      <c r="E18" s="197"/>
      <c r="F18" s="35" t="s">
        <v>32</v>
      </c>
      <c r="G18" s="16">
        <v>1223438.44</v>
      </c>
      <c r="H18" s="16">
        <v>1223438.44</v>
      </c>
      <c r="I18" s="38">
        <f t="shared" si="1"/>
        <v>100</v>
      </c>
      <c r="J18" s="199"/>
      <c r="K18" s="199"/>
      <c r="L18" s="199"/>
      <c r="M18" s="199"/>
      <c r="N18" s="199"/>
      <c r="O18" s="3"/>
    </row>
    <row r="19" spans="1:15" ht="48.75" customHeight="1" x14ac:dyDescent="0.3">
      <c r="A19" s="195"/>
      <c r="B19" s="195"/>
      <c r="C19" s="203"/>
      <c r="D19" s="203"/>
      <c r="E19" s="197"/>
      <c r="F19" s="35" t="s">
        <v>33</v>
      </c>
      <c r="G19" s="36">
        <v>0</v>
      </c>
      <c r="H19" s="36">
        <v>0</v>
      </c>
      <c r="I19" s="38">
        <v>0</v>
      </c>
      <c r="J19" s="199"/>
      <c r="K19" s="199"/>
      <c r="L19" s="199"/>
      <c r="M19" s="199"/>
      <c r="N19" s="199"/>
      <c r="O19" s="3"/>
    </row>
    <row r="20" spans="1:15" ht="21.75" customHeight="1" x14ac:dyDescent="0.3">
      <c r="A20" s="195"/>
      <c r="B20" s="195" t="s">
        <v>2</v>
      </c>
      <c r="C20" s="203">
        <v>2020</v>
      </c>
      <c r="D20" s="203">
        <v>2026</v>
      </c>
      <c r="E20" s="196" t="s">
        <v>38</v>
      </c>
      <c r="F20" s="35" t="s">
        <v>28</v>
      </c>
      <c r="G20" s="16">
        <f t="shared" ref="G20:H20" si="3">G21+G22</f>
        <v>7708654.4800000004</v>
      </c>
      <c r="H20" s="16">
        <f t="shared" si="3"/>
        <v>7708654.4800000004</v>
      </c>
      <c r="I20" s="151">
        <f t="shared" ref="I20:I33" si="4">H20/G20*100</f>
        <v>100</v>
      </c>
      <c r="J20" s="199" t="s">
        <v>72</v>
      </c>
      <c r="K20" s="199" t="s">
        <v>59</v>
      </c>
      <c r="L20" s="199">
        <v>100</v>
      </c>
      <c r="M20" s="199">
        <v>100</v>
      </c>
      <c r="N20" s="199">
        <f t="shared" ref="N20" si="5">M20/L20*100</f>
        <v>100</v>
      </c>
      <c r="O20" s="3"/>
    </row>
    <row r="21" spans="1:15" ht="67.5" customHeight="1" x14ac:dyDescent="0.3">
      <c r="A21" s="195"/>
      <c r="B21" s="195"/>
      <c r="C21" s="203"/>
      <c r="D21" s="203"/>
      <c r="E21" s="197"/>
      <c r="F21" s="35" t="s">
        <v>32</v>
      </c>
      <c r="G21" s="16">
        <v>7708654.4800000004</v>
      </c>
      <c r="H21" s="16">
        <v>7708654.4800000004</v>
      </c>
      <c r="I21" s="151">
        <f t="shared" si="4"/>
        <v>100</v>
      </c>
      <c r="J21" s="199"/>
      <c r="K21" s="199"/>
      <c r="L21" s="199"/>
      <c r="M21" s="199"/>
      <c r="N21" s="199"/>
      <c r="O21" s="3"/>
    </row>
    <row r="22" spans="1:15" ht="46.8" x14ac:dyDescent="0.3">
      <c r="A22" s="195"/>
      <c r="B22" s="195"/>
      <c r="C22" s="203"/>
      <c r="D22" s="203"/>
      <c r="E22" s="197"/>
      <c r="F22" s="35" t="s">
        <v>33</v>
      </c>
      <c r="G22" s="36">
        <v>0</v>
      </c>
      <c r="H22" s="36">
        <v>0</v>
      </c>
      <c r="I22" s="16"/>
      <c r="J22" s="199"/>
      <c r="K22" s="199"/>
      <c r="L22" s="199"/>
      <c r="M22" s="199"/>
      <c r="N22" s="199"/>
      <c r="O22" s="3"/>
    </row>
    <row r="23" spans="1:15" ht="15.75" customHeight="1" x14ac:dyDescent="0.3">
      <c r="A23" s="195"/>
      <c r="B23" s="195" t="s">
        <v>188</v>
      </c>
      <c r="C23" s="203">
        <v>2020</v>
      </c>
      <c r="D23" s="203">
        <v>2026</v>
      </c>
      <c r="E23" s="196" t="s">
        <v>38</v>
      </c>
      <c r="F23" s="35" t="s">
        <v>28</v>
      </c>
      <c r="G23" s="16">
        <f t="shared" ref="G23:H23" si="6">G24+G25</f>
        <v>41421298.380000003</v>
      </c>
      <c r="H23" s="16">
        <f t="shared" si="6"/>
        <v>41421298.380000003</v>
      </c>
      <c r="I23" s="16">
        <f t="shared" si="4"/>
        <v>100</v>
      </c>
      <c r="J23" s="199" t="s">
        <v>114</v>
      </c>
      <c r="K23" s="199" t="s">
        <v>59</v>
      </c>
      <c r="L23" s="199">
        <v>100</v>
      </c>
      <c r="M23" s="199">
        <v>100</v>
      </c>
      <c r="N23" s="199">
        <f t="shared" ref="N23" si="7">M23/L23*100</f>
        <v>100</v>
      </c>
      <c r="O23" s="3"/>
    </row>
    <row r="24" spans="1:15" ht="63" customHeight="1" x14ac:dyDescent="0.3">
      <c r="A24" s="195"/>
      <c r="B24" s="195"/>
      <c r="C24" s="203"/>
      <c r="D24" s="203"/>
      <c r="E24" s="197"/>
      <c r="F24" s="35" t="s">
        <v>32</v>
      </c>
      <c r="G24" s="16">
        <v>41421298.380000003</v>
      </c>
      <c r="H24" s="16">
        <v>41421298.380000003</v>
      </c>
      <c r="I24" s="16">
        <f t="shared" si="4"/>
        <v>100</v>
      </c>
      <c r="J24" s="199"/>
      <c r="K24" s="199"/>
      <c r="L24" s="199"/>
      <c r="M24" s="199"/>
      <c r="N24" s="199"/>
      <c r="O24" s="3"/>
    </row>
    <row r="25" spans="1:15" ht="63.6" customHeight="1" x14ac:dyDescent="0.3">
      <c r="A25" s="195"/>
      <c r="B25" s="195"/>
      <c r="C25" s="203"/>
      <c r="D25" s="203"/>
      <c r="E25" s="198"/>
      <c r="F25" s="35" t="s">
        <v>33</v>
      </c>
      <c r="G25" s="36">
        <v>0</v>
      </c>
      <c r="H25" s="36">
        <v>0</v>
      </c>
      <c r="I25" s="16">
        <v>0</v>
      </c>
      <c r="J25" s="199"/>
      <c r="K25" s="199"/>
      <c r="L25" s="199"/>
      <c r="M25" s="199"/>
      <c r="N25" s="199"/>
      <c r="O25" s="3"/>
    </row>
    <row r="26" spans="1:15" s="91" customFormat="1" ht="31.2" x14ac:dyDescent="0.3">
      <c r="A26" s="85"/>
      <c r="B26" s="196" t="s">
        <v>3</v>
      </c>
      <c r="C26" s="181">
        <v>2020</v>
      </c>
      <c r="D26" s="181">
        <v>2026</v>
      </c>
      <c r="E26" s="196" t="s">
        <v>38</v>
      </c>
      <c r="F26" s="87" t="s">
        <v>28</v>
      </c>
      <c r="G26" s="86">
        <f>G27+G28</f>
        <v>30969266</v>
      </c>
      <c r="H26" s="86">
        <f t="shared" ref="H26" si="8">H27+H28</f>
        <v>30969266</v>
      </c>
      <c r="I26" s="16">
        <f t="shared" si="4"/>
        <v>100</v>
      </c>
      <c r="J26" s="199" t="s">
        <v>115</v>
      </c>
      <c r="K26" s="199" t="s">
        <v>59</v>
      </c>
      <c r="L26" s="204">
        <v>100</v>
      </c>
      <c r="M26" s="204">
        <v>100</v>
      </c>
      <c r="N26" s="199">
        <f t="shared" ref="N26" si="9">M26/L26*100</f>
        <v>100</v>
      </c>
      <c r="O26" s="3"/>
    </row>
    <row r="27" spans="1:15" s="91" customFormat="1" ht="62.4" x14ac:dyDescent="0.3">
      <c r="A27" s="85"/>
      <c r="B27" s="197"/>
      <c r="C27" s="182"/>
      <c r="D27" s="182"/>
      <c r="E27" s="197"/>
      <c r="F27" s="87" t="s">
        <v>32</v>
      </c>
      <c r="G27" s="86">
        <v>0</v>
      </c>
      <c r="H27" s="86">
        <v>0</v>
      </c>
      <c r="I27" s="16">
        <v>0</v>
      </c>
      <c r="J27" s="199"/>
      <c r="K27" s="199"/>
      <c r="L27" s="205"/>
      <c r="M27" s="205"/>
      <c r="N27" s="199"/>
      <c r="O27" s="3"/>
    </row>
    <row r="28" spans="1:15" s="91" customFormat="1" ht="46.8" x14ac:dyDescent="0.3">
      <c r="A28" s="85"/>
      <c r="B28" s="198"/>
      <c r="C28" s="183"/>
      <c r="D28" s="183"/>
      <c r="E28" s="198"/>
      <c r="F28" s="87" t="s">
        <v>33</v>
      </c>
      <c r="G28" s="86">
        <v>30969266</v>
      </c>
      <c r="H28" s="145">
        <v>30969266</v>
      </c>
      <c r="I28" s="16">
        <f t="shared" si="4"/>
        <v>100</v>
      </c>
      <c r="J28" s="199"/>
      <c r="K28" s="199"/>
      <c r="L28" s="206"/>
      <c r="M28" s="206"/>
      <c r="N28" s="199"/>
      <c r="O28" s="3"/>
    </row>
    <row r="29" spans="1:15" s="123" customFormat="1" ht="31.2" x14ac:dyDescent="0.3">
      <c r="A29" s="181"/>
      <c r="B29" s="196" t="s">
        <v>159</v>
      </c>
      <c r="C29" s="181">
        <v>2020</v>
      </c>
      <c r="D29" s="181">
        <v>2026</v>
      </c>
      <c r="E29" s="196" t="s">
        <v>38</v>
      </c>
      <c r="F29" s="119" t="s">
        <v>28</v>
      </c>
      <c r="G29" s="116">
        <f>G30+G31</f>
        <v>1148578</v>
      </c>
      <c r="H29" s="116">
        <f t="shared" ref="H29" si="10">H30+H31</f>
        <v>1148578</v>
      </c>
      <c r="I29" s="16">
        <f t="shared" si="4"/>
        <v>100</v>
      </c>
      <c r="J29" s="199" t="s">
        <v>160</v>
      </c>
      <c r="K29" s="199" t="s">
        <v>59</v>
      </c>
      <c r="L29" s="204">
        <v>100</v>
      </c>
      <c r="M29" s="204">
        <v>100</v>
      </c>
      <c r="N29" s="199">
        <f t="shared" ref="N29" si="11">M29/L29*100</f>
        <v>100</v>
      </c>
      <c r="O29" s="3"/>
    </row>
    <row r="30" spans="1:15" s="123" customFormat="1" ht="62.4" x14ac:dyDescent="0.3">
      <c r="A30" s="182"/>
      <c r="B30" s="197"/>
      <c r="C30" s="182"/>
      <c r="D30" s="182"/>
      <c r="E30" s="197"/>
      <c r="F30" s="119" t="s">
        <v>32</v>
      </c>
      <c r="G30" s="116">
        <v>0</v>
      </c>
      <c r="H30" s="116">
        <v>0</v>
      </c>
      <c r="I30" s="16">
        <v>0</v>
      </c>
      <c r="J30" s="199"/>
      <c r="K30" s="199"/>
      <c r="L30" s="205"/>
      <c r="M30" s="205"/>
      <c r="N30" s="199"/>
      <c r="O30" s="3"/>
    </row>
    <row r="31" spans="1:15" s="123" customFormat="1" ht="46.8" x14ac:dyDescent="0.3">
      <c r="A31" s="183"/>
      <c r="B31" s="198"/>
      <c r="C31" s="183"/>
      <c r="D31" s="183"/>
      <c r="E31" s="198"/>
      <c r="F31" s="119" t="s">
        <v>33</v>
      </c>
      <c r="G31" s="107">
        <v>1148578</v>
      </c>
      <c r="H31" s="107">
        <v>1148578</v>
      </c>
      <c r="I31" s="16">
        <f t="shared" si="4"/>
        <v>100</v>
      </c>
      <c r="J31" s="199"/>
      <c r="K31" s="199"/>
      <c r="L31" s="206"/>
      <c r="M31" s="206"/>
      <c r="N31" s="199"/>
      <c r="O31" s="3"/>
    </row>
    <row r="32" spans="1:15" ht="22.5" customHeight="1" x14ac:dyDescent="0.3">
      <c r="A32" s="181"/>
      <c r="B32" s="196" t="s">
        <v>179</v>
      </c>
      <c r="C32" s="181">
        <v>2020</v>
      </c>
      <c r="D32" s="181">
        <v>2026</v>
      </c>
      <c r="E32" s="196" t="s">
        <v>38</v>
      </c>
      <c r="F32" s="35" t="s">
        <v>28</v>
      </c>
      <c r="G32" s="37">
        <f>G33+G34</f>
        <v>149413.46</v>
      </c>
      <c r="H32" s="37">
        <f t="shared" ref="H32" si="12">H33+H34</f>
        <v>149413.46</v>
      </c>
      <c r="I32" s="16">
        <f t="shared" si="4"/>
        <v>100</v>
      </c>
      <c r="J32" s="199" t="s">
        <v>160</v>
      </c>
      <c r="K32" s="199" t="s">
        <v>59</v>
      </c>
      <c r="L32" s="204">
        <v>100</v>
      </c>
      <c r="M32" s="204">
        <v>100</v>
      </c>
      <c r="N32" s="199">
        <f t="shared" ref="N32" si="13">M32/L32*100</f>
        <v>100</v>
      </c>
      <c r="O32" s="3"/>
    </row>
    <row r="33" spans="1:15" ht="50.25" customHeight="1" x14ac:dyDescent="0.3">
      <c r="A33" s="182"/>
      <c r="B33" s="197"/>
      <c r="C33" s="182"/>
      <c r="D33" s="182"/>
      <c r="E33" s="197"/>
      <c r="F33" s="35" t="s">
        <v>32</v>
      </c>
      <c r="G33" s="37">
        <v>149413.46</v>
      </c>
      <c r="H33" s="145">
        <v>149413.46</v>
      </c>
      <c r="I33" s="16">
        <f t="shared" si="4"/>
        <v>100</v>
      </c>
      <c r="J33" s="199"/>
      <c r="K33" s="199"/>
      <c r="L33" s="205"/>
      <c r="M33" s="205"/>
      <c r="N33" s="199"/>
      <c r="O33" s="3"/>
    </row>
    <row r="34" spans="1:15" ht="50.25" customHeight="1" x14ac:dyDescent="0.3">
      <c r="A34" s="183"/>
      <c r="B34" s="198"/>
      <c r="C34" s="183"/>
      <c r="D34" s="183"/>
      <c r="E34" s="198"/>
      <c r="F34" s="35" t="s">
        <v>33</v>
      </c>
      <c r="G34" s="107">
        <v>0</v>
      </c>
      <c r="H34" s="37">
        <v>0</v>
      </c>
      <c r="I34" s="16">
        <v>0</v>
      </c>
      <c r="J34" s="199"/>
      <c r="K34" s="199"/>
      <c r="L34" s="206"/>
      <c r="M34" s="206"/>
      <c r="N34" s="199"/>
      <c r="O34" s="3"/>
    </row>
    <row r="35" spans="1:15" ht="15.6" customHeight="1" x14ac:dyDescent="0.3">
      <c r="A35" s="195"/>
      <c r="B35" s="196" t="s">
        <v>66</v>
      </c>
      <c r="C35" s="203">
        <v>2020</v>
      </c>
      <c r="D35" s="203">
        <v>2026</v>
      </c>
      <c r="E35" s="203" t="s">
        <v>34</v>
      </c>
      <c r="F35" s="181" t="s">
        <v>34</v>
      </c>
      <c r="G35" s="200" t="s">
        <v>34</v>
      </c>
      <c r="H35" s="200" t="s">
        <v>34</v>
      </c>
      <c r="I35" s="200" t="s">
        <v>34</v>
      </c>
      <c r="J35" s="204" t="s">
        <v>46</v>
      </c>
      <c r="K35" s="204" t="s">
        <v>46</v>
      </c>
      <c r="L35" s="204" t="s">
        <v>46</v>
      </c>
      <c r="M35" s="204" t="s">
        <v>46</v>
      </c>
      <c r="N35" s="204" t="s">
        <v>46</v>
      </c>
      <c r="O35" s="3"/>
    </row>
    <row r="36" spans="1:15" x14ac:dyDescent="0.3">
      <c r="A36" s="195"/>
      <c r="B36" s="197"/>
      <c r="C36" s="203"/>
      <c r="D36" s="203"/>
      <c r="E36" s="203"/>
      <c r="F36" s="207"/>
      <c r="G36" s="207"/>
      <c r="H36" s="207"/>
      <c r="I36" s="207"/>
      <c r="J36" s="189"/>
      <c r="K36" s="189"/>
      <c r="L36" s="189"/>
      <c r="M36" s="189"/>
      <c r="N36" s="189"/>
      <c r="O36" s="3"/>
    </row>
    <row r="37" spans="1:15" ht="33.75" customHeight="1" x14ac:dyDescent="0.3">
      <c r="A37" s="195"/>
      <c r="B37" s="198"/>
      <c r="C37" s="203"/>
      <c r="D37" s="203"/>
      <c r="E37" s="203"/>
      <c r="F37" s="208"/>
      <c r="G37" s="208"/>
      <c r="H37" s="208"/>
      <c r="I37" s="208"/>
      <c r="J37" s="190"/>
      <c r="K37" s="190"/>
      <c r="L37" s="190"/>
      <c r="M37" s="190"/>
      <c r="N37" s="190"/>
      <c r="O37" s="3"/>
    </row>
    <row r="38" spans="1:15" ht="15.75" customHeight="1" x14ac:dyDescent="0.3">
      <c r="A38" s="195"/>
      <c r="B38" s="195" t="s">
        <v>39</v>
      </c>
      <c r="C38" s="203">
        <v>2020</v>
      </c>
      <c r="D38" s="203">
        <v>2026</v>
      </c>
      <c r="E38" s="195" t="s">
        <v>40</v>
      </c>
      <c r="F38" s="35" t="s">
        <v>28</v>
      </c>
      <c r="G38" s="40">
        <f t="shared" ref="G38:H38" si="14">G39+G40</f>
        <v>32115847.699999999</v>
      </c>
      <c r="H38" s="40">
        <f t="shared" si="14"/>
        <v>32115847.699999999</v>
      </c>
      <c r="I38" s="16">
        <f t="shared" ref="I38:I85" si="15">H38/G38*100</f>
        <v>100</v>
      </c>
      <c r="J38" s="204" t="s">
        <v>46</v>
      </c>
      <c r="K38" s="204" t="s">
        <v>46</v>
      </c>
      <c r="L38" s="204" t="s">
        <v>46</v>
      </c>
      <c r="M38" s="204" t="s">
        <v>46</v>
      </c>
      <c r="N38" s="204" t="s">
        <v>46</v>
      </c>
      <c r="O38" s="3"/>
    </row>
    <row r="39" spans="1:15" ht="47.4" customHeight="1" x14ac:dyDescent="0.3">
      <c r="A39" s="195"/>
      <c r="B39" s="195"/>
      <c r="C39" s="203"/>
      <c r="D39" s="203"/>
      <c r="E39" s="195"/>
      <c r="F39" s="35" t="s">
        <v>32</v>
      </c>
      <c r="G39" s="39">
        <f>G42+G45+G48+G51+G54+G57+G60+G63+G66+G84+G69+G72+G75+G78+G81</f>
        <v>27261441.259999998</v>
      </c>
      <c r="H39" s="39">
        <f t="shared" ref="H39" si="16">H42+H45+H48+H51+H54+H57+H60+H63+H66+H84+H69+H72+H75+H78+H81</f>
        <v>27261441.259999998</v>
      </c>
      <c r="I39" s="16">
        <f t="shared" si="15"/>
        <v>100</v>
      </c>
      <c r="J39" s="189"/>
      <c r="K39" s="189"/>
      <c r="L39" s="189"/>
      <c r="M39" s="189"/>
      <c r="N39" s="189"/>
      <c r="O39" s="3"/>
    </row>
    <row r="40" spans="1:15" ht="38.25" customHeight="1" x14ac:dyDescent="0.3">
      <c r="A40" s="195"/>
      <c r="B40" s="195"/>
      <c r="C40" s="203"/>
      <c r="D40" s="203"/>
      <c r="E40" s="195"/>
      <c r="F40" s="35" t="s">
        <v>33</v>
      </c>
      <c r="G40" s="39">
        <f>G43+G46+G49+G52+G55+G58+G61+G64+G67+G85+G70+G73+G76+G79+G82</f>
        <v>4854406.4400000004</v>
      </c>
      <c r="H40" s="39">
        <f t="shared" ref="H40" si="17">H43+H46+H49+H52+H55+H58+H61+H64+H67+H85+H70+H73+H76+H79+H82</f>
        <v>4854406.4400000004</v>
      </c>
      <c r="I40" s="16">
        <f t="shared" si="15"/>
        <v>100</v>
      </c>
      <c r="J40" s="190"/>
      <c r="K40" s="190"/>
      <c r="L40" s="190"/>
      <c r="M40" s="190"/>
      <c r="N40" s="190"/>
      <c r="O40" s="3"/>
    </row>
    <row r="41" spans="1:15" ht="17.399999999999999" customHeight="1" x14ac:dyDescent="0.3">
      <c r="A41" s="195"/>
      <c r="B41" s="195" t="s">
        <v>4</v>
      </c>
      <c r="C41" s="203">
        <v>2020</v>
      </c>
      <c r="D41" s="203">
        <v>2026</v>
      </c>
      <c r="E41" s="195" t="s">
        <v>35</v>
      </c>
      <c r="F41" s="35" t="s">
        <v>28</v>
      </c>
      <c r="G41" s="17">
        <f t="shared" ref="G41:H41" si="18">G42+G43</f>
        <v>14856665.279999999</v>
      </c>
      <c r="H41" s="39">
        <f t="shared" si="18"/>
        <v>14856665.279999999</v>
      </c>
      <c r="I41" s="16">
        <f t="shared" si="15"/>
        <v>100</v>
      </c>
      <c r="J41" s="173" t="s">
        <v>70</v>
      </c>
      <c r="K41" s="173" t="s">
        <v>59</v>
      </c>
      <c r="L41" s="204">
        <v>100</v>
      </c>
      <c r="M41" s="204">
        <v>100</v>
      </c>
      <c r="N41" s="204">
        <v>100</v>
      </c>
      <c r="O41" s="3"/>
    </row>
    <row r="42" spans="1:15" ht="49.2" customHeight="1" x14ac:dyDescent="0.3">
      <c r="A42" s="195"/>
      <c r="B42" s="195"/>
      <c r="C42" s="203"/>
      <c r="D42" s="203"/>
      <c r="E42" s="195"/>
      <c r="F42" s="35" t="s">
        <v>32</v>
      </c>
      <c r="G42" s="38">
        <v>14856665.279999999</v>
      </c>
      <c r="H42" s="38">
        <v>14856665.279999999</v>
      </c>
      <c r="I42" s="16">
        <f t="shared" si="15"/>
        <v>100</v>
      </c>
      <c r="J42" s="174"/>
      <c r="K42" s="174"/>
      <c r="L42" s="205"/>
      <c r="M42" s="205"/>
      <c r="N42" s="205"/>
      <c r="O42" s="3"/>
    </row>
    <row r="43" spans="1:15" ht="59.25" customHeight="1" x14ac:dyDescent="0.3">
      <c r="A43" s="195"/>
      <c r="B43" s="195"/>
      <c r="C43" s="203"/>
      <c r="D43" s="203"/>
      <c r="E43" s="195"/>
      <c r="F43" s="35" t="s">
        <v>33</v>
      </c>
      <c r="G43" s="17">
        <v>0</v>
      </c>
      <c r="H43" s="17">
        <v>0</v>
      </c>
      <c r="I43" s="16">
        <v>0</v>
      </c>
      <c r="J43" s="175"/>
      <c r="K43" s="175"/>
      <c r="L43" s="206"/>
      <c r="M43" s="206"/>
      <c r="N43" s="206"/>
      <c r="O43" s="3"/>
    </row>
    <row r="44" spans="1:15" ht="15.75" customHeight="1" x14ac:dyDescent="0.3">
      <c r="A44" s="195"/>
      <c r="B44" s="195" t="s">
        <v>5</v>
      </c>
      <c r="C44" s="203">
        <v>2020</v>
      </c>
      <c r="D44" s="203">
        <v>2026</v>
      </c>
      <c r="E44" s="195" t="s">
        <v>40</v>
      </c>
      <c r="F44" s="35" t="s">
        <v>28</v>
      </c>
      <c r="G44" s="36">
        <f t="shared" ref="G44:H44" si="19">G45+G46</f>
        <v>11960306.98</v>
      </c>
      <c r="H44" s="36">
        <f t="shared" si="19"/>
        <v>11960306.98</v>
      </c>
      <c r="I44" s="16">
        <f t="shared" si="15"/>
        <v>100</v>
      </c>
      <c r="J44" s="173" t="s">
        <v>69</v>
      </c>
      <c r="K44" s="173" t="s">
        <v>59</v>
      </c>
      <c r="L44" s="204">
        <v>100</v>
      </c>
      <c r="M44" s="204">
        <v>100</v>
      </c>
      <c r="N44" s="204">
        <v>100</v>
      </c>
      <c r="O44" s="3"/>
    </row>
    <row r="45" spans="1:15" ht="47.4" customHeight="1" x14ac:dyDescent="0.3">
      <c r="A45" s="195"/>
      <c r="B45" s="195"/>
      <c r="C45" s="203"/>
      <c r="D45" s="203"/>
      <c r="E45" s="195"/>
      <c r="F45" s="35" t="s">
        <v>32</v>
      </c>
      <c r="G45" s="36">
        <v>11960306.98</v>
      </c>
      <c r="H45" s="146">
        <v>11960306.98</v>
      </c>
      <c r="I45" s="16">
        <f t="shared" si="15"/>
        <v>100</v>
      </c>
      <c r="J45" s="174"/>
      <c r="K45" s="176"/>
      <c r="L45" s="205"/>
      <c r="M45" s="205"/>
      <c r="N45" s="205"/>
      <c r="O45" s="3"/>
    </row>
    <row r="46" spans="1:15" ht="51.75" customHeight="1" x14ac:dyDescent="0.3">
      <c r="A46" s="195"/>
      <c r="B46" s="195"/>
      <c r="C46" s="203"/>
      <c r="D46" s="203"/>
      <c r="E46" s="195"/>
      <c r="F46" s="35" t="s">
        <v>33</v>
      </c>
      <c r="G46" s="36">
        <v>0</v>
      </c>
      <c r="H46" s="36">
        <v>0</v>
      </c>
      <c r="I46" s="16">
        <v>0</v>
      </c>
      <c r="J46" s="175"/>
      <c r="K46" s="177"/>
      <c r="L46" s="206"/>
      <c r="M46" s="206"/>
      <c r="N46" s="206"/>
      <c r="O46" s="3"/>
    </row>
    <row r="47" spans="1:15" ht="19.5" customHeight="1" x14ac:dyDescent="0.3">
      <c r="A47" s="196"/>
      <c r="B47" s="196" t="s">
        <v>6</v>
      </c>
      <c r="C47" s="203">
        <v>2020</v>
      </c>
      <c r="D47" s="203">
        <v>2026</v>
      </c>
      <c r="E47" s="195" t="s">
        <v>40</v>
      </c>
      <c r="F47" s="53" t="s">
        <v>28</v>
      </c>
      <c r="G47" s="15">
        <f t="shared" ref="G47:H47" si="20">G48+G49</f>
        <v>205729.01</v>
      </c>
      <c r="H47" s="15">
        <f t="shared" si="20"/>
        <v>205729.01</v>
      </c>
      <c r="I47" s="16">
        <f t="shared" si="15"/>
        <v>100</v>
      </c>
      <c r="J47" s="196" t="s">
        <v>71</v>
      </c>
      <c r="K47" s="196" t="s">
        <v>68</v>
      </c>
      <c r="L47" s="181">
        <v>24</v>
      </c>
      <c r="M47" s="181">
        <v>24</v>
      </c>
      <c r="N47" s="181">
        <f>M47/L47*100</f>
        <v>100</v>
      </c>
      <c r="O47" s="3"/>
    </row>
    <row r="48" spans="1:15" ht="66.75" customHeight="1" x14ac:dyDescent="0.3">
      <c r="A48" s="197"/>
      <c r="B48" s="197"/>
      <c r="C48" s="203"/>
      <c r="D48" s="203"/>
      <c r="E48" s="195"/>
      <c r="F48" s="53" t="s">
        <v>32</v>
      </c>
      <c r="G48" s="54">
        <v>0</v>
      </c>
      <c r="H48" s="54">
        <v>0</v>
      </c>
      <c r="I48" s="16">
        <v>0</v>
      </c>
      <c r="J48" s="197"/>
      <c r="K48" s="197"/>
      <c r="L48" s="182"/>
      <c r="M48" s="182"/>
      <c r="N48" s="182"/>
      <c r="O48" s="3"/>
    </row>
    <row r="49" spans="1:15" ht="48.75" customHeight="1" x14ac:dyDescent="0.3">
      <c r="A49" s="198"/>
      <c r="B49" s="198"/>
      <c r="C49" s="203"/>
      <c r="D49" s="203"/>
      <c r="E49" s="195"/>
      <c r="F49" s="53" t="s">
        <v>33</v>
      </c>
      <c r="G49" s="15">
        <v>205729.01</v>
      </c>
      <c r="H49" s="15">
        <v>205729.01</v>
      </c>
      <c r="I49" s="16">
        <f t="shared" si="15"/>
        <v>100</v>
      </c>
      <c r="J49" s="198"/>
      <c r="K49" s="198"/>
      <c r="L49" s="183"/>
      <c r="M49" s="183"/>
      <c r="N49" s="183"/>
      <c r="O49" s="3"/>
    </row>
    <row r="50" spans="1:15" ht="26.25" hidden="1" customHeight="1" x14ac:dyDescent="0.3">
      <c r="A50" s="34"/>
      <c r="B50" s="196" t="s">
        <v>7</v>
      </c>
      <c r="C50" s="203">
        <v>2020</v>
      </c>
      <c r="D50" s="203">
        <v>2026</v>
      </c>
      <c r="E50" s="195" t="s">
        <v>40</v>
      </c>
      <c r="F50" s="35" t="s">
        <v>28</v>
      </c>
      <c r="G50" s="15">
        <f t="shared" ref="G50:H50" si="21">G51+G52</f>
        <v>0</v>
      </c>
      <c r="H50" s="15">
        <f t="shared" si="21"/>
        <v>0</v>
      </c>
      <c r="I50" s="16">
        <v>0</v>
      </c>
      <c r="J50" s="173" t="s">
        <v>92</v>
      </c>
      <c r="K50" s="173" t="s">
        <v>87</v>
      </c>
      <c r="L50" s="204">
        <v>100</v>
      </c>
      <c r="M50" s="204" t="s">
        <v>46</v>
      </c>
      <c r="N50" s="181" t="e">
        <f t="shared" ref="N50" si="22">M50/L50*100</f>
        <v>#VALUE!</v>
      </c>
      <c r="O50" s="3"/>
    </row>
    <row r="51" spans="1:15" ht="48.75" hidden="1" customHeight="1" x14ac:dyDescent="0.3">
      <c r="A51" s="34"/>
      <c r="B51" s="197"/>
      <c r="C51" s="203"/>
      <c r="D51" s="203"/>
      <c r="E51" s="195"/>
      <c r="F51" s="35" t="s">
        <v>32</v>
      </c>
      <c r="G51" s="37">
        <v>0</v>
      </c>
      <c r="H51" s="37">
        <v>0</v>
      </c>
      <c r="I51" s="16">
        <v>0</v>
      </c>
      <c r="J51" s="176"/>
      <c r="K51" s="176"/>
      <c r="L51" s="205"/>
      <c r="M51" s="205"/>
      <c r="N51" s="182"/>
      <c r="O51" s="3"/>
    </row>
    <row r="52" spans="1:15" ht="48.75" hidden="1" customHeight="1" x14ac:dyDescent="0.3">
      <c r="A52" s="34"/>
      <c r="B52" s="198"/>
      <c r="C52" s="203"/>
      <c r="D52" s="203"/>
      <c r="E52" s="195"/>
      <c r="F52" s="35" t="s">
        <v>33</v>
      </c>
      <c r="G52" s="15">
        <v>0</v>
      </c>
      <c r="H52" s="15">
        <v>0</v>
      </c>
      <c r="I52" s="16">
        <v>0</v>
      </c>
      <c r="J52" s="177"/>
      <c r="K52" s="177"/>
      <c r="L52" s="206"/>
      <c r="M52" s="206"/>
      <c r="N52" s="183"/>
      <c r="O52" s="3"/>
    </row>
    <row r="53" spans="1:15" ht="16.5" customHeight="1" x14ac:dyDescent="0.3">
      <c r="A53" s="34"/>
      <c r="B53" s="196" t="s">
        <v>8</v>
      </c>
      <c r="C53" s="203">
        <v>2020</v>
      </c>
      <c r="D53" s="203">
        <v>2026</v>
      </c>
      <c r="E53" s="195" t="s">
        <v>40</v>
      </c>
      <c r="F53" s="35" t="s">
        <v>28</v>
      </c>
      <c r="G53" s="15">
        <f t="shared" ref="G53:H53" si="23">G54+G55</f>
        <v>393.11</v>
      </c>
      <c r="H53" s="15">
        <f t="shared" si="23"/>
        <v>393.11</v>
      </c>
      <c r="I53" s="16">
        <f t="shared" si="15"/>
        <v>100</v>
      </c>
      <c r="J53" s="173" t="s">
        <v>93</v>
      </c>
      <c r="K53" s="173" t="s">
        <v>87</v>
      </c>
      <c r="L53" s="204">
        <v>100</v>
      </c>
      <c r="M53" s="204">
        <v>100</v>
      </c>
      <c r="N53" s="181">
        <f t="shared" ref="N53" si="24">M53/L53*100</f>
        <v>100</v>
      </c>
      <c r="O53" s="3"/>
    </row>
    <row r="54" spans="1:15" ht="48.75" customHeight="1" x14ac:dyDescent="0.3">
      <c r="A54" s="34"/>
      <c r="B54" s="197"/>
      <c r="C54" s="203"/>
      <c r="D54" s="203"/>
      <c r="E54" s="195"/>
      <c r="F54" s="35" t="s">
        <v>32</v>
      </c>
      <c r="G54" s="37">
        <v>0</v>
      </c>
      <c r="H54" s="37">
        <v>0</v>
      </c>
      <c r="I54" s="16"/>
      <c r="J54" s="176"/>
      <c r="K54" s="176"/>
      <c r="L54" s="205"/>
      <c r="M54" s="205"/>
      <c r="N54" s="182"/>
      <c r="O54" s="3"/>
    </row>
    <row r="55" spans="1:15" ht="48.75" customHeight="1" x14ac:dyDescent="0.3">
      <c r="A55" s="34"/>
      <c r="B55" s="198"/>
      <c r="C55" s="203"/>
      <c r="D55" s="203"/>
      <c r="E55" s="195"/>
      <c r="F55" s="35" t="s">
        <v>33</v>
      </c>
      <c r="G55" s="37">
        <v>393.11</v>
      </c>
      <c r="H55" s="150">
        <v>393.11</v>
      </c>
      <c r="I55" s="16">
        <f t="shared" si="15"/>
        <v>100</v>
      </c>
      <c r="J55" s="177"/>
      <c r="K55" s="177"/>
      <c r="L55" s="206"/>
      <c r="M55" s="206"/>
      <c r="N55" s="183"/>
      <c r="O55" s="3"/>
    </row>
    <row r="56" spans="1:15" ht="21" customHeight="1" x14ac:dyDescent="0.3">
      <c r="A56" s="34"/>
      <c r="B56" s="196" t="s">
        <v>187</v>
      </c>
      <c r="C56" s="203">
        <v>2020</v>
      </c>
      <c r="D56" s="203">
        <v>2026</v>
      </c>
      <c r="E56" s="196" t="s">
        <v>99</v>
      </c>
      <c r="F56" s="35" t="s">
        <v>28</v>
      </c>
      <c r="G56" s="15">
        <f t="shared" ref="G56:H56" si="25">G57+G58</f>
        <v>50000</v>
      </c>
      <c r="H56" s="15">
        <f t="shared" si="25"/>
        <v>50000</v>
      </c>
      <c r="I56" s="16">
        <f t="shared" si="15"/>
        <v>100</v>
      </c>
      <c r="J56" s="173" t="s">
        <v>96</v>
      </c>
      <c r="K56" s="173" t="s">
        <v>87</v>
      </c>
      <c r="L56" s="204">
        <v>100</v>
      </c>
      <c r="M56" s="204">
        <v>100</v>
      </c>
      <c r="N56" s="181">
        <f t="shared" ref="N56" si="26">M56/L56*100</f>
        <v>100</v>
      </c>
      <c r="O56" s="3"/>
    </row>
    <row r="57" spans="1:15" ht="48.75" customHeight="1" x14ac:dyDescent="0.3">
      <c r="A57" s="34"/>
      <c r="B57" s="197"/>
      <c r="C57" s="203"/>
      <c r="D57" s="203"/>
      <c r="E57" s="197"/>
      <c r="F57" s="35" t="s">
        <v>32</v>
      </c>
      <c r="G57" s="15">
        <v>0</v>
      </c>
      <c r="H57" s="15">
        <v>0</v>
      </c>
      <c r="I57" s="16"/>
      <c r="J57" s="176"/>
      <c r="K57" s="176"/>
      <c r="L57" s="205"/>
      <c r="M57" s="205"/>
      <c r="N57" s="182"/>
      <c r="O57" s="3"/>
    </row>
    <row r="58" spans="1:15" ht="48.75" customHeight="1" x14ac:dyDescent="0.3">
      <c r="A58" s="34"/>
      <c r="B58" s="198"/>
      <c r="C58" s="203"/>
      <c r="D58" s="203"/>
      <c r="E58" s="198"/>
      <c r="F58" s="35" t="s">
        <v>33</v>
      </c>
      <c r="G58" s="15">
        <v>50000</v>
      </c>
      <c r="H58" s="15">
        <v>50000</v>
      </c>
      <c r="I58" s="16">
        <f t="shared" si="15"/>
        <v>100</v>
      </c>
      <c r="J58" s="177"/>
      <c r="K58" s="177"/>
      <c r="L58" s="206"/>
      <c r="M58" s="206"/>
      <c r="N58" s="183"/>
      <c r="O58" s="3"/>
    </row>
    <row r="59" spans="1:15" ht="48.75" customHeight="1" x14ac:dyDescent="0.3">
      <c r="A59" s="34"/>
      <c r="B59" s="196" t="s">
        <v>9</v>
      </c>
      <c r="C59" s="203">
        <v>2020</v>
      </c>
      <c r="D59" s="203">
        <v>2026</v>
      </c>
      <c r="E59" s="196" t="s">
        <v>99</v>
      </c>
      <c r="F59" s="35" t="s">
        <v>28</v>
      </c>
      <c r="G59" s="15">
        <f t="shared" ref="G59:H59" si="27">G60+G61</f>
        <v>857490</v>
      </c>
      <c r="H59" s="15">
        <f t="shared" si="27"/>
        <v>857490</v>
      </c>
      <c r="I59" s="16">
        <f t="shared" si="15"/>
        <v>100</v>
      </c>
      <c r="J59" s="173" t="s">
        <v>103</v>
      </c>
      <c r="K59" s="173" t="s">
        <v>87</v>
      </c>
      <c r="L59" s="204">
        <v>100</v>
      </c>
      <c r="M59" s="204">
        <v>100</v>
      </c>
      <c r="N59" s="181">
        <f t="shared" ref="N59" si="28">M59/L59*100</f>
        <v>100</v>
      </c>
      <c r="O59" s="3"/>
    </row>
    <row r="60" spans="1:15" ht="48.75" customHeight="1" x14ac:dyDescent="0.3">
      <c r="A60" s="34"/>
      <c r="B60" s="197"/>
      <c r="C60" s="203"/>
      <c r="D60" s="203"/>
      <c r="E60" s="197"/>
      <c r="F60" s="35" t="s">
        <v>32</v>
      </c>
      <c r="G60" s="15">
        <v>85749</v>
      </c>
      <c r="H60" s="15">
        <v>85749</v>
      </c>
      <c r="I60" s="16">
        <f t="shared" si="15"/>
        <v>100</v>
      </c>
      <c r="J60" s="176"/>
      <c r="K60" s="176"/>
      <c r="L60" s="205"/>
      <c r="M60" s="205"/>
      <c r="N60" s="182"/>
      <c r="O60" s="3"/>
    </row>
    <row r="61" spans="1:15" ht="67.5" customHeight="1" x14ac:dyDescent="0.3">
      <c r="A61" s="34"/>
      <c r="B61" s="198"/>
      <c r="C61" s="203"/>
      <c r="D61" s="203"/>
      <c r="E61" s="198"/>
      <c r="F61" s="35" t="s">
        <v>33</v>
      </c>
      <c r="G61" s="15">
        <v>771741</v>
      </c>
      <c r="H61" s="15">
        <v>771741</v>
      </c>
      <c r="I61" s="16">
        <f t="shared" si="15"/>
        <v>100</v>
      </c>
      <c r="J61" s="177"/>
      <c r="K61" s="177"/>
      <c r="L61" s="206"/>
      <c r="M61" s="206"/>
      <c r="N61" s="183"/>
      <c r="O61" s="3"/>
    </row>
    <row r="62" spans="1:15" s="72" customFormat="1" ht="67.5" customHeight="1" x14ac:dyDescent="0.3">
      <c r="A62" s="70"/>
      <c r="B62" s="196" t="s">
        <v>10</v>
      </c>
      <c r="C62" s="203">
        <v>2020</v>
      </c>
      <c r="D62" s="203">
        <v>2026</v>
      </c>
      <c r="E62" s="195" t="s">
        <v>40</v>
      </c>
      <c r="F62" s="35" t="s">
        <v>28</v>
      </c>
      <c r="G62" s="15">
        <f>G63+G64</f>
        <v>218720</v>
      </c>
      <c r="H62" s="15">
        <f t="shared" ref="H62" si="29">H63+H64</f>
        <v>218720</v>
      </c>
      <c r="I62" s="16">
        <f t="shared" si="15"/>
        <v>100</v>
      </c>
      <c r="J62" s="173" t="s">
        <v>17</v>
      </c>
      <c r="K62" s="173">
        <v>100</v>
      </c>
      <c r="L62" s="10">
        <v>100</v>
      </c>
      <c r="M62" s="45">
        <v>100</v>
      </c>
      <c r="N62" s="181">
        <f t="shared" ref="N62" si="30">M62/L62*100</f>
        <v>100</v>
      </c>
      <c r="O62" s="3"/>
    </row>
    <row r="63" spans="1:15" s="72" customFormat="1" ht="67.5" customHeight="1" x14ac:dyDescent="0.3">
      <c r="A63" s="70"/>
      <c r="B63" s="197"/>
      <c r="C63" s="203"/>
      <c r="D63" s="203"/>
      <c r="E63" s="195"/>
      <c r="F63" s="35" t="s">
        <v>32</v>
      </c>
      <c r="G63" s="15">
        <v>218720</v>
      </c>
      <c r="H63" s="15">
        <v>218720</v>
      </c>
      <c r="I63" s="16">
        <f t="shared" si="15"/>
        <v>100</v>
      </c>
      <c r="J63" s="176"/>
      <c r="K63" s="176"/>
      <c r="L63" s="13"/>
      <c r="M63" s="13"/>
      <c r="N63" s="182"/>
      <c r="O63" s="3"/>
    </row>
    <row r="64" spans="1:15" s="72" customFormat="1" ht="67.5" customHeight="1" x14ac:dyDescent="0.3">
      <c r="A64" s="70"/>
      <c r="B64" s="198"/>
      <c r="C64" s="203"/>
      <c r="D64" s="203"/>
      <c r="E64" s="195"/>
      <c r="F64" s="35" t="s">
        <v>33</v>
      </c>
      <c r="G64" s="15"/>
      <c r="H64" s="15"/>
      <c r="I64" s="16"/>
      <c r="J64" s="177"/>
      <c r="K64" s="177"/>
      <c r="L64" s="14"/>
      <c r="M64" s="14"/>
      <c r="N64" s="183"/>
      <c r="O64" s="3"/>
    </row>
    <row r="65" spans="1:15" s="72" customFormat="1" ht="19.2" customHeight="1" x14ac:dyDescent="0.3">
      <c r="A65" s="70"/>
      <c r="B65" s="256" t="s">
        <v>136</v>
      </c>
      <c r="C65" s="203">
        <v>2020</v>
      </c>
      <c r="D65" s="203">
        <v>2026</v>
      </c>
      <c r="E65" s="195" t="s">
        <v>35</v>
      </c>
      <c r="F65" s="71" t="s">
        <v>28</v>
      </c>
      <c r="G65" s="15">
        <f>G66+G67</f>
        <v>277372</v>
      </c>
      <c r="H65" s="15">
        <f t="shared" ref="H65" si="31">H66+H67</f>
        <v>277372</v>
      </c>
      <c r="I65" s="16">
        <f t="shared" si="15"/>
        <v>100</v>
      </c>
      <c r="J65" s="173" t="s">
        <v>129</v>
      </c>
      <c r="K65" s="173" t="s">
        <v>87</v>
      </c>
      <c r="L65" s="204">
        <v>100</v>
      </c>
      <c r="M65" s="204">
        <v>100</v>
      </c>
      <c r="N65" s="181">
        <f t="shared" ref="N65" si="32">M65/L65*100</f>
        <v>100</v>
      </c>
      <c r="O65" s="3"/>
    </row>
    <row r="66" spans="1:15" s="72" customFormat="1" ht="64.8" customHeight="1" x14ac:dyDescent="0.3">
      <c r="A66" s="70"/>
      <c r="B66" s="257"/>
      <c r="C66" s="203"/>
      <c r="D66" s="203"/>
      <c r="E66" s="195"/>
      <c r="F66" s="71" t="s">
        <v>32</v>
      </c>
      <c r="G66" s="39"/>
      <c r="H66" s="39"/>
      <c r="I66" s="16"/>
      <c r="J66" s="176"/>
      <c r="K66" s="174"/>
      <c r="L66" s="205"/>
      <c r="M66" s="205"/>
      <c r="N66" s="182"/>
      <c r="O66" s="3"/>
    </row>
    <row r="67" spans="1:15" s="72" customFormat="1" ht="46.8" customHeight="1" x14ac:dyDescent="0.3">
      <c r="A67" s="70"/>
      <c r="B67" s="258"/>
      <c r="C67" s="203"/>
      <c r="D67" s="203"/>
      <c r="E67" s="195"/>
      <c r="F67" s="71" t="s">
        <v>33</v>
      </c>
      <c r="G67" s="39">
        <v>277372</v>
      </c>
      <c r="H67" s="39">
        <v>277372</v>
      </c>
      <c r="I67" s="16">
        <f t="shared" si="15"/>
        <v>100</v>
      </c>
      <c r="J67" s="177"/>
      <c r="K67" s="175"/>
      <c r="L67" s="206"/>
      <c r="M67" s="206"/>
      <c r="N67" s="183"/>
      <c r="O67" s="3"/>
    </row>
    <row r="68" spans="1:15" s="123" customFormat="1" ht="46.8" customHeight="1" x14ac:dyDescent="0.3">
      <c r="A68" s="115"/>
      <c r="B68" s="196" t="s">
        <v>137</v>
      </c>
      <c r="C68" s="116">
        <v>2020</v>
      </c>
      <c r="D68" s="116">
        <v>2026</v>
      </c>
      <c r="E68" s="181" t="s">
        <v>138</v>
      </c>
      <c r="F68" s="119" t="s">
        <v>28</v>
      </c>
      <c r="G68" s="39">
        <f>G69+G70</f>
        <v>40000</v>
      </c>
      <c r="H68" s="39">
        <f t="shared" ref="H68" si="33">H69+H70</f>
        <v>40000</v>
      </c>
      <c r="I68" s="16">
        <f t="shared" si="15"/>
        <v>100</v>
      </c>
      <c r="J68" s="120" t="s">
        <v>129</v>
      </c>
      <c r="K68" s="111" t="s">
        <v>87</v>
      </c>
      <c r="L68" s="204">
        <v>100</v>
      </c>
      <c r="M68" s="204">
        <v>100</v>
      </c>
      <c r="N68" s="181">
        <f t="shared" ref="N68" si="34">M68/L68*100</f>
        <v>100</v>
      </c>
      <c r="O68" s="3"/>
    </row>
    <row r="69" spans="1:15" s="123" customFormat="1" ht="46.8" customHeight="1" x14ac:dyDescent="0.3">
      <c r="A69" s="115"/>
      <c r="B69" s="197"/>
      <c r="C69" s="117"/>
      <c r="D69" s="117"/>
      <c r="E69" s="182"/>
      <c r="F69" s="119" t="s">
        <v>32</v>
      </c>
      <c r="G69" s="39">
        <v>0</v>
      </c>
      <c r="H69" s="39">
        <v>0</v>
      </c>
      <c r="I69" s="16"/>
      <c r="J69" s="121"/>
      <c r="K69" s="113"/>
      <c r="L69" s="205"/>
      <c r="M69" s="205"/>
      <c r="N69" s="182"/>
      <c r="O69" s="3"/>
    </row>
    <row r="70" spans="1:15" s="123" customFormat="1" ht="46.8" customHeight="1" x14ac:dyDescent="0.3">
      <c r="A70" s="115"/>
      <c r="B70" s="198"/>
      <c r="C70" s="118"/>
      <c r="D70" s="118"/>
      <c r="E70" s="183"/>
      <c r="F70" s="119" t="s">
        <v>33</v>
      </c>
      <c r="G70" s="39">
        <v>40000</v>
      </c>
      <c r="H70" s="39">
        <v>40000</v>
      </c>
      <c r="I70" s="16">
        <f t="shared" si="15"/>
        <v>100</v>
      </c>
      <c r="J70" s="122"/>
      <c r="K70" s="114"/>
      <c r="L70" s="206"/>
      <c r="M70" s="206"/>
      <c r="N70" s="183"/>
      <c r="O70" s="3"/>
    </row>
    <row r="71" spans="1:15" s="132" customFormat="1" ht="46.8" customHeight="1" x14ac:dyDescent="0.3">
      <c r="A71" s="127"/>
      <c r="B71" s="196" t="s">
        <v>178</v>
      </c>
      <c r="C71" s="181">
        <v>2020</v>
      </c>
      <c r="D71" s="181">
        <v>2026</v>
      </c>
      <c r="E71" s="195" t="s">
        <v>40</v>
      </c>
      <c r="F71" s="131" t="s">
        <v>28</v>
      </c>
      <c r="G71" s="39">
        <f>G72+G73</f>
        <v>2559124</v>
      </c>
      <c r="H71" s="39">
        <f t="shared" ref="H71" si="35">H72+H73</f>
        <v>2559124</v>
      </c>
      <c r="I71" s="16">
        <f t="shared" si="15"/>
        <v>100</v>
      </c>
      <c r="J71" s="128" t="s">
        <v>129</v>
      </c>
      <c r="K71" s="124" t="s">
        <v>87</v>
      </c>
      <c r="L71" s="124">
        <v>100</v>
      </c>
      <c r="M71" s="204">
        <v>100</v>
      </c>
      <c r="N71" s="181">
        <f t="shared" ref="N71" si="36">M71/L71*100</f>
        <v>100</v>
      </c>
      <c r="O71" s="3"/>
    </row>
    <row r="72" spans="1:15" s="132" customFormat="1" ht="46.8" customHeight="1" x14ac:dyDescent="0.3">
      <c r="A72" s="127"/>
      <c r="B72" s="197"/>
      <c r="C72" s="182"/>
      <c r="D72" s="182"/>
      <c r="E72" s="195"/>
      <c r="F72" s="131" t="s">
        <v>32</v>
      </c>
      <c r="G72" s="39">
        <v>0</v>
      </c>
      <c r="H72" s="39">
        <v>0</v>
      </c>
      <c r="I72" s="16"/>
      <c r="J72" s="129"/>
      <c r="K72" s="125"/>
      <c r="L72" s="125"/>
      <c r="M72" s="205"/>
      <c r="N72" s="182"/>
      <c r="O72" s="3"/>
    </row>
    <row r="73" spans="1:15" s="132" customFormat="1" ht="46.8" customHeight="1" x14ac:dyDescent="0.3">
      <c r="A73" s="127"/>
      <c r="B73" s="198"/>
      <c r="C73" s="183"/>
      <c r="D73" s="183"/>
      <c r="E73" s="195"/>
      <c r="F73" s="131" t="s">
        <v>33</v>
      </c>
      <c r="G73" s="39">
        <v>2559124</v>
      </c>
      <c r="H73" s="39">
        <v>2559124</v>
      </c>
      <c r="I73" s="16">
        <f t="shared" si="15"/>
        <v>100</v>
      </c>
      <c r="J73" s="130"/>
      <c r="K73" s="126"/>
      <c r="L73" s="126"/>
      <c r="M73" s="206"/>
      <c r="N73" s="183"/>
      <c r="O73" s="3"/>
    </row>
    <row r="74" spans="1:15" s="132" customFormat="1" ht="46.8" customHeight="1" x14ac:dyDescent="0.3">
      <c r="A74" s="127"/>
      <c r="B74" s="196" t="s">
        <v>183</v>
      </c>
      <c r="C74" s="181">
        <v>2020</v>
      </c>
      <c r="D74" s="181">
        <v>2026</v>
      </c>
      <c r="E74" s="195" t="s">
        <v>40</v>
      </c>
      <c r="F74" s="131" t="s">
        <v>28</v>
      </c>
      <c r="G74" s="39">
        <f>G75+G76</f>
        <v>140000</v>
      </c>
      <c r="H74" s="39">
        <f t="shared" ref="H74" si="37">H75+H76</f>
        <v>140000</v>
      </c>
      <c r="I74" s="16">
        <f t="shared" si="15"/>
        <v>100</v>
      </c>
      <c r="J74" s="128" t="s">
        <v>129</v>
      </c>
      <c r="K74" s="124" t="s">
        <v>87</v>
      </c>
      <c r="L74" s="124">
        <v>100</v>
      </c>
      <c r="M74" s="204">
        <v>100</v>
      </c>
      <c r="N74" s="181">
        <f t="shared" ref="N74" si="38">M74/L74*100</f>
        <v>100</v>
      </c>
      <c r="O74" s="3"/>
    </row>
    <row r="75" spans="1:15" s="132" customFormat="1" ht="46.8" customHeight="1" x14ac:dyDescent="0.3">
      <c r="A75" s="127"/>
      <c r="B75" s="197"/>
      <c r="C75" s="182"/>
      <c r="D75" s="182"/>
      <c r="E75" s="195"/>
      <c r="F75" s="131" t="s">
        <v>32</v>
      </c>
      <c r="G75" s="39">
        <v>140000</v>
      </c>
      <c r="H75" s="39">
        <v>140000</v>
      </c>
      <c r="I75" s="16">
        <f t="shared" si="15"/>
        <v>100</v>
      </c>
      <c r="J75" s="129"/>
      <c r="K75" s="125"/>
      <c r="L75" s="125"/>
      <c r="M75" s="205"/>
      <c r="N75" s="182"/>
      <c r="O75" s="3"/>
    </row>
    <row r="76" spans="1:15" s="132" customFormat="1" ht="46.8" customHeight="1" x14ac:dyDescent="0.3">
      <c r="A76" s="127"/>
      <c r="B76" s="198"/>
      <c r="C76" s="183"/>
      <c r="D76" s="183"/>
      <c r="E76" s="195"/>
      <c r="F76" s="131" t="s">
        <v>33</v>
      </c>
      <c r="G76" s="39">
        <v>0</v>
      </c>
      <c r="H76" s="39">
        <v>0</v>
      </c>
      <c r="I76" s="16"/>
      <c r="J76" s="130"/>
      <c r="K76" s="126"/>
      <c r="L76" s="126"/>
      <c r="M76" s="206"/>
      <c r="N76" s="183"/>
      <c r="O76" s="3"/>
    </row>
    <row r="77" spans="1:15" s="143" customFormat="1" ht="46.8" customHeight="1" x14ac:dyDescent="0.3">
      <c r="A77" s="137"/>
      <c r="B77" s="196" t="s">
        <v>184</v>
      </c>
      <c r="C77" s="181">
        <v>2020</v>
      </c>
      <c r="D77" s="181">
        <v>2026</v>
      </c>
      <c r="E77" s="195" t="s">
        <v>40</v>
      </c>
      <c r="F77" s="142" t="s">
        <v>28</v>
      </c>
      <c r="G77" s="39">
        <f>G78+G79</f>
        <v>590195</v>
      </c>
      <c r="H77" s="39">
        <f t="shared" ref="H77" si="39">H78+H79</f>
        <v>590195</v>
      </c>
      <c r="I77" s="16">
        <f t="shared" si="15"/>
        <v>100</v>
      </c>
      <c r="J77" s="138" t="s">
        <v>129</v>
      </c>
      <c r="K77" s="134" t="s">
        <v>87</v>
      </c>
      <c r="L77" s="134">
        <v>100</v>
      </c>
      <c r="M77" s="204">
        <v>100</v>
      </c>
      <c r="N77" s="204">
        <f t="shared" ref="N77" si="40">M77/L77*100</f>
        <v>100</v>
      </c>
      <c r="O77" s="3"/>
    </row>
    <row r="78" spans="1:15" s="143" customFormat="1" ht="46.8" customHeight="1" x14ac:dyDescent="0.3">
      <c r="A78" s="137"/>
      <c r="B78" s="197"/>
      <c r="C78" s="182"/>
      <c r="D78" s="182"/>
      <c r="E78" s="195"/>
      <c r="F78" s="142" t="s">
        <v>32</v>
      </c>
      <c r="G78" s="39">
        <v>0</v>
      </c>
      <c r="H78" s="39">
        <v>0</v>
      </c>
      <c r="I78" s="16">
        <v>0</v>
      </c>
      <c r="J78" s="139"/>
      <c r="K78" s="135"/>
      <c r="L78" s="135"/>
      <c r="M78" s="205"/>
      <c r="N78" s="205"/>
      <c r="O78" s="3"/>
    </row>
    <row r="79" spans="1:15" s="143" customFormat="1" ht="46.8" customHeight="1" x14ac:dyDescent="0.3">
      <c r="A79" s="137"/>
      <c r="B79" s="198"/>
      <c r="C79" s="183"/>
      <c r="D79" s="183"/>
      <c r="E79" s="195"/>
      <c r="F79" s="142" t="s">
        <v>33</v>
      </c>
      <c r="G79" s="39">
        <v>590195</v>
      </c>
      <c r="H79" s="39">
        <v>590195</v>
      </c>
      <c r="I79" s="16">
        <f t="shared" si="15"/>
        <v>100</v>
      </c>
      <c r="J79" s="140"/>
      <c r="K79" s="136"/>
      <c r="L79" s="136"/>
      <c r="M79" s="206"/>
      <c r="N79" s="206"/>
      <c r="O79" s="3"/>
    </row>
    <row r="80" spans="1:15" s="143" customFormat="1" ht="46.8" customHeight="1" x14ac:dyDescent="0.3">
      <c r="A80" s="137"/>
      <c r="B80" s="196" t="s">
        <v>185</v>
      </c>
      <c r="C80" s="181">
        <v>2020</v>
      </c>
      <c r="D80" s="181">
        <v>2026</v>
      </c>
      <c r="E80" s="195" t="s">
        <v>40</v>
      </c>
      <c r="F80" s="142" t="s">
        <v>28</v>
      </c>
      <c r="G80" s="39">
        <f>G81+G82</f>
        <v>359852.32</v>
      </c>
      <c r="H80" s="39">
        <f t="shared" ref="H80" si="41">H81+H82</f>
        <v>359852.32</v>
      </c>
      <c r="I80" s="16">
        <f t="shared" si="15"/>
        <v>100</v>
      </c>
      <c r="J80" s="138" t="s">
        <v>129</v>
      </c>
      <c r="K80" s="134" t="s">
        <v>87</v>
      </c>
      <c r="L80" s="134">
        <v>100</v>
      </c>
      <c r="M80" s="204">
        <v>100</v>
      </c>
      <c r="N80" s="204">
        <f t="shared" ref="N80" si="42">M80/L80*100</f>
        <v>100</v>
      </c>
      <c r="O80" s="3"/>
    </row>
    <row r="81" spans="1:15" s="143" customFormat="1" ht="46.8" customHeight="1" x14ac:dyDescent="0.3">
      <c r="A81" s="137"/>
      <c r="B81" s="197"/>
      <c r="C81" s="182"/>
      <c r="D81" s="182"/>
      <c r="E81" s="195"/>
      <c r="F81" s="142" t="s">
        <v>32</v>
      </c>
      <c r="G81" s="39">
        <v>0</v>
      </c>
      <c r="H81" s="39">
        <v>0</v>
      </c>
      <c r="I81" s="16">
        <v>0</v>
      </c>
      <c r="J81" s="139"/>
      <c r="K81" s="135"/>
      <c r="L81" s="135"/>
      <c r="M81" s="205"/>
      <c r="N81" s="205"/>
      <c r="O81" s="3"/>
    </row>
    <row r="82" spans="1:15" s="143" customFormat="1" ht="46.8" customHeight="1" x14ac:dyDescent="0.3">
      <c r="A82" s="137"/>
      <c r="B82" s="198"/>
      <c r="C82" s="183"/>
      <c r="D82" s="183"/>
      <c r="E82" s="195"/>
      <c r="F82" s="142" t="s">
        <v>33</v>
      </c>
      <c r="G82" s="39">
        <v>359852.32</v>
      </c>
      <c r="H82" s="39">
        <v>359852.32</v>
      </c>
      <c r="I82" s="16">
        <f t="shared" si="15"/>
        <v>100</v>
      </c>
      <c r="J82" s="140"/>
      <c r="K82" s="136"/>
      <c r="L82" s="136"/>
      <c r="M82" s="206"/>
      <c r="N82" s="206"/>
      <c r="O82" s="3"/>
    </row>
    <row r="83" spans="1:15" s="123" customFormat="1" ht="29.4" hidden="1" customHeight="1" x14ac:dyDescent="0.3">
      <c r="A83" s="115"/>
      <c r="B83" s="196" t="s">
        <v>189</v>
      </c>
      <c r="C83" s="181">
        <v>2021</v>
      </c>
      <c r="D83" s="181">
        <v>2026</v>
      </c>
      <c r="E83" s="195" t="s">
        <v>40</v>
      </c>
      <c r="F83" s="119" t="s">
        <v>28</v>
      </c>
      <c r="G83" s="39">
        <f>G84+G85</f>
        <v>0</v>
      </c>
      <c r="H83" s="39">
        <f t="shared" ref="H83" si="43">H84+H85</f>
        <v>0</v>
      </c>
      <c r="I83" s="16" t="e">
        <f t="shared" si="15"/>
        <v>#DIV/0!</v>
      </c>
      <c r="J83" s="120" t="s">
        <v>129</v>
      </c>
      <c r="K83" s="111" t="s">
        <v>87</v>
      </c>
      <c r="L83" s="111"/>
      <c r="M83" s="111"/>
      <c r="N83" s="111"/>
      <c r="O83" s="3"/>
    </row>
    <row r="84" spans="1:15" s="123" customFormat="1" ht="67.5" hidden="1" customHeight="1" x14ac:dyDescent="0.3">
      <c r="A84" s="115"/>
      <c r="B84" s="197"/>
      <c r="C84" s="182"/>
      <c r="D84" s="182"/>
      <c r="E84" s="195"/>
      <c r="F84" s="119" t="s">
        <v>32</v>
      </c>
      <c r="G84" s="39">
        <v>0</v>
      </c>
      <c r="H84" s="39">
        <v>0</v>
      </c>
      <c r="I84" s="16" t="e">
        <f t="shared" si="15"/>
        <v>#DIV/0!</v>
      </c>
      <c r="J84" s="121"/>
      <c r="K84" s="113"/>
      <c r="L84" s="113"/>
      <c r="M84" s="113"/>
      <c r="N84" s="113"/>
      <c r="O84" s="3"/>
    </row>
    <row r="85" spans="1:15" s="123" customFormat="1" ht="49.2" hidden="1" customHeight="1" x14ac:dyDescent="0.3">
      <c r="A85" s="115"/>
      <c r="B85" s="198"/>
      <c r="C85" s="183"/>
      <c r="D85" s="183"/>
      <c r="E85" s="195"/>
      <c r="F85" s="119" t="s">
        <v>33</v>
      </c>
      <c r="G85" s="39">
        <v>0</v>
      </c>
      <c r="H85" s="39">
        <v>0</v>
      </c>
      <c r="I85" s="16" t="e">
        <f t="shared" si="15"/>
        <v>#DIV/0!</v>
      </c>
      <c r="J85" s="122"/>
      <c r="K85" s="114"/>
      <c r="L85" s="114"/>
      <c r="M85" s="114"/>
      <c r="N85" s="114"/>
      <c r="O85" s="3"/>
    </row>
    <row r="86" spans="1:15" x14ac:dyDescent="0.3">
      <c r="A86" s="173"/>
      <c r="B86" s="173" t="s">
        <v>41</v>
      </c>
      <c r="C86" s="203">
        <v>2020</v>
      </c>
      <c r="D86" s="203">
        <v>2026</v>
      </c>
      <c r="E86" s="199" t="s">
        <v>34</v>
      </c>
      <c r="F86" s="204" t="s">
        <v>34</v>
      </c>
      <c r="G86" s="209" t="s">
        <v>34</v>
      </c>
      <c r="H86" s="209" t="s">
        <v>34</v>
      </c>
      <c r="I86" s="200" t="s">
        <v>34</v>
      </c>
      <c r="J86" s="200" t="s">
        <v>34</v>
      </c>
      <c r="K86" s="209" t="s">
        <v>34</v>
      </c>
      <c r="L86" s="209" t="s">
        <v>34</v>
      </c>
      <c r="M86" s="209" t="s">
        <v>34</v>
      </c>
      <c r="N86" s="209" t="s">
        <v>34</v>
      </c>
      <c r="O86" s="3"/>
    </row>
    <row r="87" spans="1:15" x14ac:dyDescent="0.3">
      <c r="A87" s="176"/>
      <c r="B87" s="176"/>
      <c r="C87" s="203"/>
      <c r="D87" s="203"/>
      <c r="E87" s="199"/>
      <c r="F87" s="189"/>
      <c r="G87" s="189"/>
      <c r="H87" s="189"/>
      <c r="I87" s="207"/>
      <c r="J87" s="207"/>
      <c r="K87" s="189"/>
      <c r="L87" s="189"/>
      <c r="M87" s="189"/>
      <c r="N87" s="189"/>
      <c r="O87" s="3"/>
    </row>
    <row r="88" spans="1:15" ht="35.25" customHeight="1" x14ac:dyDescent="0.3">
      <c r="A88" s="177"/>
      <c r="B88" s="177"/>
      <c r="C88" s="203"/>
      <c r="D88" s="203"/>
      <c r="E88" s="199"/>
      <c r="F88" s="190"/>
      <c r="G88" s="190"/>
      <c r="H88" s="190"/>
      <c r="I88" s="208"/>
      <c r="J88" s="208"/>
      <c r="K88" s="190"/>
      <c r="L88" s="190"/>
      <c r="M88" s="190"/>
      <c r="N88" s="190"/>
      <c r="O88" s="3"/>
    </row>
    <row r="89" spans="1:15" ht="15.75" customHeight="1" x14ac:dyDescent="0.3">
      <c r="A89" s="232"/>
      <c r="B89" s="195" t="s">
        <v>43</v>
      </c>
      <c r="C89" s="203">
        <v>2020</v>
      </c>
      <c r="D89" s="203">
        <v>2026</v>
      </c>
      <c r="E89" s="173" t="s">
        <v>42</v>
      </c>
      <c r="F89" s="8" t="s">
        <v>28</v>
      </c>
      <c r="G89" s="1">
        <f t="shared" ref="G89:H89" si="44">G90+G91</f>
        <v>1591961.74</v>
      </c>
      <c r="H89" s="1">
        <f t="shared" si="44"/>
        <v>1591961.74</v>
      </c>
      <c r="I89" s="16">
        <f>H89/G89*100</f>
        <v>100</v>
      </c>
      <c r="J89" s="203" t="s">
        <v>27</v>
      </c>
      <c r="K89" s="199" t="s">
        <v>27</v>
      </c>
      <c r="L89" s="199" t="s">
        <v>27</v>
      </c>
      <c r="M89" s="199" t="s">
        <v>27</v>
      </c>
      <c r="N89" s="199" t="s">
        <v>27</v>
      </c>
      <c r="O89" s="3"/>
    </row>
    <row r="90" spans="1:15" ht="68.25" customHeight="1" x14ac:dyDescent="0.3">
      <c r="A90" s="232"/>
      <c r="B90" s="195"/>
      <c r="C90" s="203"/>
      <c r="D90" s="203"/>
      <c r="E90" s="176"/>
      <c r="F90" s="8" t="s">
        <v>32</v>
      </c>
      <c r="G90" s="1">
        <f t="shared" ref="G90:H90" si="45">G93</f>
        <v>1591961.74</v>
      </c>
      <c r="H90" s="1">
        <f t="shared" si="45"/>
        <v>1591961.74</v>
      </c>
      <c r="I90" s="16">
        <f t="shared" ref="I90:I97" si="46">H90/G90*100</f>
        <v>100</v>
      </c>
      <c r="J90" s="203"/>
      <c r="K90" s="199"/>
      <c r="L90" s="199"/>
      <c r="M90" s="199"/>
      <c r="N90" s="199"/>
      <c r="O90" s="3"/>
    </row>
    <row r="91" spans="1:15" ht="46.8" x14ac:dyDescent="0.3">
      <c r="A91" s="232"/>
      <c r="B91" s="195"/>
      <c r="C91" s="203"/>
      <c r="D91" s="203"/>
      <c r="E91" s="177"/>
      <c r="F91" s="8" t="s">
        <v>33</v>
      </c>
      <c r="G91" s="9">
        <v>0</v>
      </c>
      <c r="H91" s="9">
        <v>0</v>
      </c>
      <c r="I91" s="16"/>
      <c r="J91" s="203"/>
      <c r="K91" s="199"/>
      <c r="L91" s="199"/>
      <c r="M91" s="199"/>
      <c r="N91" s="199"/>
      <c r="O91" s="3"/>
    </row>
    <row r="92" spans="1:15" ht="15.75" customHeight="1" x14ac:dyDescent="0.3">
      <c r="A92" s="232"/>
      <c r="B92" s="195" t="s">
        <v>44</v>
      </c>
      <c r="C92" s="203">
        <v>2020</v>
      </c>
      <c r="D92" s="203">
        <v>2026</v>
      </c>
      <c r="E92" s="173" t="s">
        <v>42</v>
      </c>
      <c r="F92" s="8" t="s">
        <v>28</v>
      </c>
      <c r="G92" s="1">
        <f t="shared" ref="G92:H92" si="47">G93+G94</f>
        <v>1591961.74</v>
      </c>
      <c r="H92" s="1">
        <f t="shared" si="47"/>
        <v>1591961.74</v>
      </c>
      <c r="I92" s="16">
        <f t="shared" si="46"/>
        <v>100</v>
      </c>
      <c r="J92" s="203" t="s">
        <v>73</v>
      </c>
      <c r="K92" s="199" t="s">
        <v>68</v>
      </c>
      <c r="L92" s="203">
        <v>3</v>
      </c>
      <c r="M92" s="203">
        <v>1</v>
      </c>
      <c r="N92" s="231">
        <f>M92/L92*100</f>
        <v>33.333333333333329</v>
      </c>
      <c r="O92" s="3"/>
    </row>
    <row r="93" spans="1:15" ht="63.75" customHeight="1" x14ac:dyDescent="0.3">
      <c r="A93" s="232"/>
      <c r="B93" s="195"/>
      <c r="C93" s="203"/>
      <c r="D93" s="203"/>
      <c r="E93" s="176"/>
      <c r="F93" s="8" t="s">
        <v>32</v>
      </c>
      <c r="G93" s="1">
        <v>1591961.74</v>
      </c>
      <c r="H93" s="1">
        <v>1591961.74</v>
      </c>
      <c r="I93" s="16">
        <f t="shared" si="46"/>
        <v>100</v>
      </c>
      <c r="J93" s="203"/>
      <c r="K93" s="199"/>
      <c r="L93" s="203"/>
      <c r="M93" s="203"/>
      <c r="N93" s="231"/>
      <c r="O93" s="3"/>
    </row>
    <row r="94" spans="1:15" ht="46.8" x14ac:dyDescent="0.3">
      <c r="A94" s="232"/>
      <c r="B94" s="195"/>
      <c r="C94" s="203"/>
      <c r="D94" s="203"/>
      <c r="E94" s="177"/>
      <c r="F94" s="8" t="s">
        <v>33</v>
      </c>
      <c r="G94" s="9">
        <v>0</v>
      </c>
      <c r="H94" s="9">
        <v>0</v>
      </c>
      <c r="I94" s="16"/>
      <c r="J94" s="203"/>
      <c r="K94" s="199"/>
      <c r="L94" s="203"/>
      <c r="M94" s="203"/>
      <c r="N94" s="231"/>
      <c r="O94" s="3"/>
    </row>
    <row r="95" spans="1:15" ht="33" customHeight="1" x14ac:dyDescent="0.3">
      <c r="A95" s="250" t="s">
        <v>45</v>
      </c>
      <c r="B95" s="251"/>
      <c r="C95" s="191"/>
      <c r="D95" s="191"/>
      <c r="E95" s="234"/>
      <c r="F95" s="66" t="s">
        <v>28</v>
      </c>
      <c r="G95" s="67">
        <f t="shared" ref="G95:H95" si="48">G96+G97</f>
        <v>116328458.2</v>
      </c>
      <c r="H95" s="67">
        <f t="shared" si="48"/>
        <v>116328458.2</v>
      </c>
      <c r="I95" s="152">
        <f t="shared" si="46"/>
        <v>100</v>
      </c>
      <c r="J95" s="191"/>
      <c r="K95" s="191"/>
      <c r="L95" s="191"/>
      <c r="M95" s="191"/>
      <c r="N95" s="191"/>
      <c r="O95" s="3"/>
    </row>
    <row r="96" spans="1:15" ht="63" customHeight="1" x14ac:dyDescent="0.3">
      <c r="A96" s="252"/>
      <c r="B96" s="253"/>
      <c r="C96" s="192"/>
      <c r="D96" s="192"/>
      <c r="E96" s="235"/>
      <c r="F96" s="66" t="s">
        <v>32</v>
      </c>
      <c r="G96" s="67">
        <f t="shared" ref="G96:H97" si="49">G15+G39+G90</f>
        <v>79356207.760000005</v>
      </c>
      <c r="H96" s="67">
        <f t="shared" si="49"/>
        <v>79356207.760000005</v>
      </c>
      <c r="I96" s="152">
        <f t="shared" si="46"/>
        <v>100</v>
      </c>
      <c r="J96" s="192"/>
      <c r="K96" s="192"/>
      <c r="L96" s="192"/>
      <c r="M96" s="192"/>
      <c r="N96" s="192"/>
      <c r="O96" s="3"/>
    </row>
    <row r="97" spans="1:15" ht="46.8" x14ac:dyDescent="0.3">
      <c r="A97" s="254"/>
      <c r="B97" s="255"/>
      <c r="C97" s="193"/>
      <c r="D97" s="193"/>
      <c r="E97" s="236"/>
      <c r="F97" s="66" t="s">
        <v>33</v>
      </c>
      <c r="G97" s="67">
        <f t="shared" si="49"/>
        <v>36972250.439999998</v>
      </c>
      <c r="H97" s="67">
        <f t="shared" si="49"/>
        <v>36972250.439999998</v>
      </c>
      <c r="I97" s="152">
        <f t="shared" si="46"/>
        <v>100</v>
      </c>
      <c r="J97" s="193"/>
      <c r="K97" s="193"/>
      <c r="L97" s="193"/>
      <c r="M97" s="193"/>
      <c r="N97" s="193"/>
      <c r="O97" s="3"/>
    </row>
    <row r="98" spans="1:15" s="12" customFormat="1" ht="30.75" customHeight="1" x14ac:dyDescent="0.3">
      <c r="A98" s="244" t="s">
        <v>104</v>
      </c>
      <c r="B98" s="245"/>
      <c r="C98" s="210">
        <v>2020</v>
      </c>
      <c r="D98" s="210">
        <v>2026</v>
      </c>
      <c r="E98" s="210" t="s">
        <v>46</v>
      </c>
      <c r="F98" s="210" t="s">
        <v>46</v>
      </c>
      <c r="G98" s="188" t="s">
        <v>46</v>
      </c>
      <c r="H98" s="188" t="s">
        <v>46</v>
      </c>
      <c r="I98" s="243" t="s">
        <v>46</v>
      </c>
      <c r="J98" s="188" t="s">
        <v>46</v>
      </c>
      <c r="K98" s="188" t="s">
        <v>46</v>
      </c>
      <c r="L98" s="188" t="s">
        <v>46</v>
      </c>
      <c r="M98" s="188" t="s">
        <v>46</v>
      </c>
      <c r="N98" s="188" t="s">
        <v>46</v>
      </c>
      <c r="O98" s="11"/>
    </row>
    <row r="99" spans="1:15" s="12" customFormat="1" ht="15.75" customHeight="1" x14ac:dyDescent="0.3">
      <c r="A99" s="246"/>
      <c r="B99" s="247"/>
      <c r="C99" s="211"/>
      <c r="D99" s="211"/>
      <c r="E99" s="211"/>
      <c r="F99" s="189"/>
      <c r="G99" s="189"/>
      <c r="H99" s="189"/>
      <c r="I99" s="207"/>
      <c r="J99" s="189"/>
      <c r="K99" s="189"/>
      <c r="L99" s="189"/>
      <c r="M99" s="189"/>
      <c r="N99" s="189"/>
      <c r="O99" s="11"/>
    </row>
    <row r="100" spans="1:15" s="12" customFormat="1" ht="70.5" customHeight="1" x14ac:dyDescent="0.3">
      <c r="A100" s="248"/>
      <c r="B100" s="249"/>
      <c r="C100" s="211"/>
      <c r="D100" s="211"/>
      <c r="E100" s="233"/>
      <c r="F100" s="190"/>
      <c r="G100" s="190"/>
      <c r="H100" s="190"/>
      <c r="I100" s="208"/>
      <c r="J100" s="190"/>
      <c r="K100" s="190"/>
      <c r="L100" s="190"/>
      <c r="M100" s="190"/>
      <c r="N100" s="190"/>
      <c r="O100" s="11"/>
    </row>
    <row r="101" spans="1:15" s="12" customFormat="1" ht="35.25" customHeight="1" x14ac:dyDescent="0.3">
      <c r="A101" s="237" t="s">
        <v>74</v>
      </c>
      <c r="B101" s="238"/>
      <c r="C101" s="210">
        <v>2020</v>
      </c>
      <c r="D101" s="210">
        <v>2026</v>
      </c>
      <c r="E101" s="154" t="s">
        <v>46</v>
      </c>
      <c r="F101" s="154" t="s">
        <v>46</v>
      </c>
      <c r="G101" s="187" t="s">
        <v>46</v>
      </c>
      <c r="H101" s="187" t="s">
        <v>46</v>
      </c>
      <c r="I101" s="187" t="s">
        <v>46</v>
      </c>
      <c r="J101" s="187" t="s">
        <v>46</v>
      </c>
      <c r="K101" s="187" t="s">
        <v>46</v>
      </c>
      <c r="L101" s="187" t="s">
        <v>46</v>
      </c>
      <c r="M101" s="187" t="s">
        <v>46</v>
      </c>
      <c r="N101" s="187" t="s">
        <v>46</v>
      </c>
      <c r="O101" s="11"/>
    </row>
    <row r="102" spans="1:15" s="12" customFormat="1" ht="70.5" customHeight="1" x14ac:dyDescent="0.3">
      <c r="A102" s="239"/>
      <c r="B102" s="240"/>
      <c r="C102" s="211"/>
      <c r="D102" s="211"/>
      <c r="E102" s="155"/>
      <c r="F102" s="168"/>
      <c r="G102" s="168"/>
      <c r="H102" s="168"/>
      <c r="I102" s="168"/>
      <c r="J102" s="168"/>
      <c r="K102" s="168"/>
      <c r="L102" s="168"/>
      <c r="M102" s="168"/>
      <c r="N102" s="168"/>
      <c r="O102" s="11"/>
    </row>
    <row r="103" spans="1:15" s="12" customFormat="1" ht="120" customHeight="1" x14ac:dyDescent="0.3">
      <c r="A103" s="241"/>
      <c r="B103" s="242"/>
      <c r="C103" s="211"/>
      <c r="D103" s="211"/>
      <c r="E103" s="156"/>
      <c r="F103" s="169"/>
      <c r="G103" s="169"/>
      <c r="H103" s="169"/>
      <c r="I103" s="169"/>
      <c r="J103" s="169"/>
      <c r="K103" s="169"/>
      <c r="L103" s="169"/>
      <c r="M103" s="169"/>
      <c r="N103" s="169"/>
      <c r="O103" s="11"/>
    </row>
    <row r="104" spans="1:15" s="12" customFormat="1" ht="37.5" customHeight="1" x14ac:dyDescent="0.3">
      <c r="A104" s="162"/>
      <c r="B104" s="162" t="s">
        <v>123</v>
      </c>
      <c r="C104" s="210">
        <v>2020</v>
      </c>
      <c r="D104" s="210">
        <v>2026</v>
      </c>
      <c r="E104" s="154" t="s">
        <v>46</v>
      </c>
      <c r="F104" s="154" t="s">
        <v>46</v>
      </c>
      <c r="G104" s="187" t="s">
        <v>46</v>
      </c>
      <c r="H104" s="187" t="s">
        <v>46</v>
      </c>
      <c r="I104" s="187" t="s">
        <v>46</v>
      </c>
      <c r="J104" s="187" t="s">
        <v>46</v>
      </c>
      <c r="K104" s="187" t="s">
        <v>46</v>
      </c>
      <c r="L104" s="187" t="s">
        <v>46</v>
      </c>
      <c r="M104" s="187" t="s">
        <v>46</v>
      </c>
      <c r="N104" s="187" t="s">
        <v>46</v>
      </c>
      <c r="O104" s="11"/>
    </row>
    <row r="105" spans="1:15" s="12" customFormat="1" ht="36" hidden="1" customHeight="1" x14ac:dyDescent="0.3">
      <c r="A105" s="163"/>
      <c r="B105" s="163"/>
      <c r="C105" s="211"/>
      <c r="D105" s="211"/>
      <c r="E105" s="155"/>
      <c r="F105" s="155"/>
      <c r="G105" s="212"/>
      <c r="H105" s="212"/>
      <c r="I105" s="168"/>
      <c r="J105" s="168"/>
      <c r="K105" s="168"/>
      <c r="L105" s="168"/>
      <c r="M105" s="168"/>
      <c r="N105" s="168"/>
      <c r="O105" s="11"/>
    </row>
    <row r="106" spans="1:15" ht="34.950000000000003" hidden="1" customHeight="1" x14ac:dyDescent="0.3">
      <c r="A106" s="164"/>
      <c r="B106" s="164"/>
      <c r="C106" s="211"/>
      <c r="D106" s="211"/>
      <c r="E106" s="156"/>
      <c r="F106" s="156"/>
      <c r="G106" s="213"/>
      <c r="H106" s="213"/>
      <c r="I106" s="25"/>
      <c r="J106" s="22"/>
      <c r="K106" s="22"/>
      <c r="L106" s="22"/>
      <c r="M106" s="22"/>
      <c r="N106" s="22"/>
      <c r="O106" s="3"/>
    </row>
    <row r="107" spans="1:15" s="12" customFormat="1" ht="21" customHeight="1" x14ac:dyDescent="0.3">
      <c r="A107" s="157"/>
      <c r="B107" s="157" t="s">
        <v>47</v>
      </c>
      <c r="C107" s="210">
        <v>2020</v>
      </c>
      <c r="D107" s="210">
        <v>2026</v>
      </c>
      <c r="E107" s="157" t="s">
        <v>100</v>
      </c>
      <c r="F107" s="26" t="s">
        <v>28</v>
      </c>
      <c r="G107" s="18">
        <f>G108+G109</f>
        <v>2398585.29</v>
      </c>
      <c r="H107" s="18">
        <f t="shared" ref="H107" si="50">H108+H109</f>
        <v>2398323.48</v>
      </c>
      <c r="I107" s="18">
        <f>H107/G107*100</f>
        <v>99.989084815908285</v>
      </c>
      <c r="J107" s="161"/>
      <c r="K107" s="161"/>
      <c r="L107" s="161"/>
      <c r="M107" s="161"/>
      <c r="N107" s="161"/>
      <c r="O107" s="11"/>
    </row>
    <row r="108" spans="1:15" s="12" customFormat="1" ht="63" customHeight="1" x14ac:dyDescent="0.3">
      <c r="A108" s="157"/>
      <c r="B108" s="157"/>
      <c r="C108" s="211"/>
      <c r="D108" s="211"/>
      <c r="E108" s="157"/>
      <c r="F108" s="26" t="s">
        <v>32</v>
      </c>
      <c r="G108" s="18">
        <f>G111+G114+G117+G120+G123+G126+G132+G129</f>
        <v>401079.94</v>
      </c>
      <c r="H108" s="18">
        <f t="shared" ref="H108" si="51">H111+H114+H117+H120+H123+H126+H132+H129</f>
        <v>401079.94</v>
      </c>
      <c r="I108" s="18">
        <f t="shared" ref="I108:I133" si="52">H108/G108*100</f>
        <v>100</v>
      </c>
      <c r="J108" s="161"/>
      <c r="K108" s="161"/>
      <c r="L108" s="161"/>
      <c r="M108" s="161"/>
      <c r="N108" s="161"/>
      <c r="O108" s="11"/>
    </row>
    <row r="109" spans="1:15" s="12" customFormat="1" ht="46.8" x14ac:dyDescent="0.3">
      <c r="A109" s="157"/>
      <c r="B109" s="157"/>
      <c r="C109" s="211"/>
      <c r="D109" s="211"/>
      <c r="E109" s="157"/>
      <c r="F109" s="26" t="s">
        <v>33</v>
      </c>
      <c r="G109" s="19">
        <f>G112+G115+G118+G121+G124+G127+G133+G130</f>
        <v>1997505.35</v>
      </c>
      <c r="H109" s="19">
        <f t="shared" ref="H109" si="53">H112+H115+H118+H121+H124+H127+H133+H130</f>
        <v>1997243.54</v>
      </c>
      <c r="I109" s="18">
        <f t="shared" si="52"/>
        <v>99.986893151500183</v>
      </c>
      <c r="J109" s="161"/>
      <c r="K109" s="161"/>
      <c r="L109" s="161"/>
      <c r="M109" s="161"/>
      <c r="N109" s="161"/>
      <c r="O109" s="11"/>
    </row>
    <row r="110" spans="1:15" s="12" customFormat="1" ht="15.75" customHeight="1" x14ac:dyDescent="0.3">
      <c r="A110" s="157"/>
      <c r="B110" s="157" t="s">
        <v>11</v>
      </c>
      <c r="C110" s="210">
        <v>2020</v>
      </c>
      <c r="D110" s="210">
        <v>2026</v>
      </c>
      <c r="E110" s="157" t="s">
        <v>100</v>
      </c>
      <c r="F110" s="26" t="s">
        <v>28</v>
      </c>
      <c r="G110" s="18">
        <f t="shared" ref="G110:H110" si="54">G111+G112</f>
        <v>42930</v>
      </c>
      <c r="H110" s="18">
        <f t="shared" si="54"/>
        <v>42930</v>
      </c>
      <c r="I110" s="18">
        <f t="shared" si="52"/>
        <v>100</v>
      </c>
      <c r="J110" s="161" t="s">
        <v>81</v>
      </c>
      <c r="K110" s="161" t="s">
        <v>82</v>
      </c>
      <c r="L110" s="161">
        <v>100</v>
      </c>
      <c r="M110" s="161">
        <v>100</v>
      </c>
      <c r="N110" s="161">
        <f>M110/L110*100</f>
        <v>100</v>
      </c>
      <c r="O110" s="11"/>
    </row>
    <row r="111" spans="1:15" s="12" customFormat="1" ht="63" customHeight="1" x14ac:dyDescent="0.3">
      <c r="A111" s="157"/>
      <c r="B111" s="157"/>
      <c r="C111" s="211"/>
      <c r="D111" s="211"/>
      <c r="E111" s="157"/>
      <c r="F111" s="26" t="s">
        <v>32</v>
      </c>
      <c r="G111" s="18">
        <v>42930</v>
      </c>
      <c r="H111" s="18">
        <v>42930</v>
      </c>
      <c r="I111" s="18">
        <f t="shared" si="52"/>
        <v>100</v>
      </c>
      <c r="J111" s="161"/>
      <c r="K111" s="161"/>
      <c r="L111" s="161"/>
      <c r="M111" s="161"/>
      <c r="N111" s="161"/>
      <c r="O111" s="11"/>
    </row>
    <row r="112" spans="1:15" s="12" customFormat="1" ht="36.75" customHeight="1" x14ac:dyDescent="0.3">
      <c r="A112" s="157"/>
      <c r="B112" s="157"/>
      <c r="C112" s="211"/>
      <c r="D112" s="211"/>
      <c r="E112" s="157"/>
      <c r="F112" s="26" t="s">
        <v>33</v>
      </c>
      <c r="G112" s="19">
        <v>0</v>
      </c>
      <c r="H112" s="19">
        <v>0</v>
      </c>
      <c r="I112" s="18">
        <v>0</v>
      </c>
      <c r="J112" s="161"/>
      <c r="K112" s="161"/>
      <c r="L112" s="161"/>
      <c r="M112" s="161"/>
      <c r="N112" s="161"/>
      <c r="O112" s="11"/>
    </row>
    <row r="113" spans="1:15" s="12" customFormat="1" ht="15.75" hidden="1" customHeight="1" x14ac:dyDescent="0.3">
      <c r="A113" s="157"/>
      <c r="B113" s="157" t="s">
        <v>12</v>
      </c>
      <c r="C113" s="210">
        <v>2020</v>
      </c>
      <c r="D113" s="210">
        <v>2026</v>
      </c>
      <c r="E113" s="157" t="s">
        <v>100</v>
      </c>
      <c r="F113" s="26" t="s">
        <v>28</v>
      </c>
      <c r="G113" s="18">
        <f t="shared" ref="G113:H113" si="55">G114+G115</f>
        <v>0</v>
      </c>
      <c r="H113" s="18">
        <f t="shared" si="55"/>
        <v>0</v>
      </c>
      <c r="I113" s="18"/>
      <c r="J113" s="161" t="s">
        <v>79</v>
      </c>
      <c r="K113" s="161" t="s">
        <v>80</v>
      </c>
      <c r="L113" s="161"/>
      <c r="M113" s="161"/>
      <c r="N113" s="161" t="e">
        <f t="shared" ref="N113" si="56">M113/L113*100</f>
        <v>#DIV/0!</v>
      </c>
      <c r="O113" s="11"/>
    </row>
    <row r="114" spans="1:15" s="12" customFormat="1" ht="63" hidden="1" customHeight="1" x14ac:dyDescent="0.3">
      <c r="A114" s="157"/>
      <c r="B114" s="157"/>
      <c r="C114" s="211"/>
      <c r="D114" s="211"/>
      <c r="E114" s="157"/>
      <c r="F114" s="26" t="s">
        <v>32</v>
      </c>
      <c r="G114" s="18">
        <v>0</v>
      </c>
      <c r="H114" s="18">
        <v>0</v>
      </c>
      <c r="I114" s="18"/>
      <c r="J114" s="161"/>
      <c r="K114" s="161"/>
      <c r="L114" s="161"/>
      <c r="M114" s="161"/>
      <c r="N114" s="161"/>
      <c r="O114" s="11"/>
    </row>
    <row r="115" spans="1:15" s="12" customFormat="1" ht="46.8" hidden="1" customHeight="1" x14ac:dyDescent="0.3">
      <c r="A115" s="157"/>
      <c r="B115" s="157"/>
      <c r="C115" s="211"/>
      <c r="D115" s="211"/>
      <c r="E115" s="157"/>
      <c r="F115" s="26" t="s">
        <v>33</v>
      </c>
      <c r="G115" s="19">
        <v>0</v>
      </c>
      <c r="H115" s="19">
        <v>0</v>
      </c>
      <c r="I115" s="18"/>
      <c r="J115" s="161"/>
      <c r="K115" s="161"/>
      <c r="L115" s="161"/>
      <c r="M115" s="161"/>
      <c r="N115" s="161"/>
      <c r="O115" s="11"/>
    </row>
    <row r="116" spans="1:15" s="12" customFormat="1" ht="21" customHeight="1" x14ac:dyDescent="0.3">
      <c r="A116" s="162"/>
      <c r="B116" s="157" t="s">
        <v>127</v>
      </c>
      <c r="C116" s="210">
        <v>2020</v>
      </c>
      <c r="D116" s="210">
        <v>2026</v>
      </c>
      <c r="E116" s="157" t="s">
        <v>100</v>
      </c>
      <c r="F116" s="26" t="s">
        <v>28</v>
      </c>
      <c r="G116" s="19">
        <f t="shared" ref="G116:H116" si="57">G117+G118</f>
        <v>24000</v>
      </c>
      <c r="H116" s="19">
        <f t="shared" si="57"/>
        <v>24000</v>
      </c>
      <c r="I116" s="18">
        <f t="shared" si="52"/>
        <v>100</v>
      </c>
      <c r="J116" s="154" t="s">
        <v>85</v>
      </c>
      <c r="K116" s="154" t="s">
        <v>82</v>
      </c>
      <c r="L116" s="154">
        <v>2</v>
      </c>
      <c r="M116" s="154">
        <v>1</v>
      </c>
      <c r="N116" s="161">
        <f t="shared" ref="N116" si="58">M116/L116*100</f>
        <v>50</v>
      </c>
      <c r="O116" s="11"/>
    </row>
    <row r="117" spans="1:15" s="12" customFormat="1" ht="63" customHeight="1" x14ac:dyDescent="0.3">
      <c r="A117" s="163"/>
      <c r="B117" s="157"/>
      <c r="C117" s="211"/>
      <c r="D117" s="211"/>
      <c r="E117" s="157"/>
      <c r="F117" s="26" t="s">
        <v>32</v>
      </c>
      <c r="G117" s="19">
        <v>24000</v>
      </c>
      <c r="H117" s="19">
        <v>24000</v>
      </c>
      <c r="I117" s="18">
        <f t="shared" si="52"/>
        <v>100</v>
      </c>
      <c r="J117" s="155"/>
      <c r="K117" s="155"/>
      <c r="L117" s="155"/>
      <c r="M117" s="155"/>
      <c r="N117" s="161"/>
      <c r="O117" s="11"/>
    </row>
    <row r="118" spans="1:15" s="12" customFormat="1" ht="34.5" customHeight="1" x14ac:dyDescent="0.3">
      <c r="A118" s="164"/>
      <c r="B118" s="157"/>
      <c r="C118" s="211"/>
      <c r="D118" s="211"/>
      <c r="E118" s="157"/>
      <c r="F118" s="26" t="s">
        <v>33</v>
      </c>
      <c r="G118" s="19">
        <v>0</v>
      </c>
      <c r="H118" s="19"/>
      <c r="I118" s="18">
        <v>0</v>
      </c>
      <c r="J118" s="156"/>
      <c r="K118" s="156"/>
      <c r="L118" s="156"/>
      <c r="M118" s="156"/>
      <c r="N118" s="161"/>
      <c r="O118" s="11"/>
    </row>
    <row r="119" spans="1:15" s="12" customFormat="1" ht="18.75" customHeight="1" x14ac:dyDescent="0.3">
      <c r="A119" s="162"/>
      <c r="B119" s="157" t="s">
        <v>13</v>
      </c>
      <c r="C119" s="210">
        <v>2020</v>
      </c>
      <c r="D119" s="210">
        <v>2026</v>
      </c>
      <c r="E119" s="157" t="s">
        <v>100</v>
      </c>
      <c r="F119" s="26" t="s">
        <v>28</v>
      </c>
      <c r="G119" s="19">
        <f t="shared" ref="G119:H119" si="59">G120+G121</f>
        <v>16254</v>
      </c>
      <c r="H119" s="19">
        <f t="shared" si="59"/>
        <v>16125.2</v>
      </c>
      <c r="I119" s="18">
        <f>H119/G119*100</f>
        <v>99.207579672695957</v>
      </c>
      <c r="J119" s="154" t="s">
        <v>78</v>
      </c>
      <c r="K119" s="154" t="s">
        <v>125</v>
      </c>
      <c r="L119" s="154">
        <v>0.2</v>
      </c>
      <c r="M119" s="154">
        <v>0.2</v>
      </c>
      <c r="N119" s="161">
        <f t="shared" ref="N119:N130" si="60">M119/L119*100</f>
        <v>100</v>
      </c>
      <c r="O119" s="11"/>
    </row>
    <row r="120" spans="1:15" s="12" customFormat="1" ht="47.25" customHeight="1" x14ac:dyDescent="0.3">
      <c r="A120" s="163"/>
      <c r="B120" s="157"/>
      <c r="C120" s="211"/>
      <c r="D120" s="211"/>
      <c r="E120" s="157"/>
      <c r="F120" s="26" t="s">
        <v>32</v>
      </c>
      <c r="G120" s="19">
        <v>0</v>
      </c>
      <c r="H120" s="19">
        <v>0</v>
      </c>
      <c r="I120" s="18"/>
      <c r="J120" s="155"/>
      <c r="K120" s="155"/>
      <c r="L120" s="155"/>
      <c r="M120" s="155"/>
      <c r="N120" s="161"/>
      <c r="O120" s="11"/>
    </row>
    <row r="121" spans="1:15" s="12" customFormat="1" ht="50.25" customHeight="1" x14ac:dyDescent="0.3">
      <c r="A121" s="164"/>
      <c r="B121" s="157"/>
      <c r="C121" s="211"/>
      <c r="D121" s="211"/>
      <c r="E121" s="157"/>
      <c r="F121" s="26" t="s">
        <v>33</v>
      </c>
      <c r="G121" s="19">
        <v>16254</v>
      </c>
      <c r="H121" s="19">
        <v>16125.2</v>
      </c>
      <c r="I121" s="18">
        <f t="shared" si="52"/>
        <v>99.207579672695957</v>
      </c>
      <c r="J121" s="156"/>
      <c r="K121" s="156"/>
      <c r="L121" s="156"/>
      <c r="M121" s="156"/>
      <c r="N121" s="161"/>
      <c r="O121" s="11"/>
    </row>
    <row r="122" spans="1:15" s="12" customFormat="1" ht="21.75" hidden="1" customHeight="1" x14ac:dyDescent="0.3">
      <c r="A122" s="162"/>
      <c r="B122" s="162" t="s">
        <v>14</v>
      </c>
      <c r="C122" s="210">
        <v>2020</v>
      </c>
      <c r="D122" s="210">
        <v>2026</v>
      </c>
      <c r="E122" s="157" t="s">
        <v>100</v>
      </c>
      <c r="F122" s="26" t="s">
        <v>28</v>
      </c>
      <c r="G122" s="19">
        <f t="shared" ref="G122:H122" si="61">G123+G124</f>
        <v>0</v>
      </c>
      <c r="H122" s="19">
        <f t="shared" si="61"/>
        <v>0</v>
      </c>
      <c r="I122" s="18" t="e">
        <f t="shared" si="52"/>
        <v>#DIV/0!</v>
      </c>
      <c r="J122" s="154" t="s">
        <v>126</v>
      </c>
      <c r="K122" s="154" t="s">
        <v>84</v>
      </c>
      <c r="L122" s="154">
        <v>0</v>
      </c>
      <c r="M122" s="154"/>
      <c r="N122" s="161" t="e">
        <f t="shared" si="60"/>
        <v>#DIV/0!</v>
      </c>
      <c r="O122" s="11"/>
    </row>
    <row r="123" spans="1:15" s="12" customFormat="1" ht="46.5" hidden="1" customHeight="1" x14ac:dyDescent="0.3">
      <c r="A123" s="163"/>
      <c r="B123" s="163"/>
      <c r="C123" s="211"/>
      <c r="D123" s="211"/>
      <c r="E123" s="157"/>
      <c r="F123" s="26" t="s">
        <v>32</v>
      </c>
      <c r="G123" s="19">
        <v>0</v>
      </c>
      <c r="H123" s="19"/>
      <c r="I123" s="18" t="e">
        <f t="shared" si="52"/>
        <v>#DIV/0!</v>
      </c>
      <c r="J123" s="155"/>
      <c r="K123" s="155"/>
      <c r="L123" s="155"/>
      <c r="M123" s="155"/>
      <c r="N123" s="161"/>
      <c r="O123" s="11"/>
    </row>
    <row r="124" spans="1:15" s="12" customFormat="1" ht="42.75" hidden="1" customHeight="1" x14ac:dyDescent="0.3">
      <c r="A124" s="164"/>
      <c r="B124" s="164"/>
      <c r="C124" s="211"/>
      <c r="D124" s="211"/>
      <c r="E124" s="157"/>
      <c r="F124" s="26" t="s">
        <v>33</v>
      </c>
      <c r="G124" s="19">
        <v>0</v>
      </c>
      <c r="H124" s="19">
        <v>0</v>
      </c>
      <c r="I124" s="18" t="e">
        <f t="shared" si="52"/>
        <v>#DIV/0!</v>
      </c>
      <c r="J124" s="156"/>
      <c r="K124" s="156"/>
      <c r="L124" s="156"/>
      <c r="M124" s="156"/>
      <c r="N124" s="161"/>
      <c r="O124" s="11"/>
    </row>
    <row r="125" spans="1:15" s="12" customFormat="1" ht="18" hidden="1" customHeight="1" x14ac:dyDescent="0.3">
      <c r="A125" s="24"/>
      <c r="B125" s="162" t="s">
        <v>15</v>
      </c>
      <c r="C125" s="210">
        <v>2020</v>
      </c>
      <c r="D125" s="210">
        <v>2026</v>
      </c>
      <c r="E125" s="157" t="s">
        <v>100</v>
      </c>
      <c r="F125" s="26" t="s">
        <v>28</v>
      </c>
      <c r="G125" s="19">
        <f>G126+G127</f>
        <v>0</v>
      </c>
      <c r="H125" s="19">
        <f t="shared" ref="H125" si="62">H126+H127</f>
        <v>0</v>
      </c>
      <c r="I125" s="18" t="e">
        <f t="shared" si="52"/>
        <v>#DIV/0!</v>
      </c>
      <c r="J125" s="154" t="s">
        <v>83</v>
      </c>
      <c r="K125" s="154" t="s">
        <v>82</v>
      </c>
      <c r="L125" s="154"/>
      <c r="M125" s="154"/>
      <c r="N125" s="161" t="e">
        <f t="shared" si="60"/>
        <v>#DIV/0!</v>
      </c>
      <c r="O125" s="11"/>
    </row>
    <row r="126" spans="1:15" s="12" customFormat="1" ht="42.75" hidden="1" customHeight="1" x14ac:dyDescent="0.3">
      <c r="A126" s="24"/>
      <c r="B126" s="163"/>
      <c r="C126" s="211"/>
      <c r="D126" s="211"/>
      <c r="E126" s="157"/>
      <c r="F126" s="26" t="s">
        <v>32</v>
      </c>
      <c r="G126" s="19">
        <v>0</v>
      </c>
      <c r="H126" s="19"/>
      <c r="I126" s="18" t="e">
        <f t="shared" si="52"/>
        <v>#DIV/0!</v>
      </c>
      <c r="J126" s="155"/>
      <c r="K126" s="155"/>
      <c r="L126" s="155"/>
      <c r="M126" s="155"/>
      <c r="N126" s="161"/>
      <c r="O126" s="11"/>
    </row>
    <row r="127" spans="1:15" s="12" customFormat="1" ht="117" hidden="1" customHeight="1" x14ac:dyDescent="0.3">
      <c r="A127" s="24"/>
      <c r="B127" s="164"/>
      <c r="C127" s="211"/>
      <c r="D127" s="211"/>
      <c r="E127" s="157"/>
      <c r="F127" s="26" t="s">
        <v>33</v>
      </c>
      <c r="G127" s="19">
        <v>0</v>
      </c>
      <c r="H127" s="19">
        <v>0</v>
      </c>
      <c r="I127" s="18" t="e">
        <f t="shared" si="52"/>
        <v>#DIV/0!</v>
      </c>
      <c r="J127" s="156"/>
      <c r="K127" s="156"/>
      <c r="L127" s="156"/>
      <c r="M127" s="156"/>
      <c r="N127" s="161"/>
      <c r="O127" s="11"/>
    </row>
    <row r="128" spans="1:15" s="12" customFormat="1" ht="37.799999999999997" customHeight="1" x14ac:dyDescent="0.3">
      <c r="A128" s="155"/>
      <c r="B128" s="162" t="s">
        <v>128</v>
      </c>
      <c r="C128" s="210">
        <v>2020</v>
      </c>
      <c r="D128" s="210">
        <v>2026</v>
      </c>
      <c r="E128" s="157" t="s">
        <v>100</v>
      </c>
      <c r="F128" s="68" t="s">
        <v>28</v>
      </c>
      <c r="G128" s="19">
        <f t="shared" ref="G128:H128" si="63">G129+G130</f>
        <v>162330.62</v>
      </c>
      <c r="H128" s="19">
        <f t="shared" si="63"/>
        <v>162197.60999999999</v>
      </c>
      <c r="I128" s="18">
        <f t="shared" si="52"/>
        <v>99.918062285476381</v>
      </c>
      <c r="J128" s="154" t="s">
        <v>97</v>
      </c>
      <c r="K128" s="154" t="s">
        <v>98</v>
      </c>
      <c r="L128" s="154">
        <v>40</v>
      </c>
      <c r="M128" s="154">
        <v>28</v>
      </c>
      <c r="N128" s="161">
        <f t="shared" si="60"/>
        <v>70</v>
      </c>
      <c r="O128" s="11"/>
    </row>
    <row r="129" spans="1:15" s="12" customFormat="1" ht="37.799999999999997" customHeight="1" x14ac:dyDescent="0.3">
      <c r="A129" s="155"/>
      <c r="B129" s="163"/>
      <c r="C129" s="211"/>
      <c r="D129" s="211"/>
      <c r="E129" s="157"/>
      <c r="F129" s="68" t="s">
        <v>32</v>
      </c>
      <c r="G129" s="19">
        <v>0</v>
      </c>
      <c r="H129" s="19">
        <v>0</v>
      </c>
      <c r="I129" s="18"/>
      <c r="J129" s="155"/>
      <c r="K129" s="155"/>
      <c r="L129" s="155"/>
      <c r="M129" s="155"/>
      <c r="N129" s="161"/>
      <c r="O129" s="11"/>
    </row>
    <row r="130" spans="1:15" s="12" customFormat="1" ht="37.799999999999997" customHeight="1" x14ac:dyDescent="0.3">
      <c r="A130" s="156"/>
      <c r="B130" s="164"/>
      <c r="C130" s="211"/>
      <c r="D130" s="211"/>
      <c r="E130" s="157"/>
      <c r="F130" s="68" t="s">
        <v>33</v>
      </c>
      <c r="G130" s="19">
        <v>162330.62</v>
      </c>
      <c r="H130" s="19">
        <v>162197.60999999999</v>
      </c>
      <c r="I130" s="18">
        <f t="shared" si="52"/>
        <v>99.918062285476381</v>
      </c>
      <c r="J130" s="156"/>
      <c r="K130" s="156"/>
      <c r="L130" s="156"/>
      <c r="M130" s="156"/>
      <c r="N130" s="161"/>
      <c r="O130" s="11"/>
    </row>
    <row r="131" spans="1:15" s="12" customFormat="1" ht="20.25" customHeight="1" x14ac:dyDescent="0.3">
      <c r="A131" s="162"/>
      <c r="B131" s="162" t="s">
        <v>134</v>
      </c>
      <c r="C131" s="210">
        <v>2020</v>
      </c>
      <c r="D131" s="210">
        <v>2026</v>
      </c>
      <c r="E131" s="157" t="s">
        <v>100</v>
      </c>
      <c r="F131" s="26" t="s">
        <v>28</v>
      </c>
      <c r="G131" s="19">
        <f t="shared" ref="G131:H131" si="64">G132+G133</f>
        <v>2153070.67</v>
      </c>
      <c r="H131" s="19">
        <f t="shared" si="64"/>
        <v>2153070.67</v>
      </c>
      <c r="I131" s="18">
        <f t="shared" si="52"/>
        <v>100</v>
      </c>
      <c r="J131" s="161" t="s">
        <v>79</v>
      </c>
      <c r="K131" s="154" t="s">
        <v>80</v>
      </c>
      <c r="L131" s="154">
        <v>550</v>
      </c>
      <c r="M131" s="154">
        <v>707</v>
      </c>
      <c r="N131" s="289">
        <f>M131/L131*100</f>
        <v>128.54545454545453</v>
      </c>
      <c r="O131" s="11"/>
    </row>
    <row r="132" spans="1:15" s="12" customFormat="1" ht="50.25" customHeight="1" x14ac:dyDescent="0.3">
      <c r="A132" s="163"/>
      <c r="B132" s="163"/>
      <c r="C132" s="211"/>
      <c r="D132" s="211"/>
      <c r="E132" s="157"/>
      <c r="F132" s="26" t="s">
        <v>32</v>
      </c>
      <c r="G132" s="19">
        <v>334149.94</v>
      </c>
      <c r="H132" s="19">
        <v>334149.94</v>
      </c>
      <c r="I132" s="18">
        <f t="shared" si="52"/>
        <v>100</v>
      </c>
      <c r="J132" s="161"/>
      <c r="K132" s="155"/>
      <c r="L132" s="155"/>
      <c r="M132" s="155"/>
      <c r="N132" s="290"/>
      <c r="O132" s="11"/>
    </row>
    <row r="133" spans="1:15" s="12" customFormat="1" ht="45.75" customHeight="1" x14ac:dyDescent="0.3">
      <c r="A133" s="164"/>
      <c r="B133" s="164"/>
      <c r="C133" s="211"/>
      <c r="D133" s="211"/>
      <c r="E133" s="157"/>
      <c r="F133" s="26" t="s">
        <v>33</v>
      </c>
      <c r="G133" s="19">
        <v>1818920.73</v>
      </c>
      <c r="H133" s="19">
        <v>1818920.73</v>
      </c>
      <c r="I133" s="18">
        <f t="shared" si="52"/>
        <v>100</v>
      </c>
      <c r="J133" s="161"/>
      <c r="K133" s="156"/>
      <c r="L133" s="156"/>
      <c r="M133" s="156"/>
      <c r="N133" s="291"/>
      <c r="O133" s="11"/>
    </row>
    <row r="134" spans="1:15" s="12" customFormat="1" ht="39" customHeight="1" x14ac:dyDescent="0.3">
      <c r="A134" s="51"/>
      <c r="B134" s="51" t="s">
        <v>124</v>
      </c>
      <c r="C134" s="52">
        <v>2020</v>
      </c>
      <c r="D134" s="52">
        <v>2026</v>
      </c>
      <c r="E134" s="48" t="s">
        <v>46</v>
      </c>
      <c r="F134" s="50" t="s">
        <v>46</v>
      </c>
      <c r="G134" s="19" t="s">
        <v>46</v>
      </c>
      <c r="H134" s="19" t="s">
        <v>46</v>
      </c>
      <c r="I134" s="19" t="s">
        <v>46</v>
      </c>
      <c r="J134" s="49" t="s">
        <v>46</v>
      </c>
      <c r="K134" s="49" t="s">
        <v>46</v>
      </c>
      <c r="L134" s="49" t="s">
        <v>46</v>
      </c>
      <c r="M134" s="49" t="s">
        <v>46</v>
      </c>
      <c r="N134" s="49" t="s">
        <v>46</v>
      </c>
      <c r="O134" s="11"/>
    </row>
    <row r="135" spans="1:15" s="12" customFormat="1" ht="45.75" hidden="1" customHeight="1" x14ac:dyDescent="0.3">
      <c r="A135" s="47"/>
      <c r="B135" s="162" t="s">
        <v>57</v>
      </c>
      <c r="C135" s="210">
        <v>2020</v>
      </c>
      <c r="D135" s="210">
        <v>2026</v>
      </c>
      <c r="E135" s="162" t="s">
        <v>48</v>
      </c>
      <c r="F135" s="44" t="s">
        <v>28</v>
      </c>
      <c r="G135" s="18">
        <f>G136+G137</f>
        <v>0</v>
      </c>
      <c r="H135" s="18">
        <f t="shared" ref="H135" si="65">H136+H137</f>
        <v>0</v>
      </c>
      <c r="I135" s="18">
        <v>0</v>
      </c>
      <c r="J135" s="154"/>
      <c r="K135" s="154" t="s">
        <v>27</v>
      </c>
      <c r="L135" s="154" t="s">
        <v>27</v>
      </c>
      <c r="M135" s="154" t="s">
        <v>27</v>
      </c>
      <c r="N135" s="154" t="s">
        <v>27</v>
      </c>
      <c r="O135" s="11"/>
    </row>
    <row r="136" spans="1:15" s="12" customFormat="1" ht="45.75" hidden="1" customHeight="1" x14ac:dyDescent="0.3">
      <c r="A136" s="47"/>
      <c r="B136" s="163"/>
      <c r="C136" s="211"/>
      <c r="D136" s="211"/>
      <c r="E136" s="163"/>
      <c r="F136" s="44" t="s">
        <v>32</v>
      </c>
      <c r="G136" s="18">
        <f>G139+G142</f>
        <v>0</v>
      </c>
      <c r="H136" s="18">
        <f t="shared" ref="H136" si="66">H139+H142</f>
        <v>0</v>
      </c>
      <c r="I136" s="18">
        <v>0</v>
      </c>
      <c r="J136" s="155"/>
      <c r="K136" s="155"/>
      <c r="L136" s="155"/>
      <c r="M136" s="155"/>
      <c r="N136" s="155"/>
      <c r="O136" s="11"/>
    </row>
    <row r="137" spans="1:15" s="12" customFormat="1" ht="45.75" hidden="1" customHeight="1" x14ac:dyDescent="0.3">
      <c r="A137" s="47"/>
      <c r="B137" s="164"/>
      <c r="C137" s="211"/>
      <c r="D137" s="211"/>
      <c r="E137" s="164"/>
      <c r="F137" s="44" t="s">
        <v>33</v>
      </c>
      <c r="G137" s="19">
        <f>G140+G143</f>
        <v>0</v>
      </c>
      <c r="H137" s="19">
        <f t="shared" ref="H137" si="67">H140+H143</f>
        <v>0</v>
      </c>
      <c r="I137" s="18">
        <v>0</v>
      </c>
      <c r="J137" s="156"/>
      <c r="K137" s="156"/>
      <c r="L137" s="156"/>
      <c r="M137" s="156"/>
      <c r="N137" s="156"/>
      <c r="O137" s="11"/>
    </row>
    <row r="138" spans="1:15" s="12" customFormat="1" ht="45.75" hidden="1" customHeight="1" x14ac:dyDescent="0.3">
      <c r="A138" s="47"/>
      <c r="B138" s="162" t="s">
        <v>116</v>
      </c>
      <c r="C138" s="210">
        <v>2020</v>
      </c>
      <c r="D138" s="210">
        <v>2026</v>
      </c>
      <c r="E138" s="157" t="s">
        <v>48</v>
      </c>
      <c r="F138" s="44" t="s">
        <v>28</v>
      </c>
      <c r="G138" s="18">
        <f t="shared" ref="G138" si="68">G139+G140</f>
        <v>0</v>
      </c>
      <c r="H138" s="18">
        <f>H139+H140</f>
        <v>0</v>
      </c>
      <c r="I138" s="18">
        <v>0</v>
      </c>
      <c r="J138" s="161" t="s">
        <v>121</v>
      </c>
      <c r="K138" s="161" t="s">
        <v>84</v>
      </c>
      <c r="L138" s="161"/>
      <c r="M138" s="161"/>
      <c r="N138" s="161"/>
      <c r="O138" s="11"/>
    </row>
    <row r="139" spans="1:15" s="12" customFormat="1" ht="45.75" hidden="1" customHeight="1" x14ac:dyDescent="0.3">
      <c r="A139" s="47"/>
      <c r="B139" s="163"/>
      <c r="C139" s="211"/>
      <c r="D139" s="211"/>
      <c r="E139" s="157"/>
      <c r="F139" s="44" t="s">
        <v>32</v>
      </c>
      <c r="G139" s="18">
        <v>0</v>
      </c>
      <c r="H139" s="18">
        <v>0</v>
      </c>
      <c r="I139" s="18">
        <v>0</v>
      </c>
      <c r="J139" s="161"/>
      <c r="K139" s="161"/>
      <c r="L139" s="161"/>
      <c r="M139" s="161"/>
      <c r="N139" s="161"/>
      <c r="O139" s="11"/>
    </row>
    <row r="140" spans="1:15" s="12" customFormat="1" ht="72.599999999999994" hidden="1" customHeight="1" x14ac:dyDescent="0.3">
      <c r="A140" s="47"/>
      <c r="B140" s="164"/>
      <c r="C140" s="211"/>
      <c r="D140" s="211"/>
      <c r="E140" s="157"/>
      <c r="F140" s="44" t="s">
        <v>33</v>
      </c>
      <c r="G140" s="19">
        <v>0</v>
      </c>
      <c r="H140" s="19">
        <v>0</v>
      </c>
      <c r="I140" s="18">
        <v>0</v>
      </c>
      <c r="J140" s="161"/>
      <c r="K140" s="161"/>
      <c r="L140" s="161"/>
      <c r="M140" s="161"/>
      <c r="N140" s="161"/>
      <c r="O140" s="11"/>
    </row>
    <row r="141" spans="1:15" s="12" customFormat="1" ht="45.75" hidden="1" customHeight="1" x14ac:dyDescent="0.3">
      <c r="A141" s="47"/>
      <c r="B141" s="162" t="s">
        <v>117</v>
      </c>
      <c r="C141" s="46"/>
      <c r="D141" s="46"/>
      <c r="E141" s="157" t="s">
        <v>48</v>
      </c>
      <c r="F141" s="44" t="s">
        <v>28</v>
      </c>
      <c r="G141" s="19">
        <f>G142+G143</f>
        <v>0</v>
      </c>
      <c r="H141" s="19">
        <f t="shared" ref="H141" si="69">H142+H143</f>
        <v>0</v>
      </c>
      <c r="I141" s="18">
        <v>0</v>
      </c>
      <c r="J141" s="170" t="s">
        <v>120</v>
      </c>
      <c r="K141" s="161" t="s">
        <v>84</v>
      </c>
      <c r="L141" s="154"/>
      <c r="M141" s="154"/>
      <c r="N141" s="154"/>
      <c r="O141" s="11"/>
    </row>
    <row r="142" spans="1:15" s="12" customFormat="1" ht="45.75" hidden="1" customHeight="1" x14ac:dyDescent="0.3">
      <c r="A142" s="47"/>
      <c r="B142" s="163"/>
      <c r="C142" s="46"/>
      <c r="D142" s="46"/>
      <c r="E142" s="157"/>
      <c r="F142" s="44" t="s">
        <v>32</v>
      </c>
      <c r="G142" s="19">
        <v>0</v>
      </c>
      <c r="H142" s="19">
        <v>0</v>
      </c>
      <c r="I142" s="18">
        <v>0</v>
      </c>
      <c r="J142" s="171"/>
      <c r="K142" s="161"/>
      <c r="L142" s="155"/>
      <c r="M142" s="155"/>
      <c r="N142" s="155"/>
      <c r="O142" s="11"/>
    </row>
    <row r="143" spans="1:15" s="12" customFormat="1" ht="45.75" hidden="1" customHeight="1" x14ac:dyDescent="0.3">
      <c r="A143" s="47"/>
      <c r="B143" s="164"/>
      <c r="C143" s="46"/>
      <c r="D143" s="46"/>
      <c r="E143" s="157"/>
      <c r="F143" s="44" t="s">
        <v>33</v>
      </c>
      <c r="G143" s="19"/>
      <c r="H143" s="19"/>
      <c r="I143" s="18">
        <v>0</v>
      </c>
      <c r="J143" s="172"/>
      <c r="K143" s="161"/>
      <c r="L143" s="156"/>
      <c r="M143" s="156"/>
      <c r="N143" s="156"/>
      <c r="O143" s="11"/>
    </row>
    <row r="144" spans="1:15" ht="15.75" customHeight="1" x14ac:dyDescent="0.3">
      <c r="A144" s="162"/>
      <c r="B144" s="162" t="s">
        <v>118</v>
      </c>
      <c r="C144" s="210">
        <v>2020</v>
      </c>
      <c r="D144" s="210">
        <v>2026</v>
      </c>
      <c r="E144" s="162" t="s">
        <v>48</v>
      </c>
      <c r="F144" s="26" t="s">
        <v>28</v>
      </c>
      <c r="G144" s="18">
        <f>G145+G146</f>
        <v>1360000</v>
      </c>
      <c r="H144" s="18">
        <f t="shared" ref="H144" si="70">H145+H146</f>
        <v>1360000</v>
      </c>
      <c r="I144" s="18">
        <f>H144/G144*100</f>
        <v>100</v>
      </c>
      <c r="J144" s="154"/>
      <c r="K144" s="154" t="s">
        <v>27</v>
      </c>
      <c r="L144" s="154" t="s">
        <v>27</v>
      </c>
      <c r="M144" s="154" t="s">
        <v>27</v>
      </c>
      <c r="N144" s="154" t="s">
        <v>27</v>
      </c>
      <c r="O144" s="3"/>
    </row>
    <row r="145" spans="1:15" ht="63" customHeight="1" x14ac:dyDescent="0.3">
      <c r="A145" s="163"/>
      <c r="B145" s="163"/>
      <c r="C145" s="211"/>
      <c r="D145" s="211"/>
      <c r="E145" s="163"/>
      <c r="F145" s="26" t="s">
        <v>32</v>
      </c>
      <c r="G145" s="18">
        <f>G148+G151</f>
        <v>289345.67</v>
      </c>
      <c r="H145" s="18">
        <f t="shared" ref="H145" si="71">H148+H151</f>
        <v>289345.67</v>
      </c>
      <c r="I145" s="18">
        <f t="shared" ref="I145:I158" si="72">H145/G145*100</f>
        <v>100</v>
      </c>
      <c r="J145" s="155"/>
      <c r="K145" s="155"/>
      <c r="L145" s="155"/>
      <c r="M145" s="155"/>
      <c r="N145" s="155"/>
      <c r="O145" s="3"/>
    </row>
    <row r="146" spans="1:15" ht="78.599999999999994" customHeight="1" x14ac:dyDescent="0.3">
      <c r="A146" s="164"/>
      <c r="B146" s="164"/>
      <c r="C146" s="211"/>
      <c r="D146" s="211"/>
      <c r="E146" s="164"/>
      <c r="F146" s="26" t="s">
        <v>33</v>
      </c>
      <c r="G146" s="19">
        <f>G149</f>
        <v>1070654.33</v>
      </c>
      <c r="H146" s="19">
        <f t="shared" ref="H146" si="73">H149</f>
        <v>1070654.33</v>
      </c>
      <c r="I146" s="18">
        <f t="shared" si="72"/>
        <v>100</v>
      </c>
      <c r="J146" s="156"/>
      <c r="K146" s="156"/>
      <c r="L146" s="156"/>
      <c r="M146" s="156"/>
      <c r="N146" s="156"/>
      <c r="O146" s="3"/>
    </row>
    <row r="147" spans="1:15" s="123" customFormat="1" ht="27" customHeight="1" x14ac:dyDescent="0.3">
      <c r="A147" s="112"/>
      <c r="B147" s="157" t="s">
        <v>119</v>
      </c>
      <c r="C147" s="210">
        <v>2020</v>
      </c>
      <c r="D147" s="210">
        <v>2026</v>
      </c>
      <c r="E147" s="157" t="s">
        <v>48</v>
      </c>
      <c r="F147" s="110" t="s">
        <v>28</v>
      </c>
      <c r="G147" s="18">
        <f t="shared" ref="G147" si="74">G148+G149</f>
        <v>1360000</v>
      </c>
      <c r="H147" s="18">
        <f>H148+H149</f>
        <v>1360000</v>
      </c>
      <c r="I147" s="18">
        <f t="shared" si="72"/>
        <v>100</v>
      </c>
      <c r="J147" s="161" t="s">
        <v>122</v>
      </c>
      <c r="K147" s="161" t="s">
        <v>59</v>
      </c>
      <c r="L147" s="161">
        <v>100</v>
      </c>
      <c r="M147" s="161">
        <v>100</v>
      </c>
      <c r="N147" s="161">
        <f>M147/L147*100</f>
        <v>100</v>
      </c>
      <c r="O147" s="3"/>
    </row>
    <row r="148" spans="1:15" s="123" customFormat="1" ht="42.6" customHeight="1" x14ac:dyDescent="0.3">
      <c r="A148" s="112"/>
      <c r="B148" s="157"/>
      <c r="C148" s="211"/>
      <c r="D148" s="211"/>
      <c r="E148" s="157"/>
      <c r="F148" s="110" t="s">
        <v>32</v>
      </c>
      <c r="G148" s="18">
        <v>289345.67</v>
      </c>
      <c r="H148" s="18">
        <v>289345.67</v>
      </c>
      <c r="I148" s="18">
        <f t="shared" si="72"/>
        <v>100</v>
      </c>
      <c r="J148" s="161"/>
      <c r="K148" s="161"/>
      <c r="L148" s="161"/>
      <c r="M148" s="161"/>
      <c r="N148" s="161"/>
      <c r="O148" s="3"/>
    </row>
    <row r="149" spans="1:15" s="123" customFormat="1" ht="46.8" customHeight="1" x14ac:dyDescent="0.3">
      <c r="A149" s="112"/>
      <c r="B149" s="157"/>
      <c r="C149" s="211"/>
      <c r="D149" s="211"/>
      <c r="E149" s="157"/>
      <c r="F149" s="110" t="s">
        <v>33</v>
      </c>
      <c r="G149" s="19">
        <v>1070654.33</v>
      </c>
      <c r="H149" s="19">
        <v>1070654.33</v>
      </c>
      <c r="I149" s="18">
        <f t="shared" si="72"/>
        <v>100</v>
      </c>
      <c r="J149" s="161"/>
      <c r="K149" s="161"/>
      <c r="L149" s="161"/>
      <c r="M149" s="161"/>
      <c r="N149" s="161"/>
      <c r="O149" s="3"/>
    </row>
    <row r="150" spans="1:15" s="12" customFormat="1" ht="25.2" hidden="1" customHeight="1" x14ac:dyDescent="0.3">
      <c r="A150" s="157"/>
      <c r="B150" s="157"/>
      <c r="C150" s="210">
        <v>2020</v>
      </c>
      <c r="D150" s="210">
        <v>2026</v>
      </c>
      <c r="E150" s="157" t="s">
        <v>48</v>
      </c>
      <c r="F150" s="26" t="s">
        <v>28</v>
      </c>
      <c r="G150" s="18">
        <f t="shared" ref="G150" si="75">G151+G152</f>
        <v>0</v>
      </c>
      <c r="H150" s="18">
        <f>H151+H152</f>
        <v>0</v>
      </c>
      <c r="I150" s="18" t="e">
        <f t="shared" si="72"/>
        <v>#DIV/0!</v>
      </c>
      <c r="J150" s="161"/>
      <c r="K150" s="161"/>
      <c r="L150" s="161"/>
      <c r="M150" s="161"/>
      <c r="N150" s="161"/>
      <c r="O150" s="11"/>
    </row>
    <row r="151" spans="1:15" s="12" customFormat="1" ht="63" hidden="1" customHeight="1" x14ac:dyDescent="0.3">
      <c r="A151" s="157"/>
      <c r="B151" s="157"/>
      <c r="C151" s="211"/>
      <c r="D151" s="211"/>
      <c r="E151" s="157"/>
      <c r="F151" s="26" t="s">
        <v>32</v>
      </c>
      <c r="G151" s="18"/>
      <c r="H151" s="18">
        <v>0</v>
      </c>
      <c r="I151" s="18" t="e">
        <f t="shared" si="72"/>
        <v>#DIV/0!</v>
      </c>
      <c r="J151" s="161"/>
      <c r="K151" s="161"/>
      <c r="L151" s="161"/>
      <c r="M151" s="161"/>
      <c r="N151" s="161"/>
      <c r="O151" s="11"/>
    </row>
    <row r="152" spans="1:15" s="12" customFormat="1" ht="46.8" hidden="1" customHeight="1" x14ac:dyDescent="0.3">
      <c r="A152" s="157"/>
      <c r="B152" s="157"/>
      <c r="C152" s="211"/>
      <c r="D152" s="211"/>
      <c r="E152" s="157"/>
      <c r="F152" s="26" t="s">
        <v>33</v>
      </c>
      <c r="G152" s="19"/>
      <c r="H152" s="19">
        <v>0</v>
      </c>
      <c r="I152" s="18" t="e">
        <f t="shared" si="72"/>
        <v>#DIV/0!</v>
      </c>
      <c r="J152" s="161"/>
      <c r="K152" s="161"/>
      <c r="L152" s="161"/>
      <c r="M152" s="161"/>
      <c r="N152" s="161"/>
      <c r="O152" s="11"/>
    </row>
    <row r="153" spans="1:15" s="12" customFormat="1" ht="18.75" hidden="1" customHeight="1" x14ac:dyDescent="0.3">
      <c r="A153" s="162"/>
      <c r="B153" s="269"/>
      <c r="C153" s="210"/>
      <c r="D153" s="210"/>
      <c r="E153" s="157"/>
      <c r="F153" s="26"/>
      <c r="G153" s="19"/>
      <c r="H153" s="19"/>
      <c r="I153" s="18" t="e">
        <f t="shared" si="72"/>
        <v>#DIV/0!</v>
      </c>
      <c r="J153" s="178"/>
      <c r="K153" s="154"/>
      <c r="L153" s="154"/>
      <c r="M153" s="154"/>
      <c r="N153" s="154"/>
      <c r="O153" s="11"/>
    </row>
    <row r="154" spans="1:15" s="12" customFormat="1" ht="63" hidden="1" customHeight="1" x14ac:dyDescent="0.3">
      <c r="A154" s="163"/>
      <c r="B154" s="270"/>
      <c r="C154" s="211"/>
      <c r="D154" s="211"/>
      <c r="E154" s="157"/>
      <c r="F154" s="26"/>
      <c r="G154" s="19"/>
      <c r="H154" s="19"/>
      <c r="I154" s="18" t="e">
        <f t="shared" si="72"/>
        <v>#DIV/0!</v>
      </c>
      <c r="J154" s="179"/>
      <c r="K154" s="155"/>
      <c r="L154" s="155"/>
      <c r="M154" s="155"/>
      <c r="N154" s="155"/>
      <c r="O154" s="11"/>
    </row>
    <row r="155" spans="1:15" s="12" customFormat="1" ht="15.6" hidden="1" customHeight="1" x14ac:dyDescent="0.3">
      <c r="A155" s="164"/>
      <c r="B155" s="271"/>
      <c r="C155" s="211"/>
      <c r="D155" s="211"/>
      <c r="E155" s="157"/>
      <c r="F155" s="26"/>
      <c r="G155" s="19"/>
      <c r="H155" s="19"/>
      <c r="I155" s="18" t="e">
        <f t="shared" si="72"/>
        <v>#DIV/0!</v>
      </c>
      <c r="J155" s="179"/>
      <c r="K155" s="156"/>
      <c r="L155" s="156"/>
      <c r="M155" s="156"/>
      <c r="N155" s="156"/>
      <c r="O155" s="11"/>
    </row>
    <row r="156" spans="1:15" s="58" customFormat="1" ht="15.75" customHeight="1" x14ac:dyDescent="0.3">
      <c r="A156" s="263" t="s">
        <v>49</v>
      </c>
      <c r="B156" s="264"/>
      <c r="C156" s="184">
        <v>2020</v>
      </c>
      <c r="D156" s="184">
        <v>2026</v>
      </c>
      <c r="E156" s="259"/>
      <c r="F156" s="61" t="s">
        <v>28</v>
      </c>
      <c r="G156" s="65">
        <f>G157+G158</f>
        <v>3758585.29</v>
      </c>
      <c r="H156" s="65">
        <f t="shared" ref="H156" si="76">H157+H158</f>
        <v>3758323.48</v>
      </c>
      <c r="I156" s="65">
        <f t="shared" si="72"/>
        <v>99.993034347239728</v>
      </c>
      <c r="J156" s="184"/>
      <c r="K156" s="185"/>
      <c r="L156" s="184"/>
      <c r="M156" s="184"/>
      <c r="N156" s="184"/>
      <c r="O156" s="57"/>
    </row>
    <row r="157" spans="1:15" s="58" customFormat="1" ht="63" customHeight="1" x14ac:dyDescent="0.3">
      <c r="A157" s="265"/>
      <c r="B157" s="266"/>
      <c r="C157" s="185"/>
      <c r="D157" s="185"/>
      <c r="E157" s="260"/>
      <c r="F157" s="61" t="s">
        <v>32</v>
      </c>
      <c r="G157" s="65">
        <f>G108+G145+G136</f>
        <v>690425.61</v>
      </c>
      <c r="H157" s="65">
        <f>H108+H145+H136</f>
        <v>690425.61</v>
      </c>
      <c r="I157" s="65">
        <f t="shared" si="72"/>
        <v>100</v>
      </c>
      <c r="J157" s="185"/>
      <c r="K157" s="185"/>
      <c r="L157" s="185"/>
      <c r="M157" s="185"/>
      <c r="N157" s="185"/>
      <c r="O157" s="57"/>
    </row>
    <row r="158" spans="1:15" s="58" customFormat="1" ht="46.8" x14ac:dyDescent="0.3">
      <c r="A158" s="267"/>
      <c r="B158" s="268"/>
      <c r="C158" s="186"/>
      <c r="D158" s="186"/>
      <c r="E158" s="261"/>
      <c r="F158" s="61" t="s">
        <v>33</v>
      </c>
      <c r="G158" s="64">
        <f>G109+G146+G137</f>
        <v>3068159.68</v>
      </c>
      <c r="H158" s="64">
        <f>H109+H146+H137</f>
        <v>3067897.87</v>
      </c>
      <c r="I158" s="65">
        <f t="shared" si="72"/>
        <v>99.991466871763336</v>
      </c>
      <c r="J158" s="186"/>
      <c r="K158" s="186"/>
      <c r="L158" s="186"/>
      <c r="M158" s="186"/>
      <c r="N158" s="186"/>
      <c r="O158" s="57"/>
    </row>
    <row r="159" spans="1:15" ht="49.95" customHeight="1" x14ac:dyDescent="0.3">
      <c r="A159" s="272" t="s">
        <v>67</v>
      </c>
      <c r="B159" s="273"/>
      <c r="C159" s="21">
        <v>2020</v>
      </c>
      <c r="D159" s="21">
        <v>2026</v>
      </c>
      <c r="E159" s="27" t="s">
        <v>34</v>
      </c>
      <c r="F159" s="27" t="s">
        <v>34</v>
      </c>
      <c r="G159" s="27" t="s">
        <v>34</v>
      </c>
      <c r="H159" s="27" t="s">
        <v>34</v>
      </c>
      <c r="I159" s="27" t="s">
        <v>34</v>
      </c>
      <c r="J159" s="21"/>
      <c r="K159" s="21"/>
      <c r="L159" s="21"/>
      <c r="M159" s="21"/>
      <c r="N159" s="21"/>
      <c r="O159" s="3"/>
    </row>
    <row r="160" spans="1:15" ht="64.2" customHeight="1" x14ac:dyDescent="0.3">
      <c r="A160" s="272" t="s">
        <v>51</v>
      </c>
      <c r="B160" s="273"/>
      <c r="C160" s="21">
        <v>2020</v>
      </c>
      <c r="D160" s="21">
        <v>2026</v>
      </c>
      <c r="E160" s="27" t="s">
        <v>34</v>
      </c>
      <c r="F160" s="27" t="s">
        <v>34</v>
      </c>
      <c r="G160" s="27" t="s">
        <v>34</v>
      </c>
      <c r="H160" s="27" t="s">
        <v>34</v>
      </c>
      <c r="I160" s="27" t="s">
        <v>34</v>
      </c>
      <c r="J160" s="21"/>
      <c r="K160" s="21"/>
      <c r="L160" s="21"/>
      <c r="M160" s="21"/>
      <c r="N160" s="21"/>
      <c r="O160" s="3"/>
    </row>
    <row r="161" spans="1:15" ht="15.75" customHeight="1" x14ac:dyDescent="0.3">
      <c r="A161" s="162"/>
      <c r="B161" s="162" t="s">
        <v>52</v>
      </c>
      <c r="C161" s="154">
        <v>2020</v>
      </c>
      <c r="D161" s="154">
        <v>2026</v>
      </c>
      <c r="E161" s="178" t="s">
        <v>34</v>
      </c>
      <c r="F161" s="178" t="s">
        <v>34</v>
      </c>
      <c r="G161" s="178" t="s">
        <v>34</v>
      </c>
      <c r="H161" s="178" t="s">
        <v>34</v>
      </c>
      <c r="I161" s="178" t="s">
        <v>34</v>
      </c>
      <c r="J161" s="178" t="s">
        <v>34</v>
      </c>
      <c r="K161" s="178" t="s">
        <v>34</v>
      </c>
      <c r="L161" s="178" t="s">
        <v>34</v>
      </c>
      <c r="M161" s="178" t="s">
        <v>34</v>
      </c>
      <c r="N161" s="178" t="s">
        <v>34</v>
      </c>
      <c r="O161" s="3"/>
    </row>
    <row r="162" spans="1:15" x14ac:dyDescent="0.3">
      <c r="A162" s="163"/>
      <c r="B162" s="163"/>
      <c r="C162" s="155"/>
      <c r="D162" s="155"/>
      <c r="E162" s="179"/>
      <c r="F162" s="179"/>
      <c r="G162" s="179"/>
      <c r="H162" s="179"/>
      <c r="I162" s="179"/>
      <c r="J162" s="179"/>
      <c r="K162" s="179"/>
      <c r="L162" s="179"/>
      <c r="M162" s="179"/>
      <c r="N162" s="179"/>
      <c r="O162" s="3"/>
    </row>
    <row r="163" spans="1:15" ht="33.6" customHeight="1" x14ac:dyDescent="0.3">
      <c r="A163" s="164"/>
      <c r="B163" s="164"/>
      <c r="C163" s="156"/>
      <c r="D163" s="156"/>
      <c r="E163" s="180"/>
      <c r="F163" s="180"/>
      <c r="G163" s="180"/>
      <c r="H163" s="180"/>
      <c r="I163" s="180"/>
      <c r="J163" s="180"/>
      <c r="K163" s="180"/>
      <c r="L163" s="180"/>
      <c r="M163" s="180"/>
      <c r="N163" s="180"/>
      <c r="O163" s="3"/>
    </row>
    <row r="164" spans="1:15" ht="15.75" customHeight="1" x14ac:dyDescent="0.3">
      <c r="A164" s="162"/>
      <c r="B164" s="162" t="s">
        <v>50</v>
      </c>
      <c r="C164" s="154">
        <v>2020</v>
      </c>
      <c r="D164" s="154">
        <v>2026</v>
      </c>
      <c r="E164" s="162" t="s">
        <v>101</v>
      </c>
      <c r="F164" s="26" t="s">
        <v>28</v>
      </c>
      <c r="G164" s="20">
        <f t="shared" ref="G164:H164" si="77">G165+G166</f>
        <v>22257967.369999997</v>
      </c>
      <c r="H164" s="149">
        <f t="shared" si="77"/>
        <v>22257967.369999997</v>
      </c>
      <c r="I164" s="20">
        <f>H164/G164*100</f>
        <v>100</v>
      </c>
      <c r="J164" s="178" t="s">
        <v>34</v>
      </c>
      <c r="K164" s="178" t="s">
        <v>34</v>
      </c>
      <c r="L164" s="178" t="s">
        <v>34</v>
      </c>
      <c r="M164" s="178" t="s">
        <v>34</v>
      </c>
      <c r="N164" s="178" t="s">
        <v>34</v>
      </c>
      <c r="O164" s="3"/>
    </row>
    <row r="165" spans="1:15" ht="63" customHeight="1" x14ac:dyDescent="0.3">
      <c r="A165" s="163"/>
      <c r="B165" s="163"/>
      <c r="C165" s="155"/>
      <c r="D165" s="155"/>
      <c r="E165" s="163"/>
      <c r="F165" s="26" t="s">
        <v>32</v>
      </c>
      <c r="G165" s="20">
        <f>G168+G171+G174+G177+G189+G180+G183+G186</f>
        <v>11974595.01</v>
      </c>
      <c r="H165" s="149">
        <f>H168+H171+H174+H177+H189+H180+H183+H186</f>
        <v>11974595.01</v>
      </c>
      <c r="I165" s="149">
        <f t="shared" ref="I165:I193" si="78">H165/G165*100</f>
        <v>100</v>
      </c>
      <c r="J165" s="179"/>
      <c r="K165" s="179"/>
      <c r="L165" s="179"/>
      <c r="M165" s="179"/>
      <c r="N165" s="179"/>
      <c r="O165" s="3"/>
    </row>
    <row r="166" spans="1:15" ht="47.25" customHeight="1" x14ac:dyDescent="0.3">
      <c r="A166" s="164"/>
      <c r="B166" s="164"/>
      <c r="C166" s="156"/>
      <c r="D166" s="156"/>
      <c r="E166" s="164"/>
      <c r="F166" s="26" t="s">
        <v>33</v>
      </c>
      <c r="G166" s="20">
        <f>G169+G172+G175+G178+G190+G181+G184+G187</f>
        <v>10283372.359999999</v>
      </c>
      <c r="H166" s="149">
        <f>H169+H172+H175+H178+H190+H181+H184+H187</f>
        <v>10283372.359999999</v>
      </c>
      <c r="I166" s="149">
        <f t="shared" si="78"/>
        <v>100</v>
      </c>
      <c r="J166" s="180"/>
      <c r="K166" s="180"/>
      <c r="L166" s="180"/>
      <c r="M166" s="180"/>
      <c r="N166" s="180"/>
      <c r="O166" s="3"/>
    </row>
    <row r="167" spans="1:15" ht="15.75" customHeight="1" x14ac:dyDescent="0.3">
      <c r="A167" s="162"/>
      <c r="B167" s="162" t="s">
        <v>105</v>
      </c>
      <c r="C167" s="154">
        <v>2020</v>
      </c>
      <c r="D167" s="154">
        <v>2026</v>
      </c>
      <c r="E167" s="162" t="s">
        <v>101</v>
      </c>
      <c r="F167" s="26" t="s">
        <v>28</v>
      </c>
      <c r="G167" s="20">
        <f t="shared" ref="G167:H167" si="79">G168+G169</f>
        <v>58006</v>
      </c>
      <c r="H167" s="20">
        <f t="shared" si="79"/>
        <v>58006</v>
      </c>
      <c r="I167" s="149">
        <f t="shared" si="78"/>
        <v>100</v>
      </c>
      <c r="J167" s="154" t="s">
        <v>90</v>
      </c>
      <c r="K167" s="154" t="s">
        <v>89</v>
      </c>
      <c r="L167" s="154">
        <v>7</v>
      </c>
      <c r="M167" s="154">
        <v>14</v>
      </c>
      <c r="N167" s="154">
        <f>M167/L167*100</f>
        <v>200</v>
      </c>
      <c r="O167" s="3"/>
    </row>
    <row r="168" spans="1:15" ht="111.75" customHeight="1" x14ac:dyDescent="0.3">
      <c r="A168" s="163"/>
      <c r="B168" s="163"/>
      <c r="C168" s="155"/>
      <c r="D168" s="155"/>
      <c r="E168" s="163"/>
      <c r="F168" s="26" t="s">
        <v>32</v>
      </c>
      <c r="G168" s="20">
        <v>58006</v>
      </c>
      <c r="H168" s="149">
        <v>58006</v>
      </c>
      <c r="I168" s="149">
        <f t="shared" si="78"/>
        <v>100</v>
      </c>
      <c r="J168" s="155"/>
      <c r="K168" s="155"/>
      <c r="L168" s="155"/>
      <c r="M168" s="155"/>
      <c r="N168" s="155"/>
      <c r="O168" s="3"/>
    </row>
    <row r="169" spans="1:15" ht="64.8" customHeight="1" x14ac:dyDescent="0.3">
      <c r="A169" s="164"/>
      <c r="B169" s="164"/>
      <c r="C169" s="156"/>
      <c r="D169" s="156"/>
      <c r="E169" s="164"/>
      <c r="F169" s="26" t="s">
        <v>33</v>
      </c>
      <c r="G169" s="20">
        <v>0</v>
      </c>
      <c r="H169" s="20">
        <v>0</v>
      </c>
      <c r="I169" s="149">
        <v>0</v>
      </c>
      <c r="J169" s="156"/>
      <c r="K169" s="156"/>
      <c r="L169" s="156"/>
      <c r="M169" s="156"/>
      <c r="N169" s="156"/>
      <c r="O169" s="3"/>
    </row>
    <row r="170" spans="1:15" ht="15.75" customHeight="1" x14ac:dyDescent="0.3">
      <c r="A170" s="274"/>
      <c r="B170" s="162" t="s">
        <v>53</v>
      </c>
      <c r="C170" s="154">
        <v>2020</v>
      </c>
      <c r="D170" s="154">
        <v>2026</v>
      </c>
      <c r="E170" s="162" t="s">
        <v>101</v>
      </c>
      <c r="F170" s="26" t="s">
        <v>28</v>
      </c>
      <c r="G170" s="20">
        <f t="shared" ref="G170:H170" si="80">G171+G172</f>
        <v>3253358.24</v>
      </c>
      <c r="H170" s="20">
        <f t="shared" si="80"/>
        <v>3253358.24</v>
      </c>
      <c r="I170" s="149">
        <f t="shared" si="78"/>
        <v>100</v>
      </c>
      <c r="J170" s="154" t="s">
        <v>76</v>
      </c>
      <c r="K170" s="154" t="s">
        <v>75</v>
      </c>
      <c r="L170" s="154">
        <v>1</v>
      </c>
      <c r="M170" s="154">
        <v>1</v>
      </c>
      <c r="N170" s="154">
        <f t="shared" ref="N170" si="81">M170/L170*100</f>
        <v>100</v>
      </c>
      <c r="O170" s="3"/>
    </row>
    <row r="171" spans="1:15" ht="81" customHeight="1" x14ac:dyDescent="0.3">
      <c r="A171" s="275"/>
      <c r="B171" s="163"/>
      <c r="C171" s="155"/>
      <c r="D171" s="155"/>
      <c r="E171" s="163"/>
      <c r="F171" s="26" t="s">
        <v>32</v>
      </c>
      <c r="G171" s="20">
        <v>3253358.24</v>
      </c>
      <c r="H171" s="149">
        <v>3253358.24</v>
      </c>
      <c r="I171" s="149">
        <f t="shared" si="78"/>
        <v>100</v>
      </c>
      <c r="J171" s="155"/>
      <c r="K171" s="155"/>
      <c r="L171" s="155"/>
      <c r="M171" s="155"/>
      <c r="N171" s="155"/>
      <c r="O171" s="3"/>
    </row>
    <row r="172" spans="1:15" ht="63" customHeight="1" x14ac:dyDescent="0.3">
      <c r="A172" s="276"/>
      <c r="B172" s="164"/>
      <c r="C172" s="156"/>
      <c r="D172" s="156"/>
      <c r="E172" s="164"/>
      <c r="F172" s="26" t="s">
        <v>33</v>
      </c>
      <c r="G172" s="20">
        <v>0</v>
      </c>
      <c r="H172" s="20">
        <v>0</v>
      </c>
      <c r="I172" s="149">
        <v>0</v>
      </c>
      <c r="J172" s="156"/>
      <c r="K172" s="156"/>
      <c r="L172" s="156"/>
      <c r="M172" s="156"/>
      <c r="N172" s="156"/>
      <c r="O172" s="3"/>
    </row>
    <row r="173" spans="1:15" ht="15.75" customHeight="1" x14ac:dyDescent="0.3">
      <c r="A173" s="274"/>
      <c r="B173" s="162" t="s">
        <v>54</v>
      </c>
      <c r="C173" s="154">
        <v>2020</v>
      </c>
      <c r="D173" s="154">
        <v>2026</v>
      </c>
      <c r="E173" s="162" t="s">
        <v>101</v>
      </c>
      <c r="F173" s="26" t="s">
        <v>28</v>
      </c>
      <c r="G173" s="20">
        <f>G174+G175</f>
        <v>187261.06</v>
      </c>
      <c r="H173" s="20">
        <f>H174+H175</f>
        <v>187261.06</v>
      </c>
      <c r="I173" s="149">
        <f t="shared" si="78"/>
        <v>100</v>
      </c>
      <c r="J173" s="154" t="s">
        <v>77</v>
      </c>
      <c r="K173" s="154" t="s">
        <v>75</v>
      </c>
      <c r="L173" s="154">
        <v>3</v>
      </c>
      <c r="M173" s="154">
        <v>16</v>
      </c>
      <c r="N173" s="280">
        <f t="shared" ref="N173" si="82">M173/L173*100</f>
        <v>533.33333333333326</v>
      </c>
      <c r="O173" s="3"/>
    </row>
    <row r="174" spans="1:15" ht="63" customHeight="1" x14ac:dyDescent="0.3">
      <c r="A174" s="275"/>
      <c r="B174" s="163"/>
      <c r="C174" s="155"/>
      <c r="D174" s="155"/>
      <c r="E174" s="163"/>
      <c r="F174" s="26" t="s">
        <v>32</v>
      </c>
      <c r="G174" s="20">
        <v>187261.06</v>
      </c>
      <c r="H174" s="149">
        <v>187261.06</v>
      </c>
      <c r="I174" s="149">
        <f t="shared" si="78"/>
        <v>100</v>
      </c>
      <c r="J174" s="155"/>
      <c r="K174" s="155"/>
      <c r="L174" s="155"/>
      <c r="M174" s="155"/>
      <c r="N174" s="281"/>
      <c r="O174" s="3"/>
    </row>
    <row r="175" spans="1:15" ht="63" customHeight="1" x14ac:dyDescent="0.3">
      <c r="A175" s="276"/>
      <c r="B175" s="164"/>
      <c r="C175" s="156"/>
      <c r="D175" s="156"/>
      <c r="E175" s="164"/>
      <c r="F175" s="26" t="s">
        <v>33</v>
      </c>
      <c r="G175" s="20">
        <v>0</v>
      </c>
      <c r="H175" s="20">
        <v>0</v>
      </c>
      <c r="I175" s="149">
        <v>0</v>
      </c>
      <c r="J175" s="156"/>
      <c r="K175" s="156"/>
      <c r="L175" s="156"/>
      <c r="M175" s="156"/>
      <c r="N175" s="282"/>
      <c r="O175" s="3"/>
    </row>
    <row r="176" spans="1:15" ht="15.75" customHeight="1" x14ac:dyDescent="0.3">
      <c r="A176" s="274"/>
      <c r="B176" s="162" t="s">
        <v>106</v>
      </c>
      <c r="C176" s="154">
        <v>2020</v>
      </c>
      <c r="D176" s="154">
        <v>2026</v>
      </c>
      <c r="E176" s="162" t="s">
        <v>101</v>
      </c>
      <c r="F176" s="26" t="s">
        <v>28</v>
      </c>
      <c r="G176" s="20">
        <f t="shared" ref="G176:H176" si="83">G177+G178</f>
        <v>10531201</v>
      </c>
      <c r="H176" s="20">
        <f t="shared" si="83"/>
        <v>10531201</v>
      </c>
      <c r="I176" s="149">
        <f t="shared" si="78"/>
        <v>100</v>
      </c>
      <c r="J176" s="154" t="s">
        <v>129</v>
      </c>
      <c r="K176" s="154" t="s">
        <v>87</v>
      </c>
      <c r="L176" s="154">
        <v>100</v>
      </c>
      <c r="M176" s="154">
        <v>100</v>
      </c>
      <c r="N176" s="154">
        <f>M176/L176*100</f>
        <v>100</v>
      </c>
      <c r="O176" s="57"/>
    </row>
    <row r="177" spans="1:15" ht="63" customHeight="1" x14ac:dyDescent="0.3">
      <c r="A177" s="275"/>
      <c r="B177" s="163"/>
      <c r="C177" s="155"/>
      <c r="D177" s="155"/>
      <c r="E177" s="163"/>
      <c r="F177" s="26" t="s">
        <v>32</v>
      </c>
      <c r="G177" s="20">
        <v>531201</v>
      </c>
      <c r="H177" s="149">
        <v>531201</v>
      </c>
      <c r="I177" s="149">
        <f t="shared" si="78"/>
        <v>100</v>
      </c>
      <c r="J177" s="155"/>
      <c r="K177" s="155"/>
      <c r="L177" s="155"/>
      <c r="M177" s="155"/>
      <c r="N177" s="155"/>
      <c r="O177" s="57"/>
    </row>
    <row r="178" spans="1:15" ht="63" customHeight="1" x14ac:dyDescent="0.3">
      <c r="A178" s="276"/>
      <c r="B178" s="164"/>
      <c r="C178" s="156"/>
      <c r="D178" s="156"/>
      <c r="E178" s="164"/>
      <c r="F178" s="26" t="s">
        <v>33</v>
      </c>
      <c r="G178" s="20">
        <v>10000000</v>
      </c>
      <c r="H178" s="149">
        <v>10000000</v>
      </c>
      <c r="I178" s="149">
        <f t="shared" si="78"/>
        <v>100</v>
      </c>
      <c r="J178" s="156"/>
      <c r="K178" s="156"/>
      <c r="L178" s="156"/>
      <c r="M178" s="156"/>
      <c r="N178" s="156"/>
      <c r="O178" s="57"/>
    </row>
    <row r="179" spans="1:15" s="72" customFormat="1" ht="63" customHeight="1" x14ac:dyDescent="0.3">
      <c r="A179" s="279"/>
      <c r="B179" s="162" t="s">
        <v>55</v>
      </c>
      <c r="C179" s="154">
        <v>2020</v>
      </c>
      <c r="D179" s="154">
        <v>2026</v>
      </c>
      <c r="E179" s="162" t="s">
        <v>101</v>
      </c>
      <c r="F179" s="69" t="s">
        <v>28</v>
      </c>
      <c r="G179" s="20">
        <f>G180+G181</f>
        <v>7840106.8700000001</v>
      </c>
      <c r="H179" s="20">
        <f t="shared" ref="H179" si="84">H180+H181</f>
        <v>7840106.8700000001</v>
      </c>
      <c r="I179" s="149">
        <f t="shared" si="78"/>
        <v>100</v>
      </c>
      <c r="J179" s="173" t="s">
        <v>91</v>
      </c>
      <c r="K179" s="173" t="s">
        <v>75</v>
      </c>
      <c r="L179" s="204">
        <v>650</v>
      </c>
      <c r="M179" s="181">
        <v>763</v>
      </c>
      <c r="N179" s="280">
        <f>M179/L179*100</f>
        <v>117.38461538461537</v>
      </c>
      <c r="O179" s="3"/>
    </row>
    <row r="180" spans="1:15" s="72" customFormat="1" ht="63" customHeight="1" x14ac:dyDescent="0.3">
      <c r="A180" s="277"/>
      <c r="B180" s="166"/>
      <c r="C180" s="168"/>
      <c r="D180" s="168"/>
      <c r="E180" s="163"/>
      <c r="F180" s="69" t="s">
        <v>32</v>
      </c>
      <c r="G180" s="20">
        <v>7840106.8700000001</v>
      </c>
      <c r="H180" s="149">
        <v>7840106.8700000001</v>
      </c>
      <c r="I180" s="149">
        <f t="shared" si="78"/>
        <v>100</v>
      </c>
      <c r="J180" s="174"/>
      <c r="K180" s="176"/>
      <c r="L180" s="205"/>
      <c r="M180" s="182"/>
      <c r="N180" s="281"/>
      <c r="O180" s="3"/>
    </row>
    <row r="181" spans="1:15" s="72" customFormat="1" ht="63" customHeight="1" x14ac:dyDescent="0.3">
      <c r="A181" s="277"/>
      <c r="B181" s="167"/>
      <c r="C181" s="169"/>
      <c r="D181" s="169"/>
      <c r="E181" s="164"/>
      <c r="F181" s="69" t="s">
        <v>33</v>
      </c>
      <c r="G181" s="20">
        <v>0</v>
      </c>
      <c r="H181" s="20">
        <v>0</v>
      </c>
      <c r="I181" s="149">
        <v>0</v>
      </c>
      <c r="J181" s="175"/>
      <c r="K181" s="177"/>
      <c r="L181" s="206"/>
      <c r="M181" s="183"/>
      <c r="N181" s="282"/>
      <c r="O181" s="3"/>
    </row>
    <row r="182" spans="1:15" s="72" customFormat="1" ht="63" customHeight="1" x14ac:dyDescent="0.3">
      <c r="A182" s="277"/>
      <c r="B182" s="162" t="s">
        <v>139</v>
      </c>
      <c r="C182" s="154">
        <v>2020</v>
      </c>
      <c r="D182" s="154">
        <v>2026</v>
      </c>
      <c r="E182" s="162" t="s">
        <v>101</v>
      </c>
      <c r="F182" s="69" t="s">
        <v>28</v>
      </c>
      <c r="G182" s="20">
        <f t="shared" ref="G182:H182" si="85">G183+G184</f>
        <v>44422</v>
      </c>
      <c r="H182" s="20">
        <f t="shared" si="85"/>
        <v>44422</v>
      </c>
      <c r="I182" s="149">
        <f t="shared" si="78"/>
        <v>100</v>
      </c>
      <c r="J182" s="162" t="s">
        <v>129</v>
      </c>
      <c r="K182" s="154" t="s">
        <v>87</v>
      </c>
      <c r="L182" s="154">
        <v>100</v>
      </c>
      <c r="M182" s="154">
        <v>100</v>
      </c>
      <c r="N182" s="154">
        <f>M182/L182*100</f>
        <v>100</v>
      </c>
      <c r="O182" s="3"/>
    </row>
    <row r="183" spans="1:15" s="72" customFormat="1" ht="63" customHeight="1" x14ac:dyDescent="0.3">
      <c r="A183" s="277"/>
      <c r="B183" s="163"/>
      <c r="C183" s="168"/>
      <c r="D183" s="168"/>
      <c r="E183" s="163"/>
      <c r="F183" s="69" t="s">
        <v>32</v>
      </c>
      <c r="G183" s="20">
        <v>44422</v>
      </c>
      <c r="H183" s="149">
        <v>44422</v>
      </c>
      <c r="I183" s="149">
        <f t="shared" si="78"/>
        <v>100</v>
      </c>
      <c r="J183" s="163"/>
      <c r="K183" s="155"/>
      <c r="L183" s="155"/>
      <c r="M183" s="155"/>
      <c r="N183" s="155"/>
      <c r="O183" s="3"/>
    </row>
    <row r="184" spans="1:15" s="72" customFormat="1" ht="63" customHeight="1" x14ac:dyDescent="0.3">
      <c r="A184" s="278"/>
      <c r="B184" s="164"/>
      <c r="C184" s="169"/>
      <c r="D184" s="169"/>
      <c r="E184" s="164"/>
      <c r="F184" s="69" t="s">
        <v>33</v>
      </c>
      <c r="G184" s="20">
        <v>0</v>
      </c>
      <c r="H184" s="20">
        <v>0</v>
      </c>
      <c r="I184" s="149"/>
      <c r="J184" s="164"/>
      <c r="K184" s="156"/>
      <c r="L184" s="156"/>
      <c r="M184" s="156"/>
      <c r="N184" s="156"/>
      <c r="O184" s="3"/>
    </row>
    <row r="185" spans="1:15" s="143" customFormat="1" ht="63" customHeight="1" x14ac:dyDescent="0.3">
      <c r="A185" s="141"/>
      <c r="B185" s="162" t="s">
        <v>140</v>
      </c>
      <c r="C185" s="154">
        <v>2020</v>
      </c>
      <c r="D185" s="154">
        <v>2026</v>
      </c>
      <c r="E185" s="162" t="s">
        <v>101</v>
      </c>
      <c r="F185" s="133" t="s">
        <v>28</v>
      </c>
      <c r="G185" s="144">
        <f t="shared" ref="G185:H185" si="86">G186+G187</f>
        <v>60239.839999999997</v>
      </c>
      <c r="H185" s="144">
        <f t="shared" si="86"/>
        <v>60239.839999999997</v>
      </c>
      <c r="I185" s="149">
        <f t="shared" si="78"/>
        <v>100</v>
      </c>
      <c r="J185" s="173" t="s">
        <v>141</v>
      </c>
      <c r="K185" s="173" t="s">
        <v>75</v>
      </c>
      <c r="L185" s="204">
        <v>3</v>
      </c>
      <c r="M185" s="181">
        <v>2</v>
      </c>
      <c r="N185" s="280">
        <f>M185/L185*100</f>
        <v>66.666666666666657</v>
      </c>
      <c r="O185" s="3"/>
    </row>
    <row r="186" spans="1:15" s="143" customFormat="1" ht="63" customHeight="1" x14ac:dyDescent="0.3">
      <c r="A186" s="141"/>
      <c r="B186" s="166"/>
      <c r="C186" s="168"/>
      <c r="D186" s="168"/>
      <c r="E186" s="163"/>
      <c r="F186" s="133" t="s">
        <v>32</v>
      </c>
      <c r="G186" s="144">
        <v>60239.839999999997</v>
      </c>
      <c r="H186" s="149">
        <v>60239.839999999997</v>
      </c>
      <c r="I186" s="149">
        <f t="shared" si="78"/>
        <v>100</v>
      </c>
      <c r="J186" s="174"/>
      <c r="K186" s="176"/>
      <c r="L186" s="205"/>
      <c r="M186" s="182"/>
      <c r="N186" s="281"/>
      <c r="O186" s="3"/>
    </row>
    <row r="187" spans="1:15" s="143" customFormat="1" ht="63" customHeight="1" x14ac:dyDescent="0.3">
      <c r="A187" s="141"/>
      <c r="B187" s="167"/>
      <c r="C187" s="169"/>
      <c r="D187" s="169"/>
      <c r="E187" s="164"/>
      <c r="F187" s="133" t="s">
        <v>33</v>
      </c>
      <c r="G187" s="144">
        <v>0</v>
      </c>
      <c r="H187" s="144">
        <v>0</v>
      </c>
      <c r="I187" s="149"/>
      <c r="J187" s="175"/>
      <c r="K187" s="177"/>
      <c r="L187" s="206"/>
      <c r="M187" s="183"/>
      <c r="N187" s="282"/>
      <c r="O187" s="3"/>
    </row>
    <row r="188" spans="1:15" ht="24.75" customHeight="1" x14ac:dyDescent="0.3">
      <c r="A188" s="274"/>
      <c r="B188" s="162" t="s">
        <v>186</v>
      </c>
      <c r="C188" s="154">
        <v>2020</v>
      </c>
      <c r="D188" s="154">
        <v>2026</v>
      </c>
      <c r="E188" s="162" t="s">
        <v>101</v>
      </c>
      <c r="F188" s="69" t="s">
        <v>28</v>
      </c>
      <c r="G188" s="20">
        <f t="shared" ref="G188:H188" si="87">G189+G190</f>
        <v>283372.36</v>
      </c>
      <c r="H188" s="20">
        <f t="shared" si="87"/>
        <v>283372.36</v>
      </c>
      <c r="I188" s="149">
        <f t="shared" si="78"/>
        <v>100</v>
      </c>
      <c r="J188" s="162" t="s">
        <v>129</v>
      </c>
      <c r="K188" s="154" t="s">
        <v>87</v>
      </c>
      <c r="L188" s="154">
        <v>100</v>
      </c>
      <c r="M188" s="181">
        <v>100</v>
      </c>
      <c r="N188" s="154">
        <f>M188/L188*100</f>
        <v>100</v>
      </c>
      <c r="O188" s="3"/>
    </row>
    <row r="189" spans="1:15" ht="63" customHeight="1" x14ac:dyDescent="0.3">
      <c r="A189" s="166"/>
      <c r="B189" s="166"/>
      <c r="C189" s="168"/>
      <c r="D189" s="168"/>
      <c r="E189" s="163"/>
      <c r="F189" s="69" t="s">
        <v>32</v>
      </c>
      <c r="G189" s="20">
        <v>0</v>
      </c>
      <c r="H189" s="20">
        <v>0</v>
      </c>
      <c r="I189" s="149">
        <v>0</v>
      </c>
      <c r="J189" s="163"/>
      <c r="K189" s="155"/>
      <c r="L189" s="155"/>
      <c r="M189" s="182"/>
      <c r="N189" s="155"/>
      <c r="O189" s="3"/>
    </row>
    <row r="190" spans="1:15" ht="46.8" x14ac:dyDescent="0.3">
      <c r="A190" s="167"/>
      <c r="B190" s="167"/>
      <c r="C190" s="169"/>
      <c r="D190" s="169"/>
      <c r="E190" s="164"/>
      <c r="F190" s="69" t="s">
        <v>33</v>
      </c>
      <c r="G190" s="20">
        <v>283372.36</v>
      </c>
      <c r="H190" s="20">
        <v>283372.36</v>
      </c>
      <c r="I190" s="149">
        <f t="shared" si="78"/>
        <v>100</v>
      </c>
      <c r="J190" s="164"/>
      <c r="K190" s="156"/>
      <c r="L190" s="156"/>
      <c r="M190" s="183"/>
      <c r="N190" s="156"/>
      <c r="O190" s="3"/>
    </row>
    <row r="191" spans="1:15" ht="31.2" x14ac:dyDescent="0.3">
      <c r="A191" s="262" t="s">
        <v>102</v>
      </c>
      <c r="B191" s="262"/>
      <c r="C191" s="262"/>
      <c r="D191" s="262"/>
      <c r="E191" s="262"/>
      <c r="F191" s="61" t="s">
        <v>28</v>
      </c>
      <c r="G191" s="63">
        <f>G192+G193</f>
        <v>22257967.369999997</v>
      </c>
      <c r="H191" s="63">
        <f>H192+H193</f>
        <v>22257967.369999997</v>
      </c>
      <c r="I191" s="62">
        <f t="shared" si="78"/>
        <v>100</v>
      </c>
      <c r="J191" s="222" t="s">
        <v>27</v>
      </c>
      <c r="K191" s="222" t="s">
        <v>27</v>
      </c>
      <c r="L191" s="222" t="s">
        <v>27</v>
      </c>
      <c r="M191" s="222" t="s">
        <v>27</v>
      </c>
      <c r="N191" s="222" t="s">
        <v>27</v>
      </c>
      <c r="O191" s="3"/>
    </row>
    <row r="192" spans="1:15" ht="63" customHeight="1" x14ac:dyDescent="0.3">
      <c r="A192" s="262"/>
      <c r="B192" s="262"/>
      <c r="C192" s="262"/>
      <c r="D192" s="262"/>
      <c r="E192" s="262"/>
      <c r="F192" s="61" t="s">
        <v>32</v>
      </c>
      <c r="G192" s="63">
        <f t="shared" ref="G192:H193" si="88">G165</f>
        <v>11974595.01</v>
      </c>
      <c r="H192" s="63">
        <f t="shared" si="88"/>
        <v>11974595.01</v>
      </c>
      <c r="I192" s="62">
        <f t="shared" si="78"/>
        <v>100</v>
      </c>
      <c r="J192" s="222"/>
      <c r="K192" s="222"/>
      <c r="L192" s="222"/>
      <c r="M192" s="222"/>
      <c r="N192" s="222"/>
      <c r="O192" s="3"/>
    </row>
    <row r="193" spans="1:15" ht="46.8" x14ac:dyDescent="0.3">
      <c r="A193" s="262"/>
      <c r="B193" s="262"/>
      <c r="C193" s="262"/>
      <c r="D193" s="262"/>
      <c r="E193" s="262"/>
      <c r="F193" s="61" t="s">
        <v>33</v>
      </c>
      <c r="G193" s="62">
        <f t="shared" si="88"/>
        <v>10283372.359999999</v>
      </c>
      <c r="H193" s="62">
        <f t="shared" si="88"/>
        <v>10283372.359999999</v>
      </c>
      <c r="I193" s="62">
        <f t="shared" si="78"/>
        <v>100</v>
      </c>
      <c r="J193" s="222"/>
      <c r="K193" s="222"/>
      <c r="L193" s="222"/>
      <c r="M193" s="222"/>
      <c r="N193" s="222"/>
      <c r="O193" s="3"/>
    </row>
    <row r="194" spans="1:15" ht="94.95" customHeight="1" x14ac:dyDescent="0.3">
      <c r="A194" s="272" t="s">
        <v>61</v>
      </c>
      <c r="B194" s="273"/>
      <c r="C194" s="21">
        <v>2020</v>
      </c>
      <c r="D194" s="21">
        <v>2026</v>
      </c>
      <c r="E194" s="21"/>
      <c r="F194" s="21" t="s">
        <v>27</v>
      </c>
      <c r="G194" s="29" t="s">
        <v>27</v>
      </c>
      <c r="H194" s="29" t="s">
        <v>27</v>
      </c>
      <c r="I194" s="29" t="s">
        <v>27</v>
      </c>
      <c r="J194" s="21" t="s">
        <v>27</v>
      </c>
      <c r="K194" s="21" t="s">
        <v>27</v>
      </c>
      <c r="L194" s="21" t="s">
        <v>27</v>
      </c>
      <c r="M194" s="21" t="s">
        <v>27</v>
      </c>
      <c r="N194" s="21" t="s">
        <v>27</v>
      </c>
      <c r="O194" s="3"/>
    </row>
    <row r="195" spans="1:15" ht="109.95" customHeight="1" x14ac:dyDescent="0.3">
      <c r="A195" s="272" t="s">
        <v>130</v>
      </c>
      <c r="B195" s="273"/>
      <c r="C195" s="21">
        <v>2020</v>
      </c>
      <c r="D195" s="21">
        <v>2026</v>
      </c>
      <c r="E195" s="21" t="s">
        <v>27</v>
      </c>
      <c r="F195" s="21" t="s">
        <v>27</v>
      </c>
      <c r="G195" s="29" t="s">
        <v>27</v>
      </c>
      <c r="H195" s="29" t="s">
        <v>27</v>
      </c>
      <c r="I195" s="29" t="s">
        <v>27</v>
      </c>
      <c r="J195" s="21" t="s">
        <v>27</v>
      </c>
      <c r="K195" s="21" t="s">
        <v>27</v>
      </c>
      <c r="L195" s="21" t="s">
        <v>27</v>
      </c>
      <c r="M195" s="21" t="s">
        <v>27</v>
      </c>
      <c r="N195" s="21" t="s">
        <v>27</v>
      </c>
      <c r="O195" s="3"/>
    </row>
    <row r="196" spans="1:15" x14ac:dyDescent="0.3">
      <c r="A196" s="157"/>
      <c r="B196" s="157" t="s">
        <v>110</v>
      </c>
      <c r="C196" s="161">
        <v>2020</v>
      </c>
      <c r="D196" s="161">
        <v>2026</v>
      </c>
      <c r="E196" s="154" t="s">
        <v>46</v>
      </c>
      <c r="F196" s="154" t="s">
        <v>46</v>
      </c>
      <c r="G196" s="154" t="s">
        <v>46</v>
      </c>
      <c r="H196" s="154" t="s">
        <v>46</v>
      </c>
      <c r="I196" s="154" t="s">
        <v>46</v>
      </c>
      <c r="J196" s="161" t="s">
        <v>27</v>
      </c>
      <c r="K196" s="161" t="s">
        <v>27</v>
      </c>
      <c r="L196" s="161" t="s">
        <v>27</v>
      </c>
      <c r="M196" s="161" t="s">
        <v>27</v>
      </c>
      <c r="N196" s="161" t="s">
        <v>27</v>
      </c>
      <c r="O196" s="3"/>
    </row>
    <row r="197" spans="1:15" x14ac:dyDescent="0.3">
      <c r="A197" s="157"/>
      <c r="B197" s="157"/>
      <c r="C197" s="161"/>
      <c r="D197" s="161"/>
      <c r="E197" s="155"/>
      <c r="F197" s="155"/>
      <c r="G197" s="155"/>
      <c r="H197" s="155"/>
      <c r="I197" s="155"/>
      <c r="J197" s="161"/>
      <c r="K197" s="161"/>
      <c r="L197" s="161"/>
      <c r="M197" s="161"/>
      <c r="N197" s="161"/>
      <c r="O197" s="3"/>
    </row>
    <row r="198" spans="1:15" x14ac:dyDescent="0.3">
      <c r="A198" s="157"/>
      <c r="B198" s="157"/>
      <c r="C198" s="161"/>
      <c r="D198" s="161"/>
      <c r="E198" s="156"/>
      <c r="F198" s="156"/>
      <c r="G198" s="156"/>
      <c r="H198" s="156"/>
      <c r="I198" s="156"/>
      <c r="J198" s="161"/>
      <c r="K198" s="161"/>
      <c r="L198" s="161"/>
      <c r="M198" s="161"/>
      <c r="N198" s="161"/>
      <c r="O198" s="3"/>
    </row>
    <row r="199" spans="1:15" s="76" customFormat="1" ht="31.2" x14ac:dyDescent="0.3">
      <c r="A199" s="75"/>
      <c r="B199" s="157" t="s">
        <v>108</v>
      </c>
      <c r="C199" s="161">
        <v>2020</v>
      </c>
      <c r="D199" s="161">
        <v>2026</v>
      </c>
      <c r="E199" s="157" t="s">
        <v>132</v>
      </c>
      <c r="F199" s="75" t="s">
        <v>28</v>
      </c>
      <c r="G199" s="30">
        <f>G200+G201</f>
        <v>2719472.27</v>
      </c>
      <c r="H199" s="30">
        <f t="shared" ref="H199" si="89">H200+H201</f>
        <v>4300</v>
      </c>
      <c r="I199" s="30">
        <f>H199/G199*100</f>
        <v>0.15811891326988967</v>
      </c>
      <c r="J199" s="161" t="s">
        <v>27</v>
      </c>
      <c r="K199" s="161" t="s">
        <v>27</v>
      </c>
      <c r="L199" s="161" t="s">
        <v>27</v>
      </c>
      <c r="M199" s="161" t="s">
        <v>27</v>
      </c>
      <c r="N199" s="161" t="s">
        <v>27</v>
      </c>
      <c r="O199" s="3"/>
    </row>
    <row r="200" spans="1:15" s="76" customFormat="1" ht="62.4" x14ac:dyDescent="0.3">
      <c r="A200" s="75"/>
      <c r="B200" s="157"/>
      <c r="C200" s="161"/>
      <c r="D200" s="161"/>
      <c r="E200" s="157"/>
      <c r="F200" s="75" t="s">
        <v>32</v>
      </c>
      <c r="G200" s="29">
        <f>G203</f>
        <v>2719472.27</v>
      </c>
      <c r="H200" s="29">
        <f t="shared" ref="H200" si="90">H203</f>
        <v>4300</v>
      </c>
      <c r="I200" s="30">
        <f t="shared" ref="I200:I238" si="91">H200/G200*100</f>
        <v>0.15811891326988967</v>
      </c>
      <c r="J200" s="161"/>
      <c r="K200" s="161"/>
      <c r="L200" s="161"/>
      <c r="M200" s="161"/>
      <c r="N200" s="161"/>
      <c r="O200" s="3"/>
    </row>
    <row r="201" spans="1:15" s="76" customFormat="1" ht="46.8" x14ac:dyDescent="0.3">
      <c r="A201" s="75"/>
      <c r="B201" s="157"/>
      <c r="C201" s="161"/>
      <c r="D201" s="161"/>
      <c r="E201" s="157"/>
      <c r="F201" s="75" t="s">
        <v>33</v>
      </c>
      <c r="G201" s="31">
        <f>G204</f>
        <v>0</v>
      </c>
      <c r="H201" s="31">
        <f t="shared" ref="H201" si="92">H204</f>
        <v>0</v>
      </c>
      <c r="I201" s="30">
        <v>0</v>
      </c>
      <c r="J201" s="161"/>
      <c r="K201" s="161"/>
      <c r="L201" s="161"/>
      <c r="M201" s="161"/>
      <c r="N201" s="161"/>
      <c r="O201" s="3"/>
    </row>
    <row r="202" spans="1:15" s="76" customFormat="1" ht="31.2" x14ac:dyDescent="0.3">
      <c r="A202" s="75"/>
      <c r="B202" s="162" t="s">
        <v>107</v>
      </c>
      <c r="C202" s="161">
        <v>2020</v>
      </c>
      <c r="D202" s="161">
        <v>2026</v>
      </c>
      <c r="E202" s="157" t="s">
        <v>133</v>
      </c>
      <c r="F202" s="75" t="s">
        <v>28</v>
      </c>
      <c r="G202" s="74">
        <f>G203+G204</f>
        <v>2719472.27</v>
      </c>
      <c r="H202" s="74">
        <f t="shared" ref="H202" si="93">H203+H204</f>
        <v>4300</v>
      </c>
      <c r="I202" s="30">
        <f t="shared" si="91"/>
        <v>0.15811891326988967</v>
      </c>
      <c r="J202" s="154" t="s">
        <v>86</v>
      </c>
      <c r="K202" s="154" t="s">
        <v>87</v>
      </c>
      <c r="L202" s="154">
        <v>100</v>
      </c>
      <c r="M202" s="154">
        <v>100</v>
      </c>
      <c r="N202" s="154">
        <f>M202/L202*100</f>
        <v>100</v>
      </c>
      <c r="O202" s="3"/>
    </row>
    <row r="203" spans="1:15" s="76" customFormat="1" ht="62.4" x14ac:dyDescent="0.3">
      <c r="A203" s="75"/>
      <c r="B203" s="163"/>
      <c r="C203" s="161"/>
      <c r="D203" s="161"/>
      <c r="E203" s="157"/>
      <c r="F203" s="75" t="s">
        <v>32</v>
      </c>
      <c r="G203" s="74">
        <v>2719472.27</v>
      </c>
      <c r="H203" s="74">
        <v>4300</v>
      </c>
      <c r="I203" s="30">
        <f t="shared" si="91"/>
        <v>0.15811891326988967</v>
      </c>
      <c r="J203" s="155"/>
      <c r="K203" s="155"/>
      <c r="L203" s="155"/>
      <c r="M203" s="155"/>
      <c r="N203" s="155"/>
      <c r="O203" s="3"/>
    </row>
    <row r="204" spans="1:15" s="76" customFormat="1" ht="46.8" x14ac:dyDescent="0.3">
      <c r="A204" s="75"/>
      <c r="B204" s="164"/>
      <c r="C204" s="161"/>
      <c r="D204" s="161"/>
      <c r="E204" s="157"/>
      <c r="F204" s="75" t="s">
        <v>33</v>
      </c>
      <c r="G204" s="74">
        <v>0</v>
      </c>
      <c r="H204" s="74">
        <v>0</v>
      </c>
      <c r="I204" s="30">
        <v>0</v>
      </c>
      <c r="J204" s="156"/>
      <c r="K204" s="156"/>
      <c r="L204" s="156"/>
      <c r="M204" s="156"/>
      <c r="N204" s="156"/>
      <c r="O204" s="3"/>
    </row>
    <row r="205" spans="1:15" ht="15.75" customHeight="1" x14ac:dyDescent="0.3">
      <c r="A205" s="157"/>
      <c r="B205" s="157" t="s">
        <v>145</v>
      </c>
      <c r="C205" s="161">
        <v>2020</v>
      </c>
      <c r="D205" s="161">
        <v>2026</v>
      </c>
      <c r="E205" s="157" t="s">
        <v>132</v>
      </c>
      <c r="F205" s="26" t="s">
        <v>28</v>
      </c>
      <c r="G205" s="30">
        <f>G206+G207</f>
        <v>3821767.2800000003</v>
      </c>
      <c r="H205" s="30">
        <f t="shared" ref="H205" si="94">H206+H207</f>
        <v>3821767.2800000003</v>
      </c>
      <c r="I205" s="30">
        <f t="shared" si="91"/>
        <v>100</v>
      </c>
      <c r="J205" s="161" t="s">
        <v>27</v>
      </c>
      <c r="K205" s="161" t="s">
        <v>27</v>
      </c>
      <c r="L205" s="161" t="s">
        <v>27</v>
      </c>
      <c r="M205" s="161" t="s">
        <v>27</v>
      </c>
      <c r="N205" s="161" t="s">
        <v>27</v>
      </c>
      <c r="O205" s="3"/>
    </row>
    <row r="206" spans="1:15" ht="63" customHeight="1" x14ac:dyDescent="0.3">
      <c r="A206" s="157"/>
      <c r="B206" s="157"/>
      <c r="C206" s="161"/>
      <c r="D206" s="161"/>
      <c r="E206" s="157"/>
      <c r="F206" s="26" t="s">
        <v>32</v>
      </c>
      <c r="G206" s="29">
        <f>G212+G209</f>
        <v>3821767.2800000003</v>
      </c>
      <c r="H206" s="29">
        <f>H212+H209</f>
        <v>3821767.2800000003</v>
      </c>
      <c r="I206" s="30">
        <f t="shared" si="91"/>
        <v>100</v>
      </c>
      <c r="J206" s="161"/>
      <c r="K206" s="161"/>
      <c r="L206" s="161"/>
      <c r="M206" s="161"/>
      <c r="N206" s="161"/>
      <c r="O206" s="3"/>
    </row>
    <row r="207" spans="1:15" ht="46.8" x14ac:dyDescent="0.3">
      <c r="A207" s="157"/>
      <c r="B207" s="157"/>
      <c r="C207" s="161"/>
      <c r="D207" s="161"/>
      <c r="E207" s="157"/>
      <c r="F207" s="26" t="s">
        <v>33</v>
      </c>
      <c r="G207" s="31">
        <f>G213+G210</f>
        <v>0</v>
      </c>
      <c r="H207" s="31">
        <f>H213+H210</f>
        <v>0</v>
      </c>
      <c r="I207" s="30">
        <v>0</v>
      </c>
      <c r="J207" s="161"/>
      <c r="K207" s="161"/>
      <c r="L207" s="161"/>
      <c r="M207" s="161"/>
      <c r="N207" s="161"/>
      <c r="O207" s="3"/>
    </row>
    <row r="208" spans="1:15" s="123" customFormat="1" ht="31.2" x14ac:dyDescent="0.3">
      <c r="A208" s="108"/>
      <c r="B208" s="162" t="s">
        <v>147</v>
      </c>
      <c r="C208" s="161">
        <v>2020</v>
      </c>
      <c r="D208" s="161">
        <v>2026</v>
      </c>
      <c r="E208" s="157" t="s">
        <v>133</v>
      </c>
      <c r="F208" s="110" t="s">
        <v>28</v>
      </c>
      <c r="G208" s="109">
        <f>G209+G210</f>
        <v>1821767.28</v>
      </c>
      <c r="H208" s="109">
        <f t="shared" ref="H208" si="95">H209+H210</f>
        <v>1821767.28</v>
      </c>
      <c r="I208" s="30">
        <f t="shared" si="91"/>
        <v>100</v>
      </c>
      <c r="J208" s="154" t="s">
        <v>129</v>
      </c>
      <c r="K208" s="154" t="s">
        <v>87</v>
      </c>
      <c r="L208" s="154">
        <v>100</v>
      </c>
      <c r="M208" s="154">
        <v>100</v>
      </c>
      <c r="N208" s="154">
        <f>M208/L208*100</f>
        <v>100</v>
      </c>
      <c r="O208" s="3"/>
    </row>
    <row r="209" spans="1:15" s="123" customFormat="1" ht="62.4" x14ac:dyDescent="0.3">
      <c r="A209" s="108"/>
      <c r="B209" s="163"/>
      <c r="C209" s="161"/>
      <c r="D209" s="161"/>
      <c r="E209" s="157"/>
      <c r="F209" s="110" t="s">
        <v>32</v>
      </c>
      <c r="G209" s="109">
        <v>1821767.28</v>
      </c>
      <c r="H209" s="109">
        <v>1821767.28</v>
      </c>
      <c r="I209" s="30">
        <f t="shared" si="91"/>
        <v>100</v>
      </c>
      <c r="J209" s="155"/>
      <c r="K209" s="155"/>
      <c r="L209" s="155"/>
      <c r="M209" s="155"/>
      <c r="N209" s="155"/>
      <c r="O209" s="3"/>
    </row>
    <row r="210" spans="1:15" s="123" customFormat="1" ht="46.8" x14ac:dyDescent="0.3">
      <c r="A210" s="108"/>
      <c r="B210" s="164"/>
      <c r="C210" s="161"/>
      <c r="D210" s="161"/>
      <c r="E210" s="157"/>
      <c r="F210" s="110" t="s">
        <v>33</v>
      </c>
      <c r="G210" s="109">
        <v>0</v>
      </c>
      <c r="H210" s="109">
        <v>0</v>
      </c>
      <c r="I210" s="30">
        <v>0</v>
      </c>
      <c r="J210" s="156"/>
      <c r="K210" s="156"/>
      <c r="L210" s="156"/>
      <c r="M210" s="156"/>
      <c r="N210" s="156"/>
      <c r="O210" s="3"/>
    </row>
    <row r="211" spans="1:15" ht="15.75" customHeight="1" x14ac:dyDescent="0.3">
      <c r="A211" s="162" t="s">
        <v>146</v>
      </c>
      <c r="B211" s="162" t="s">
        <v>180</v>
      </c>
      <c r="C211" s="161">
        <v>2020</v>
      </c>
      <c r="D211" s="161">
        <v>2026</v>
      </c>
      <c r="E211" s="157" t="s">
        <v>133</v>
      </c>
      <c r="F211" s="26" t="s">
        <v>28</v>
      </c>
      <c r="G211" s="74">
        <f>G212+G213</f>
        <v>2000000</v>
      </c>
      <c r="H211" s="21">
        <f t="shared" ref="H211" si="96">H212+H213</f>
        <v>2000000</v>
      </c>
      <c r="I211" s="30">
        <f t="shared" si="91"/>
        <v>100</v>
      </c>
      <c r="J211" s="154" t="s">
        <v>129</v>
      </c>
      <c r="K211" s="154" t="s">
        <v>87</v>
      </c>
      <c r="L211" s="154">
        <v>100</v>
      </c>
      <c r="M211" s="154">
        <v>100</v>
      </c>
      <c r="N211" s="154">
        <f>M211/L211*100</f>
        <v>100</v>
      </c>
      <c r="O211" s="3"/>
    </row>
    <row r="212" spans="1:15" ht="36.6" customHeight="1" x14ac:dyDescent="0.3">
      <c r="A212" s="163"/>
      <c r="B212" s="163"/>
      <c r="C212" s="161"/>
      <c r="D212" s="161"/>
      <c r="E212" s="157"/>
      <c r="F212" s="26" t="s">
        <v>32</v>
      </c>
      <c r="G212" s="74">
        <v>2000000</v>
      </c>
      <c r="H212" s="21">
        <v>2000000</v>
      </c>
      <c r="I212" s="30">
        <f t="shared" si="91"/>
        <v>100</v>
      </c>
      <c r="J212" s="155"/>
      <c r="K212" s="155"/>
      <c r="L212" s="155"/>
      <c r="M212" s="155"/>
      <c r="N212" s="155"/>
      <c r="O212" s="3"/>
    </row>
    <row r="213" spans="1:15" ht="30" customHeight="1" x14ac:dyDescent="0.3">
      <c r="A213" s="164"/>
      <c r="B213" s="164"/>
      <c r="C213" s="161"/>
      <c r="D213" s="161"/>
      <c r="E213" s="157"/>
      <c r="F213" s="26" t="s">
        <v>33</v>
      </c>
      <c r="G213" s="74">
        <v>0</v>
      </c>
      <c r="H213" s="21">
        <v>0</v>
      </c>
      <c r="I213" s="30">
        <v>0</v>
      </c>
      <c r="J213" s="156"/>
      <c r="K213" s="156"/>
      <c r="L213" s="156"/>
      <c r="M213" s="156"/>
      <c r="N213" s="156"/>
      <c r="O213" s="3"/>
    </row>
    <row r="214" spans="1:15" ht="93.6" x14ac:dyDescent="0.3">
      <c r="A214" s="32"/>
      <c r="B214" s="55" t="s">
        <v>111</v>
      </c>
      <c r="C214" s="21">
        <v>2020</v>
      </c>
      <c r="D214" s="21">
        <v>2026</v>
      </c>
      <c r="E214" s="21" t="s">
        <v>46</v>
      </c>
      <c r="F214" s="21" t="s">
        <v>46</v>
      </c>
      <c r="G214" s="74" t="s">
        <v>46</v>
      </c>
      <c r="H214" s="21" t="s">
        <v>46</v>
      </c>
      <c r="I214" s="148" t="s">
        <v>46</v>
      </c>
      <c r="J214" s="21" t="s">
        <v>46</v>
      </c>
      <c r="K214" s="21" t="s">
        <v>46</v>
      </c>
      <c r="L214" s="21" t="s">
        <v>46</v>
      </c>
      <c r="M214" s="21" t="s">
        <v>46</v>
      </c>
      <c r="N214" s="21" t="s">
        <v>46</v>
      </c>
      <c r="O214" s="3"/>
    </row>
    <row r="215" spans="1:15" s="94" customFormat="1" ht="31.2" x14ac:dyDescent="0.3">
      <c r="A215" s="95"/>
      <c r="B215" s="162" t="s">
        <v>62</v>
      </c>
      <c r="C215" s="161">
        <v>2020</v>
      </c>
      <c r="D215" s="161">
        <v>2026</v>
      </c>
      <c r="E215" s="154"/>
      <c r="F215" s="92" t="s">
        <v>28</v>
      </c>
      <c r="G215" s="93">
        <f>G216+G217</f>
        <v>1503694.87</v>
      </c>
      <c r="H215" s="93">
        <f t="shared" ref="H215" si="97">H216+H217</f>
        <v>1503694.87</v>
      </c>
      <c r="I215" s="30">
        <f t="shared" si="91"/>
        <v>100</v>
      </c>
      <c r="J215" s="154" t="s">
        <v>46</v>
      </c>
      <c r="K215" s="154" t="s">
        <v>46</v>
      </c>
      <c r="L215" s="154" t="s">
        <v>46</v>
      </c>
      <c r="M215" s="154" t="s">
        <v>46</v>
      </c>
      <c r="N215" s="154" t="s">
        <v>46</v>
      </c>
      <c r="O215" s="3"/>
    </row>
    <row r="216" spans="1:15" s="94" customFormat="1" ht="62.4" x14ac:dyDescent="0.3">
      <c r="A216" s="95"/>
      <c r="B216" s="166"/>
      <c r="C216" s="161"/>
      <c r="D216" s="161"/>
      <c r="E216" s="168"/>
      <c r="F216" s="92" t="s">
        <v>32</v>
      </c>
      <c r="G216" s="93">
        <f>G222+G219</f>
        <v>1503694.87</v>
      </c>
      <c r="H216" s="93">
        <f t="shared" ref="H216" si="98">H222+H219</f>
        <v>1503694.87</v>
      </c>
      <c r="I216" s="30">
        <f t="shared" si="91"/>
        <v>100</v>
      </c>
      <c r="J216" s="155"/>
      <c r="K216" s="155"/>
      <c r="L216" s="155"/>
      <c r="M216" s="155"/>
      <c r="N216" s="155"/>
      <c r="O216" s="3"/>
    </row>
    <row r="217" spans="1:15" s="94" customFormat="1" ht="46.8" x14ac:dyDescent="0.3">
      <c r="A217" s="95"/>
      <c r="B217" s="167"/>
      <c r="C217" s="161"/>
      <c r="D217" s="161"/>
      <c r="E217" s="169"/>
      <c r="F217" s="92" t="s">
        <v>33</v>
      </c>
      <c r="G217" s="93">
        <f>G223+G220</f>
        <v>0</v>
      </c>
      <c r="H217" s="93">
        <f t="shared" ref="H217" si="99">H223+H220</f>
        <v>0</v>
      </c>
      <c r="I217" s="30">
        <v>0</v>
      </c>
      <c r="J217" s="156"/>
      <c r="K217" s="156"/>
      <c r="L217" s="156"/>
      <c r="M217" s="156"/>
      <c r="N217" s="156"/>
      <c r="O217" s="3"/>
    </row>
    <row r="218" spans="1:15" s="94" customFormat="1" ht="31.2" x14ac:dyDescent="0.3">
      <c r="A218" s="95"/>
      <c r="B218" s="162" t="s">
        <v>109</v>
      </c>
      <c r="C218" s="161">
        <v>2020</v>
      </c>
      <c r="D218" s="161">
        <v>2026</v>
      </c>
      <c r="E218" s="157" t="s">
        <v>133</v>
      </c>
      <c r="F218" s="92" t="s">
        <v>28</v>
      </c>
      <c r="G218" s="33">
        <f t="shared" ref="G218:H218" si="100">G219+G220</f>
        <v>580360</v>
      </c>
      <c r="H218" s="93">
        <f t="shared" si="100"/>
        <v>580360</v>
      </c>
      <c r="I218" s="30">
        <f t="shared" si="91"/>
        <v>100</v>
      </c>
      <c r="J218" s="154" t="s">
        <v>131</v>
      </c>
      <c r="K218" s="154" t="s">
        <v>89</v>
      </c>
      <c r="L218" s="154">
        <v>1</v>
      </c>
      <c r="M218" s="154">
        <v>5</v>
      </c>
      <c r="N218" s="154">
        <f>M218/L218*100</f>
        <v>500</v>
      </c>
      <c r="O218" s="3"/>
    </row>
    <row r="219" spans="1:15" s="94" customFormat="1" ht="62.4" x14ac:dyDescent="0.3">
      <c r="A219" s="95"/>
      <c r="B219" s="159"/>
      <c r="C219" s="161"/>
      <c r="D219" s="161"/>
      <c r="E219" s="157"/>
      <c r="F219" s="92" t="s">
        <v>32</v>
      </c>
      <c r="G219" s="93">
        <v>580360</v>
      </c>
      <c r="H219" s="93">
        <v>580360</v>
      </c>
      <c r="I219" s="30">
        <f t="shared" si="91"/>
        <v>100</v>
      </c>
      <c r="J219" s="168"/>
      <c r="K219" s="168"/>
      <c r="L219" s="168"/>
      <c r="M219" s="168"/>
      <c r="N219" s="168"/>
      <c r="O219" s="3"/>
    </row>
    <row r="220" spans="1:15" s="94" customFormat="1" ht="46.8" x14ac:dyDescent="0.3">
      <c r="A220" s="95"/>
      <c r="B220" s="160"/>
      <c r="C220" s="161"/>
      <c r="D220" s="161"/>
      <c r="E220" s="157"/>
      <c r="F220" s="92" t="s">
        <v>33</v>
      </c>
      <c r="G220" s="93">
        <v>0</v>
      </c>
      <c r="H220" s="93">
        <v>0</v>
      </c>
      <c r="I220" s="30">
        <v>0</v>
      </c>
      <c r="J220" s="169"/>
      <c r="K220" s="169"/>
      <c r="L220" s="169"/>
      <c r="M220" s="169"/>
      <c r="N220" s="169"/>
      <c r="O220" s="3"/>
    </row>
    <row r="221" spans="1:15" s="94" customFormat="1" ht="31.2" x14ac:dyDescent="0.3">
      <c r="A221" s="95"/>
      <c r="B221" s="162" t="s">
        <v>142</v>
      </c>
      <c r="C221" s="161">
        <v>2020</v>
      </c>
      <c r="D221" s="161">
        <v>2026</v>
      </c>
      <c r="E221" s="157" t="s">
        <v>133</v>
      </c>
      <c r="F221" s="92" t="s">
        <v>28</v>
      </c>
      <c r="G221" s="33">
        <f t="shared" ref="G221:H221" si="101">G222+G223</f>
        <v>923334.87</v>
      </c>
      <c r="H221" s="93">
        <f t="shared" si="101"/>
        <v>923334.87</v>
      </c>
      <c r="I221" s="30">
        <f t="shared" si="91"/>
        <v>100</v>
      </c>
      <c r="J221" s="154" t="s">
        <v>143</v>
      </c>
      <c r="K221" s="154" t="s">
        <v>144</v>
      </c>
      <c r="L221" s="154">
        <v>15</v>
      </c>
      <c r="M221" s="154">
        <v>15</v>
      </c>
      <c r="N221" s="154">
        <f>M221/L221*100</f>
        <v>100</v>
      </c>
      <c r="O221" s="3"/>
    </row>
    <row r="222" spans="1:15" s="94" customFormat="1" ht="62.4" x14ac:dyDescent="0.3">
      <c r="A222" s="95"/>
      <c r="B222" s="159"/>
      <c r="C222" s="161"/>
      <c r="D222" s="161"/>
      <c r="E222" s="157"/>
      <c r="F222" s="92" t="s">
        <v>32</v>
      </c>
      <c r="G222" s="93">
        <v>923334.87</v>
      </c>
      <c r="H222" s="148">
        <v>923334.87</v>
      </c>
      <c r="I222" s="30">
        <f t="shared" si="91"/>
        <v>100</v>
      </c>
      <c r="J222" s="168"/>
      <c r="K222" s="168"/>
      <c r="L222" s="168"/>
      <c r="M222" s="168"/>
      <c r="N222" s="168"/>
      <c r="O222" s="3"/>
    </row>
    <row r="223" spans="1:15" s="94" customFormat="1" ht="46.8" x14ac:dyDescent="0.3">
      <c r="A223" s="95"/>
      <c r="B223" s="160"/>
      <c r="C223" s="161"/>
      <c r="D223" s="161"/>
      <c r="E223" s="157"/>
      <c r="F223" s="92" t="s">
        <v>33</v>
      </c>
      <c r="G223" s="93">
        <v>0</v>
      </c>
      <c r="H223" s="93">
        <v>0</v>
      </c>
      <c r="I223" s="30">
        <v>0</v>
      </c>
      <c r="J223" s="169"/>
      <c r="K223" s="169"/>
      <c r="L223" s="169"/>
      <c r="M223" s="169"/>
      <c r="N223" s="169"/>
      <c r="O223" s="3"/>
    </row>
    <row r="224" spans="1:15" ht="32.25" customHeight="1" x14ac:dyDescent="0.3">
      <c r="A224" s="214"/>
      <c r="B224" s="162" t="s">
        <v>163</v>
      </c>
      <c r="C224" s="161">
        <v>2020</v>
      </c>
      <c r="D224" s="161">
        <v>2026</v>
      </c>
      <c r="E224" s="157" t="s">
        <v>133</v>
      </c>
      <c r="F224" s="26" t="s">
        <v>28</v>
      </c>
      <c r="G224" s="74">
        <f>G225+G226</f>
        <v>3390005.42</v>
      </c>
      <c r="H224" s="21">
        <f t="shared" ref="H224" si="102">H225+H226</f>
        <v>3390005.42</v>
      </c>
      <c r="I224" s="30">
        <f t="shared" si="91"/>
        <v>100</v>
      </c>
      <c r="J224" s="154" t="s">
        <v>46</v>
      </c>
      <c r="K224" s="154" t="s">
        <v>46</v>
      </c>
      <c r="L224" s="154" t="s">
        <v>46</v>
      </c>
      <c r="M224" s="154" t="s">
        <v>46</v>
      </c>
      <c r="N224" s="154" t="s">
        <v>46</v>
      </c>
      <c r="O224" s="3"/>
    </row>
    <row r="225" spans="1:15" ht="60" customHeight="1" x14ac:dyDescent="0.3">
      <c r="A225" s="166"/>
      <c r="B225" s="166"/>
      <c r="C225" s="161"/>
      <c r="D225" s="161"/>
      <c r="E225" s="157"/>
      <c r="F225" s="26" t="s">
        <v>32</v>
      </c>
      <c r="G225" s="74">
        <f>G237+G228+G231+G234</f>
        <v>1188433.55</v>
      </c>
      <c r="H225" s="101">
        <f t="shared" ref="H225" si="103">H237+H228+H231+H234</f>
        <v>1188433.55</v>
      </c>
      <c r="I225" s="30">
        <f t="shared" si="91"/>
        <v>100</v>
      </c>
      <c r="J225" s="155"/>
      <c r="K225" s="155"/>
      <c r="L225" s="155"/>
      <c r="M225" s="155"/>
      <c r="N225" s="155"/>
      <c r="O225" s="3"/>
    </row>
    <row r="226" spans="1:15" ht="50.25" customHeight="1" x14ac:dyDescent="0.3">
      <c r="A226" s="167"/>
      <c r="B226" s="167"/>
      <c r="C226" s="161"/>
      <c r="D226" s="161"/>
      <c r="E226" s="157"/>
      <c r="F226" s="26" t="s">
        <v>33</v>
      </c>
      <c r="G226" s="74">
        <f>G238+G229+G232+G235</f>
        <v>2201571.87</v>
      </c>
      <c r="H226" s="101">
        <f t="shared" ref="H226" si="104">H238+H229+H232+H235</f>
        <v>2201571.87</v>
      </c>
      <c r="I226" s="30">
        <f t="shared" si="91"/>
        <v>100</v>
      </c>
      <c r="J226" s="156"/>
      <c r="K226" s="156"/>
      <c r="L226" s="156"/>
      <c r="M226" s="156"/>
      <c r="N226" s="156"/>
      <c r="O226" s="3"/>
    </row>
    <row r="227" spans="1:15" s="76" customFormat="1" ht="50.25" customHeight="1" x14ac:dyDescent="0.3">
      <c r="A227" s="79"/>
      <c r="B227" s="162" t="s">
        <v>164</v>
      </c>
      <c r="C227" s="161">
        <v>2020</v>
      </c>
      <c r="D227" s="161">
        <v>2026</v>
      </c>
      <c r="E227" s="157" t="s">
        <v>133</v>
      </c>
      <c r="F227" s="75" t="s">
        <v>28</v>
      </c>
      <c r="G227" s="33">
        <f t="shared" ref="G227:H227" si="105">G228+G229</f>
        <v>353241.01999999996</v>
      </c>
      <c r="H227" s="74">
        <f t="shared" si="105"/>
        <v>353241.01999999996</v>
      </c>
      <c r="I227" s="30">
        <f t="shared" si="91"/>
        <v>100</v>
      </c>
      <c r="J227" s="154" t="s">
        <v>165</v>
      </c>
      <c r="K227" s="154" t="s">
        <v>89</v>
      </c>
      <c r="L227" s="154">
        <v>1</v>
      </c>
      <c r="M227" s="154">
        <v>1</v>
      </c>
      <c r="N227" s="154">
        <f>M227/L227*100</f>
        <v>100</v>
      </c>
      <c r="O227" s="3"/>
    </row>
    <row r="228" spans="1:15" s="76" customFormat="1" ht="50.25" customHeight="1" x14ac:dyDescent="0.3">
      <c r="A228" s="79"/>
      <c r="B228" s="159"/>
      <c r="C228" s="161"/>
      <c r="D228" s="161"/>
      <c r="E228" s="157"/>
      <c r="F228" s="75" t="s">
        <v>32</v>
      </c>
      <c r="G228" s="74">
        <v>50942.79</v>
      </c>
      <c r="H228" s="74">
        <v>50942.79</v>
      </c>
      <c r="I228" s="30">
        <f t="shared" si="91"/>
        <v>100</v>
      </c>
      <c r="J228" s="168"/>
      <c r="K228" s="168"/>
      <c r="L228" s="168"/>
      <c r="M228" s="168"/>
      <c r="N228" s="168"/>
      <c r="O228" s="3"/>
    </row>
    <row r="229" spans="1:15" s="76" customFormat="1" ht="50.25" customHeight="1" x14ac:dyDescent="0.3">
      <c r="A229" s="79"/>
      <c r="B229" s="160"/>
      <c r="C229" s="161"/>
      <c r="D229" s="161"/>
      <c r="E229" s="157"/>
      <c r="F229" s="75" t="s">
        <v>33</v>
      </c>
      <c r="G229" s="74">
        <v>302298.23</v>
      </c>
      <c r="H229" s="148">
        <v>302298.23</v>
      </c>
      <c r="I229" s="30">
        <f t="shared" si="91"/>
        <v>100</v>
      </c>
      <c r="J229" s="169"/>
      <c r="K229" s="169"/>
      <c r="L229" s="169"/>
      <c r="M229" s="169"/>
      <c r="N229" s="169"/>
      <c r="O229" s="3"/>
    </row>
    <row r="230" spans="1:15" s="94" customFormat="1" ht="50.25" customHeight="1" x14ac:dyDescent="0.3">
      <c r="A230" s="95"/>
      <c r="B230" s="162" t="s">
        <v>166</v>
      </c>
      <c r="C230" s="161">
        <v>2020</v>
      </c>
      <c r="D230" s="161">
        <v>2026</v>
      </c>
      <c r="E230" s="157" t="s">
        <v>133</v>
      </c>
      <c r="F230" s="92" t="s">
        <v>28</v>
      </c>
      <c r="G230" s="96">
        <f t="shared" ref="G230:H230" si="106">G231+G232</f>
        <v>304067.40000000002</v>
      </c>
      <c r="H230" s="93">
        <f t="shared" si="106"/>
        <v>304067.40000000002</v>
      </c>
      <c r="I230" s="30">
        <f t="shared" si="91"/>
        <v>100</v>
      </c>
      <c r="J230" s="154" t="s">
        <v>165</v>
      </c>
      <c r="K230" s="154" t="s">
        <v>89</v>
      </c>
      <c r="L230" s="154">
        <v>1</v>
      </c>
      <c r="M230" s="154">
        <v>1</v>
      </c>
      <c r="N230" s="154">
        <f t="shared" ref="N230" si="107">M230/L230*100</f>
        <v>100</v>
      </c>
      <c r="O230" s="3"/>
    </row>
    <row r="231" spans="1:15" s="94" customFormat="1" ht="50.25" customHeight="1" x14ac:dyDescent="0.3">
      <c r="A231" s="95"/>
      <c r="B231" s="159"/>
      <c r="C231" s="161"/>
      <c r="D231" s="161"/>
      <c r="E231" s="157"/>
      <c r="F231" s="92" t="s">
        <v>32</v>
      </c>
      <c r="G231" s="93">
        <v>37705.160000000003</v>
      </c>
      <c r="H231" s="93">
        <v>37705.160000000003</v>
      </c>
      <c r="I231" s="30">
        <f t="shared" si="91"/>
        <v>100</v>
      </c>
      <c r="J231" s="168"/>
      <c r="K231" s="168"/>
      <c r="L231" s="168"/>
      <c r="M231" s="168"/>
      <c r="N231" s="168"/>
      <c r="O231" s="3"/>
    </row>
    <row r="232" spans="1:15" s="94" customFormat="1" ht="50.25" customHeight="1" x14ac:dyDescent="0.3">
      <c r="A232" s="95"/>
      <c r="B232" s="160"/>
      <c r="C232" s="161"/>
      <c r="D232" s="161"/>
      <c r="E232" s="157"/>
      <c r="F232" s="92" t="s">
        <v>33</v>
      </c>
      <c r="G232" s="93">
        <v>266362.23999999999</v>
      </c>
      <c r="H232" s="93">
        <v>266362.23999999999</v>
      </c>
      <c r="I232" s="30">
        <f t="shared" si="91"/>
        <v>100</v>
      </c>
      <c r="J232" s="169"/>
      <c r="K232" s="169"/>
      <c r="L232" s="169"/>
      <c r="M232" s="169"/>
      <c r="N232" s="169"/>
      <c r="O232" s="3"/>
    </row>
    <row r="233" spans="1:15" s="104" customFormat="1" ht="50.25" customHeight="1" x14ac:dyDescent="0.3">
      <c r="A233" s="103"/>
      <c r="B233" s="162" t="s">
        <v>167</v>
      </c>
      <c r="C233" s="161">
        <v>2020</v>
      </c>
      <c r="D233" s="161">
        <v>2026</v>
      </c>
      <c r="E233" s="157" t="s">
        <v>133</v>
      </c>
      <c r="F233" s="102" t="s">
        <v>28</v>
      </c>
      <c r="G233" s="33">
        <f t="shared" ref="G233:H233" si="108">G234+G235</f>
        <v>115997</v>
      </c>
      <c r="H233" s="101">
        <f t="shared" si="108"/>
        <v>115997</v>
      </c>
      <c r="I233" s="30">
        <f t="shared" si="91"/>
        <v>100</v>
      </c>
      <c r="J233" s="154" t="s">
        <v>168</v>
      </c>
      <c r="K233" s="154" t="s">
        <v>89</v>
      </c>
      <c r="L233" s="154">
        <v>1</v>
      </c>
      <c r="M233" s="154">
        <v>1</v>
      </c>
      <c r="N233" s="154">
        <f t="shared" ref="N233" si="109">M233/L233*100</f>
        <v>100</v>
      </c>
      <c r="O233" s="3"/>
    </row>
    <row r="234" spans="1:15" s="104" customFormat="1" ht="50.25" customHeight="1" x14ac:dyDescent="0.3">
      <c r="A234" s="103"/>
      <c r="B234" s="159"/>
      <c r="C234" s="161"/>
      <c r="D234" s="161"/>
      <c r="E234" s="157"/>
      <c r="F234" s="102" t="s">
        <v>32</v>
      </c>
      <c r="G234" s="101">
        <v>115997</v>
      </c>
      <c r="H234" s="101">
        <v>115997</v>
      </c>
      <c r="I234" s="30">
        <f t="shared" si="91"/>
        <v>100</v>
      </c>
      <c r="J234" s="168"/>
      <c r="K234" s="168"/>
      <c r="L234" s="168"/>
      <c r="M234" s="168"/>
      <c r="N234" s="168"/>
      <c r="O234" s="3"/>
    </row>
    <row r="235" spans="1:15" s="104" customFormat="1" ht="50.25" customHeight="1" x14ac:dyDescent="0.3">
      <c r="A235" s="103"/>
      <c r="B235" s="160"/>
      <c r="C235" s="161"/>
      <c r="D235" s="161"/>
      <c r="E235" s="157"/>
      <c r="F235" s="102" t="s">
        <v>33</v>
      </c>
      <c r="G235" s="101">
        <v>0</v>
      </c>
      <c r="H235" s="101">
        <v>0</v>
      </c>
      <c r="I235" s="30"/>
      <c r="J235" s="169"/>
      <c r="K235" s="169"/>
      <c r="L235" s="169"/>
      <c r="M235" s="169"/>
      <c r="N235" s="169"/>
      <c r="O235" s="3"/>
    </row>
    <row r="236" spans="1:15" ht="40.5" customHeight="1" x14ac:dyDescent="0.3">
      <c r="A236" s="158"/>
      <c r="B236" s="162" t="s">
        <v>174</v>
      </c>
      <c r="C236" s="161">
        <v>2020</v>
      </c>
      <c r="D236" s="161">
        <v>2026</v>
      </c>
      <c r="E236" s="157" t="s">
        <v>133</v>
      </c>
      <c r="F236" s="26" t="s">
        <v>28</v>
      </c>
      <c r="G236" s="33">
        <f t="shared" ref="G236:H236" si="110">G237+G238</f>
        <v>2616700</v>
      </c>
      <c r="H236" s="21">
        <f t="shared" si="110"/>
        <v>2616700</v>
      </c>
      <c r="I236" s="30">
        <f t="shared" si="91"/>
        <v>100</v>
      </c>
      <c r="J236" s="154" t="s">
        <v>173</v>
      </c>
      <c r="K236" s="154" t="s">
        <v>89</v>
      </c>
      <c r="L236" s="154">
        <v>1</v>
      </c>
      <c r="M236" s="154">
        <v>1</v>
      </c>
      <c r="N236" s="154">
        <f>M236/L236*100</f>
        <v>100</v>
      </c>
      <c r="O236" s="3"/>
    </row>
    <row r="237" spans="1:15" ht="30.75" customHeight="1" x14ac:dyDescent="0.3">
      <c r="A237" s="159"/>
      <c r="B237" s="159"/>
      <c r="C237" s="161"/>
      <c r="D237" s="161"/>
      <c r="E237" s="157"/>
      <c r="F237" s="26" t="s">
        <v>32</v>
      </c>
      <c r="G237" s="105">
        <v>983788.6</v>
      </c>
      <c r="H237" s="21">
        <v>983788.6</v>
      </c>
      <c r="I237" s="30">
        <f t="shared" si="91"/>
        <v>100</v>
      </c>
      <c r="J237" s="168"/>
      <c r="K237" s="168"/>
      <c r="L237" s="168"/>
      <c r="M237" s="168"/>
      <c r="N237" s="168"/>
      <c r="O237" s="3"/>
    </row>
    <row r="238" spans="1:15" ht="87" customHeight="1" x14ac:dyDescent="0.3">
      <c r="A238" s="160"/>
      <c r="B238" s="160"/>
      <c r="C238" s="161"/>
      <c r="D238" s="161"/>
      <c r="E238" s="157"/>
      <c r="F238" s="26" t="s">
        <v>33</v>
      </c>
      <c r="G238" s="74">
        <v>1632911.4</v>
      </c>
      <c r="H238" s="21">
        <v>1632911.4</v>
      </c>
      <c r="I238" s="30">
        <f t="shared" si="91"/>
        <v>100</v>
      </c>
      <c r="J238" s="169"/>
      <c r="K238" s="169"/>
      <c r="L238" s="169"/>
      <c r="M238" s="169"/>
      <c r="N238" s="169"/>
      <c r="O238" s="3"/>
    </row>
    <row r="239" spans="1:15" ht="30.75" customHeight="1" x14ac:dyDescent="0.3">
      <c r="A239" s="158"/>
      <c r="B239" s="158" t="s">
        <v>112</v>
      </c>
      <c r="C239" s="161">
        <v>2020</v>
      </c>
      <c r="D239" s="161">
        <v>2026</v>
      </c>
      <c r="E239" s="154" t="s">
        <v>46</v>
      </c>
      <c r="F239" s="154" t="s">
        <v>46</v>
      </c>
      <c r="G239" s="154" t="s">
        <v>46</v>
      </c>
      <c r="H239" s="154" t="s">
        <v>46</v>
      </c>
      <c r="I239" s="154" t="s">
        <v>46</v>
      </c>
      <c r="J239" s="154"/>
      <c r="K239" s="154"/>
      <c r="L239" s="154"/>
      <c r="M239" s="154"/>
      <c r="N239" s="154"/>
      <c r="O239" s="3"/>
    </row>
    <row r="240" spans="1:15" ht="30.75" customHeight="1" x14ac:dyDescent="0.3">
      <c r="A240" s="159"/>
      <c r="B240" s="159"/>
      <c r="C240" s="161"/>
      <c r="D240" s="161"/>
      <c r="E240" s="155"/>
      <c r="F240" s="155"/>
      <c r="G240" s="155"/>
      <c r="H240" s="155"/>
      <c r="I240" s="155"/>
      <c r="J240" s="155"/>
      <c r="K240" s="155"/>
      <c r="L240" s="155"/>
      <c r="M240" s="155"/>
      <c r="N240" s="155"/>
      <c r="O240" s="3"/>
    </row>
    <row r="241" spans="1:15" ht="30.75" customHeight="1" x14ac:dyDescent="0.3">
      <c r="A241" s="160"/>
      <c r="B241" s="160"/>
      <c r="C241" s="161"/>
      <c r="D241" s="161"/>
      <c r="E241" s="156"/>
      <c r="F241" s="156"/>
      <c r="G241" s="156"/>
      <c r="H241" s="156"/>
      <c r="I241" s="156"/>
      <c r="J241" s="156"/>
      <c r="K241" s="156"/>
      <c r="L241" s="156"/>
      <c r="M241" s="156"/>
      <c r="N241" s="156"/>
      <c r="O241" s="3"/>
    </row>
    <row r="242" spans="1:15" ht="18.75" customHeight="1" x14ac:dyDescent="0.3">
      <c r="A242" s="158"/>
      <c r="B242" s="162" t="s">
        <v>94</v>
      </c>
      <c r="C242" s="161">
        <v>2020</v>
      </c>
      <c r="D242" s="161">
        <v>2026</v>
      </c>
      <c r="E242" s="157" t="s">
        <v>133</v>
      </c>
      <c r="F242" s="26" t="s">
        <v>28</v>
      </c>
      <c r="G242" s="74">
        <f>G243+G244</f>
        <v>12998797.210000001</v>
      </c>
      <c r="H242" s="21">
        <f t="shared" ref="H242" si="111">H243+H244</f>
        <v>12998797.210000001</v>
      </c>
      <c r="I242" s="149">
        <f>H242/G242*100</f>
        <v>100</v>
      </c>
      <c r="J242" s="154" t="s">
        <v>46</v>
      </c>
      <c r="K242" s="154" t="s">
        <v>46</v>
      </c>
      <c r="L242" s="154" t="s">
        <v>46</v>
      </c>
      <c r="M242" s="154" t="s">
        <v>46</v>
      </c>
      <c r="N242" s="154" t="s">
        <v>46</v>
      </c>
      <c r="O242" s="3"/>
    </row>
    <row r="243" spans="1:15" ht="77.25" customHeight="1" x14ac:dyDescent="0.3">
      <c r="A243" s="159"/>
      <c r="B243" s="163"/>
      <c r="C243" s="161"/>
      <c r="D243" s="161"/>
      <c r="E243" s="157"/>
      <c r="F243" s="26" t="s">
        <v>16</v>
      </c>
      <c r="G243" s="74">
        <f>G246</f>
        <v>2083066.21</v>
      </c>
      <c r="H243" s="21">
        <f t="shared" ref="H243" si="112">H246</f>
        <v>2083066.21</v>
      </c>
      <c r="I243" s="149">
        <f t="shared" ref="I243:I247" si="113">H243/G243*100</f>
        <v>100</v>
      </c>
      <c r="J243" s="155"/>
      <c r="K243" s="155"/>
      <c r="L243" s="155"/>
      <c r="M243" s="155"/>
      <c r="N243" s="155"/>
      <c r="O243" s="3"/>
    </row>
    <row r="244" spans="1:15" ht="45" customHeight="1" x14ac:dyDescent="0.3">
      <c r="A244" s="160"/>
      <c r="B244" s="164"/>
      <c r="C244" s="161"/>
      <c r="D244" s="161"/>
      <c r="E244" s="157"/>
      <c r="F244" s="26" t="s">
        <v>33</v>
      </c>
      <c r="G244" s="74">
        <f>G247</f>
        <v>10915731</v>
      </c>
      <c r="H244" s="21">
        <f t="shared" ref="H244" si="114">H247</f>
        <v>10915731</v>
      </c>
      <c r="I244" s="149">
        <f t="shared" si="113"/>
        <v>100</v>
      </c>
      <c r="J244" s="156"/>
      <c r="K244" s="156"/>
      <c r="L244" s="156"/>
      <c r="M244" s="156"/>
      <c r="N244" s="156"/>
      <c r="O244" s="3"/>
    </row>
    <row r="245" spans="1:15" ht="37.5" customHeight="1" x14ac:dyDescent="0.3">
      <c r="A245" s="158"/>
      <c r="B245" s="223" t="s">
        <v>190</v>
      </c>
      <c r="C245" s="161">
        <v>2020</v>
      </c>
      <c r="D245" s="161">
        <v>2026</v>
      </c>
      <c r="E245" s="157" t="s">
        <v>133</v>
      </c>
      <c r="F245" s="26" t="s">
        <v>28</v>
      </c>
      <c r="G245" s="74">
        <f>G246+G247</f>
        <v>12998797.210000001</v>
      </c>
      <c r="H245" s="21">
        <f t="shared" ref="H245" si="115">H246+H247</f>
        <v>12998797.210000001</v>
      </c>
      <c r="I245" s="149">
        <f t="shared" si="113"/>
        <v>100</v>
      </c>
      <c r="J245" s="154" t="s">
        <v>95</v>
      </c>
      <c r="K245" s="154" t="s">
        <v>87</v>
      </c>
      <c r="L245" s="154">
        <v>100</v>
      </c>
      <c r="M245" s="154">
        <v>100</v>
      </c>
      <c r="N245" s="154">
        <v>100</v>
      </c>
      <c r="O245" s="3"/>
    </row>
    <row r="246" spans="1:15" ht="96" customHeight="1" x14ac:dyDescent="0.3">
      <c r="A246" s="159"/>
      <c r="B246" s="224"/>
      <c r="C246" s="161"/>
      <c r="D246" s="161"/>
      <c r="E246" s="157"/>
      <c r="F246" s="26" t="s">
        <v>16</v>
      </c>
      <c r="G246" s="80">
        <v>2083066.21</v>
      </c>
      <c r="H246" s="80">
        <v>2083066.21</v>
      </c>
      <c r="I246" s="149">
        <f t="shared" si="113"/>
        <v>100</v>
      </c>
      <c r="J246" s="155"/>
      <c r="K246" s="155"/>
      <c r="L246" s="155"/>
      <c r="M246" s="155"/>
      <c r="N246" s="155"/>
      <c r="O246" s="3"/>
    </row>
    <row r="247" spans="1:15" ht="53.25" customHeight="1" x14ac:dyDescent="0.3">
      <c r="A247" s="160"/>
      <c r="B247" s="225"/>
      <c r="C247" s="161"/>
      <c r="D247" s="161"/>
      <c r="E247" s="157"/>
      <c r="F247" s="26" t="s">
        <v>33</v>
      </c>
      <c r="G247" s="74">
        <v>10915731</v>
      </c>
      <c r="H247" s="148">
        <v>10915731</v>
      </c>
      <c r="I247" s="149">
        <f t="shared" si="113"/>
        <v>100</v>
      </c>
      <c r="J247" s="156"/>
      <c r="K247" s="156"/>
      <c r="L247" s="156"/>
      <c r="M247" s="156"/>
      <c r="N247" s="156"/>
      <c r="O247" s="3"/>
    </row>
    <row r="248" spans="1:15" s="76" customFormat="1" ht="53.25" customHeight="1" x14ac:dyDescent="0.3">
      <c r="A248" s="78"/>
      <c r="B248" s="77" t="s">
        <v>113</v>
      </c>
      <c r="C248" s="74">
        <v>2020</v>
      </c>
      <c r="D248" s="74">
        <v>2026</v>
      </c>
      <c r="E248" s="73" t="s">
        <v>46</v>
      </c>
      <c r="F248" s="73" t="s">
        <v>46</v>
      </c>
      <c r="G248" s="73" t="s">
        <v>46</v>
      </c>
      <c r="H248" s="73" t="s">
        <v>46</v>
      </c>
      <c r="I248" s="73" t="s">
        <v>46</v>
      </c>
      <c r="J248" s="73"/>
      <c r="K248" s="73"/>
      <c r="L248" s="73"/>
      <c r="M248" s="73"/>
      <c r="N248" s="73"/>
      <c r="O248" s="3"/>
    </row>
    <row r="249" spans="1:15" s="76" customFormat="1" ht="22.2" customHeight="1" x14ac:dyDescent="0.3">
      <c r="A249" s="78"/>
      <c r="B249" s="162" t="s">
        <v>0</v>
      </c>
      <c r="C249" s="154">
        <v>2020</v>
      </c>
      <c r="D249" s="154">
        <v>2026</v>
      </c>
      <c r="E249" s="154" t="s">
        <v>133</v>
      </c>
      <c r="F249" s="75" t="s">
        <v>28</v>
      </c>
      <c r="G249" s="74">
        <f>G250+G251</f>
        <v>4931753.68</v>
      </c>
      <c r="H249" s="74">
        <f t="shared" ref="H249" si="116">H250+H251</f>
        <v>4931752.5599999996</v>
      </c>
      <c r="I249" s="149">
        <f>H249/G249*100</f>
        <v>99.999977290025569</v>
      </c>
      <c r="J249" s="154" t="s">
        <v>46</v>
      </c>
      <c r="K249" s="154" t="s">
        <v>46</v>
      </c>
      <c r="L249" s="154" t="s">
        <v>46</v>
      </c>
      <c r="M249" s="154" t="s">
        <v>46</v>
      </c>
      <c r="N249" s="154" t="s">
        <v>46</v>
      </c>
      <c r="O249" s="3"/>
    </row>
    <row r="250" spans="1:15" s="76" customFormat="1" ht="53.25" customHeight="1" x14ac:dyDescent="0.3">
      <c r="A250" s="78"/>
      <c r="B250" s="163"/>
      <c r="C250" s="155"/>
      <c r="D250" s="155"/>
      <c r="E250" s="155"/>
      <c r="F250" s="75" t="s">
        <v>32</v>
      </c>
      <c r="G250" s="74">
        <f>G256+G265+G259+G262+G253</f>
        <v>286629.06</v>
      </c>
      <c r="H250" s="88">
        <f t="shared" ref="H250" si="117">H256+H265+H259+H262+H253</f>
        <v>286629</v>
      </c>
      <c r="I250" s="149">
        <f t="shared" ref="I250:I259" si="118">H250/G250*100</f>
        <v>99.999979067021329</v>
      </c>
      <c r="J250" s="155"/>
      <c r="K250" s="155"/>
      <c r="L250" s="155"/>
      <c r="M250" s="155"/>
      <c r="N250" s="155"/>
      <c r="O250" s="3"/>
    </row>
    <row r="251" spans="1:15" s="76" customFormat="1" ht="39.6" customHeight="1" x14ac:dyDescent="0.3">
      <c r="A251" s="78"/>
      <c r="B251" s="164"/>
      <c r="C251" s="156"/>
      <c r="D251" s="156"/>
      <c r="E251" s="156"/>
      <c r="F251" s="75" t="s">
        <v>33</v>
      </c>
      <c r="G251" s="74">
        <f>G257+G266+G260+G263+G254</f>
        <v>4645124.62</v>
      </c>
      <c r="H251" s="88">
        <f t="shared" ref="H251" si="119">H257+H266+H260+H263+H254</f>
        <v>4645123.5599999996</v>
      </c>
      <c r="I251" s="149">
        <f t="shared" si="118"/>
        <v>99.999977180375396</v>
      </c>
      <c r="J251" s="156"/>
      <c r="K251" s="156"/>
      <c r="L251" s="156"/>
      <c r="M251" s="156"/>
      <c r="N251" s="156"/>
      <c r="O251" s="3"/>
    </row>
    <row r="252" spans="1:15" s="91" customFormat="1" ht="39.6" customHeight="1" x14ac:dyDescent="0.3">
      <c r="A252" s="90"/>
      <c r="B252" s="162" t="s">
        <v>161</v>
      </c>
      <c r="C252" s="154">
        <v>2020</v>
      </c>
      <c r="D252" s="154">
        <v>2026</v>
      </c>
      <c r="E252" s="162" t="s">
        <v>133</v>
      </c>
      <c r="F252" s="89" t="s">
        <v>28</v>
      </c>
      <c r="G252" s="88">
        <f>G253+G254</f>
        <v>29774.81</v>
      </c>
      <c r="H252" s="88">
        <f t="shared" ref="H252" si="120">H253+H254</f>
        <v>29774.81</v>
      </c>
      <c r="I252" s="149">
        <f t="shared" si="118"/>
        <v>100</v>
      </c>
      <c r="J252" s="154" t="s">
        <v>196</v>
      </c>
      <c r="K252" s="154" t="s">
        <v>197</v>
      </c>
      <c r="L252" s="154">
        <v>100</v>
      </c>
      <c r="M252" s="154">
        <v>100</v>
      </c>
      <c r="N252" s="154">
        <f>M252/L252*100</f>
        <v>100</v>
      </c>
      <c r="O252" s="3"/>
    </row>
    <row r="253" spans="1:15" s="91" customFormat="1" ht="39.6" customHeight="1" x14ac:dyDescent="0.3">
      <c r="A253" s="90"/>
      <c r="B253" s="163"/>
      <c r="C253" s="155"/>
      <c r="D253" s="155"/>
      <c r="E253" s="163"/>
      <c r="F253" s="89" t="s">
        <v>32</v>
      </c>
      <c r="G253" s="88">
        <v>29774.81</v>
      </c>
      <c r="H253" s="88">
        <v>29774.81</v>
      </c>
      <c r="I253" s="149">
        <f t="shared" si="118"/>
        <v>100</v>
      </c>
      <c r="J253" s="155"/>
      <c r="K253" s="155"/>
      <c r="L253" s="155"/>
      <c r="M253" s="155"/>
      <c r="N253" s="155"/>
      <c r="O253" s="3"/>
    </row>
    <row r="254" spans="1:15" s="91" customFormat="1" ht="39.6" customHeight="1" x14ac:dyDescent="0.3">
      <c r="A254" s="90"/>
      <c r="B254" s="164"/>
      <c r="C254" s="156"/>
      <c r="D254" s="156"/>
      <c r="E254" s="164"/>
      <c r="F254" s="89" t="s">
        <v>33</v>
      </c>
      <c r="G254" s="88">
        <v>0</v>
      </c>
      <c r="H254" s="88">
        <v>0</v>
      </c>
      <c r="I254" s="149">
        <v>0</v>
      </c>
      <c r="J254" s="156"/>
      <c r="K254" s="156"/>
      <c r="L254" s="156"/>
      <c r="M254" s="156"/>
      <c r="N254" s="156"/>
      <c r="O254" s="3"/>
    </row>
    <row r="255" spans="1:15" s="76" customFormat="1" ht="53.25" customHeight="1" x14ac:dyDescent="0.3">
      <c r="A255" s="90"/>
      <c r="B255" s="158" t="s">
        <v>169</v>
      </c>
      <c r="C255" s="154">
        <v>2020</v>
      </c>
      <c r="D255" s="154">
        <v>2026</v>
      </c>
      <c r="E255" s="162" t="s">
        <v>133</v>
      </c>
      <c r="F255" s="89" t="s">
        <v>28</v>
      </c>
      <c r="G255" s="88">
        <f>G256+G257</f>
        <v>4889604.87</v>
      </c>
      <c r="H255" s="88">
        <f t="shared" ref="H255" si="121">H256+H257</f>
        <v>4889603.75</v>
      </c>
      <c r="I255" s="149">
        <f t="shared" si="118"/>
        <v>99.999977094263642</v>
      </c>
      <c r="J255" s="154" t="s">
        <v>155</v>
      </c>
      <c r="K255" s="154" t="s">
        <v>135</v>
      </c>
      <c r="L255" s="154">
        <v>3.49</v>
      </c>
      <c r="M255" s="154">
        <v>3.49</v>
      </c>
      <c r="N255" s="154">
        <f>M255/L255*100</f>
        <v>100</v>
      </c>
      <c r="O255" s="3"/>
    </row>
    <row r="256" spans="1:15" s="76" customFormat="1" ht="53.25" customHeight="1" x14ac:dyDescent="0.3">
      <c r="A256" s="90"/>
      <c r="B256" s="159"/>
      <c r="C256" s="155"/>
      <c r="D256" s="155"/>
      <c r="E256" s="163"/>
      <c r="F256" s="89" t="s">
        <v>32</v>
      </c>
      <c r="G256" s="88">
        <v>244480.25</v>
      </c>
      <c r="H256" s="88">
        <v>244480.19</v>
      </c>
      <c r="I256" s="149">
        <f t="shared" si="118"/>
        <v>99.999975458140284</v>
      </c>
      <c r="J256" s="155"/>
      <c r="K256" s="155"/>
      <c r="L256" s="155"/>
      <c r="M256" s="155"/>
      <c r="N256" s="155"/>
      <c r="O256" s="3"/>
    </row>
    <row r="257" spans="1:15" s="76" customFormat="1" ht="53.25" customHeight="1" x14ac:dyDescent="0.3">
      <c r="A257" s="90"/>
      <c r="B257" s="160"/>
      <c r="C257" s="156"/>
      <c r="D257" s="156"/>
      <c r="E257" s="164"/>
      <c r="F257" s="89" t="s">
        <v>33</v>
      </c>
      <c r="G257" s="88">
        <v>4645124.62</v>
      </c>
      <c r="H257" s="88">
        <v>4645123.5599999996</v>
      </c>
      <c r="I257" s="149">
        <f t="shared" si="118"/>
        <v>99.999977180375396</v>
      </c>
      <c r="J257" s="156"/>
      <c r="K257" s="156"/>
      <c r="L257" s="156"/>
      <c r="M257" s="156"/>
      <c r="N257" s="156"/>
      <c r="O257" s="3"/>
    </row>
    <row r="258" spans="1:15" s="84" customFormat="1" ht="53.25" customHeight="1" x14ac:dyDescent="0.3">
      <c r="A258" s="81"/>
      <c r="B258" s="158" t="s">
        <v>170</v>
      </c>
      <c r="C258" s="161">
        <v>2020</v>
      </c>
      <c r="D258" s="154">
        <v>2026</v>
      </c>
      <c r="E258" s="157" t="s">
        <v>133</v>
      </c>
      <c r="F258" s="83" t="s">
        <v>28</v>
      </c>
      <c r="G258" s="82">
        <f>G259+G260</f>
        <v>12374</v>
      </c>
      <c r="H258" s="82">
        <f t="shared" ref="H258" si="122">H259+H260</f>
        <v>12374</v>
      </c>
      <c r="I258" s="149">
        <f t="shared" si="118"/>
        <v>100</v>
      </c>
      <c r="J258" s="161" t="s">
        <v>156</v>
      </c>
      <c r="K258" s="154" t="s">
        <v>89</v>
      </c>
      <c r="L258" s="154">
        <v>1</v>
      </c>
      <c r="M258" s="154">
        <v>1</v>
      </c>
      <c r="N258" s="154">
        <f>M258/L258*100</f>
        <v>100</v>
      </c>
      <c r="O258" s="3"/>
    </row>
    <row r="259" spans="1:15" s="84" customFormat="1" ht="53.25" customHeight="1" x14ac:dyDescent="0.3">
      <c r="A259" s="81"/>
      <c r="B259" s="159"/>
      <c r="C259" s="161"/>
      <c r="D259" s="155"/>
      <c r="E259" s="157"/>
      <c r="F259" s="83" t="s">
        <v>32</v>
      </c>
      <c r="G259" s="88">
        <v>12374</v>
      </c>
      <c r="H259" s="82">
        <v>12374</v>
      </c>
      <c r="I259" s="149">
        <f t="shared" si="118"/>
        <v>100</v>
      </c>
      <c r="J259" s="161"/>
      <c r="K259" s="155"/>
      <c r="L259" s="155"/>
      <c r="M259" s="155"/>
      <c r="N259" s="155"/>
      <c r="O259" s="3"/>
    </row>
    <row r="260" spans="1:15" s="84" customFormat="1" ht="53.25" customHeight="1" x14ac:dyDescent="0.3">
      <c r="A260" s="81"/>
      <c r="B260" s="160"/>
      <c r="C260" s="161"/>
      <c r="D260" s="156"/>
      <c r="E260" s="157"/>
      <c r="F260" s="83" t="s">
        <v>33</v>
      </c>
      <c r="G260" s="82">
        <v>0</v>
      </c>
      <c r="H260" s="82">
        <v>0</v>
      </c>
      <c r="I260" s="149"/>
      <c r="J260" s="161"/>
      <c r="K260" s="156"/>
      <c r="L260" s="156"/>
      <c r="M260" s="156"/>
      <c r="N260" s="156"/>
      <c r="O260" s="3"/>
    </row>
    <row r="261" spans="1:15" s="84" customFormat="1" ht="53.25" hidden="1" customHeight="1" x14ac:dyDescent="0.3">
      <c r="A261" s="81"/>
      <c r="B261" s="158" t="s">
        <v>171</v>
      </c>
      <c r="C261" s="161">
        <v>2020</v>
      </c>
      <c r="D261" s="154">
        <v>2026</v>
      </c>
      <c r="E261" s="157" t="s">
        <v>133</v>
      </c>
      <c r="F261" s="83" t="s">
        <v>28</v>
      </c>
      <c r="G261" s="82">
        <f>G262+G263</f>
        <v>0</v>
      </c>
      <c r="H261" s="82">
        <f t="shared" ref="H261" si="123">H262+H263</f>
        <v>0</v>
      </c>
      <c r="I261" s="149"/>
      <c r="J261" s="161" t="s">
        <v>157</v>
      </c>
      <c r="K261" s="154" t="s">
        <v>89</v>
      </c>
      <c r="L261" s="154"/>
      <c r="M261" s="154"/>
      <c r="N261" s="154"/>
      <c r="O261" s="3"/>
    </row>
    <row r="262" spans="1:15" s="84" customFormat="1" ht="53.25" hidden="1" customHeight="1" x14ac:dyDescent="0.3">
      <c r="A262" s="81"/>
      <c r="B262" s="159"/>
      <c r="C262" s="161"/>
      <c r="D262" s="155"/>
      <c r="E262" s="157"/>
      <c r="F262" s="83" t="s">
        <v>32</v>
      </c>
      <c r="G262" s="88">
        <v>0</v>
      </c>
      <c r="H262" s="82">
        <v>0</v>
      </c>
      <c r="I262" s="149"/>
      <c r="J262" s="161"/>
      <c r="K262" s="155"/>
      <c r="L262" s="155"/>
      <c r="M262" s="155"/>
      <c r="N262" s="155"/>
      <c r="O262" s="3"/>
    </row>
    <row r="263" spans="1:15" s="84" customFormat="1" ht="53.25" hidden="1" customHeight="1" x14ac:dyDescent="0.3">
      <c r="A263" s="81"/>
      <c r="B263" s="160"/>
      <c r="C263" s="161"/>
      <c r="D263" s="156"/>
      <c r="E263" s="157"/>
      <c r="F263" s="83" t="s">
        <v>33</v>
      </c>
      <c r="G263" s="82">
        <v>0</v>
      </c>
      <c r="H263" s="82">
        <v>0</v>
      </c>
      <c r="I263" s="149"/>
      <c r="J263" s="161"/>
      <c r="K263" s="156"/>
      <c r="L263" s="156"/>
      <c r="M263" s="156"/>
      <c r="N263" s="156"/>
      <c r="O263" s="3"/>
    </row>
    <row r="264" spans="1:15" s="76" customFormat="1" ht="53.25" hidden="1" customHeight="1" x14ac:dyDescent="0.3">
      <c r="A264" s="78"/>
      <c r="B264" s="158" t="s">
        <v>162</v>
      </c>
      <c r="C264" s="161">
        <v>2020</v>
      </c>
      <c r="D264" s="161">
        <v>2026</v>
      </c>
      <c r="E264" s="157" t="s">
        <v>133</v>
      </c>
      <c r="F264" s="75" t="s">
        <v>28</v>
      </c>
      <c r="G264" s="74">
        <f>G265+G266</f>
        <v>0</v>
      </c>
      <c r="H264" s="74">
        <f t="shared" ref="H264" si="124">H265+H266</f>
        <v>0</v>
      </c>
      <c r="I264" s="149"/>
      <c r="J264" s="154" t="s">
        <v>158</v>
      </c>
      <c r="K264" s="154" t="s">
        <v>89</v>
      </c>
      <c r="L264" s="154"/>
      <c r="M264" s="154"/>
      <c r="N264" s="154"/>
      <c r="O264" s="3"/>
    </row>
    <row r="265" spans="1:15" s="76" customFormat="1" ht="53.25" hidden="1" customHeight="1" x14ac:dyDescent="0.3">
      <c r="A265" s="78"/>
      <c r="B265" s="159"/>
      <c r="C265" s="161"/>
      <c r="D265" s="161"/>
      <c r="E265" s="157"/>
      <c r="F265" s="75" t="s">
        <v>32</v>
      </c>
      <c r="G265" s="88">
        <v>0</v>
      </c>
      <c r="H265" s="74">
        <v>0</v>
      </c>
      <c r="I265" s="149"/>
      <c r="J265" s="155"/>
      <c r="K265" s="155"/>
      <c r="L265" s="155"/>
      <c r="M265" s="155"/>
      <c r="N265" s="155"/>
      <c r="O265" s="3"/>
    </row>
    <row r="266" spans="1:15" s="76" customFormat="1" ht="53.25" hidden="1" customHeight="1" x14ac:dyDescent="0.3">
      <c r="A266" s="78"/>
      <c r="B266" s="160"/>
      <c r="C266" s="161"/>
      <c r="D266" s="161"/>
      <c r="E266" s="157"/>
      <c r="F266" s="75" t="s">
        <v>33</v>
      </c>
      <c r="G266" s="74">
        <v>0</v>
      </c>
      <c r="H266" s="74">
        <v>0</v>
      </c>
      <c r="I266" s="149"/>
      <c r="J266" s="156"/>
      <c r="K266" s="156"/>
      <c r="L266" s="156"/>
      <c r="M266" s="156"/>
      <c r="N266" s="156"/>
      <c r="O266" s="3"/>
    </row>
    <row r="267" spans="1:15" s="76" customFormat="1" ht="42.6" customHeight="1" x14ac:dyDescent="0.3">
      <c r="A267" s="78"/>
      <c r="B267" s="77" t="s">
        <v>150</v>
      </c>
      <c r="C267" s="73">
        <v>2020</v>
      </c>
      <c r="D267" s="73">
        <v>2026</v>
      </c>
      <c r="E267" s="73" t="s">
        <v>46</v>
      </c>
      <c r="F267" s="73" t="s">
        <v>46</v>
      </c>
      <c r="G267" s="73" t="s">
        <v>46</v>
      </c>
      <c r="H267" s="73" t="s">
        <v>46</v>
      </c>
      <c r="I267" s="73" t="s">
        <v>46</v>
      </c>
      <c r="J267" s="73" t="s">
        <v>46</v>
      </c>
      <c r="K267" s="73" t="s">
        <v>46</v>
      </c>
      <c r="L267" s="73" t="s">
        <v>46</v>
      </c>
      <c r="M267" s="73" t="s">
        <v>46</v>
      </c>
      <c r="N267" s="73" t="s">
        <v>46</v>
      </c>
      <c r="O267" s="3"/>
    </row>
    <row r="268" spans="1:15" s="76" customFormat="1" ht="22.2" customHeight="1" x14ac:dyDescent="0.3">
      <c r="A268" s="78"/>
      <c r="B268" s="162" t="s">
        <v>148</v>
      </c>
      <c r="C268" s="154">
        <v>2020</v>
      </c>
      <c r="D268" s="154">
        <v>2026</v>
      </c>
      <c r="E268" s="154" t="s">
        <v>133</v>
      </c>
      <c r="F268" s="75" t="s">
        <v>28</v>
      </c>
      <c r="G268" s="74">
        <f>G269+G270</f>
        <v>2207135</v>
      </c>
      <c r="H268" s="74">
        <f t="shared" ref="H268" si="125">H269+H270</f>
        <v>2207135</v>
      </c>
      <c r="I268" s="149">
        <f>H268/G268*100</f>
        <v>100</v>
      </c>
      <c r="J268" s="154" t="s">
        <v>46</v>
      </c>
      <c r="K268" s="154" t="s">
        <v>46</v>
      </c>
      <c r="L268" s="154" t="s">
        <v>46</v>
      </c>
      <c r="M268" s="154" t="s">
        <v>46</v>
      </c>
      <c r="N268" s="154" t="s">
        <v>46</v>
      </c>
      <c r="O268" s="3"/>
    </row>
    <row r="269" spans="1:15" s="76" customFormat="1" ht="67.8" customHeight="1" x14ac:dyDescent="0.3">
      <c r="A269" s="78"/>
      <c r="B269" s="163"/>
      <c r="C269" s="155"/>
      <c r="D269" s="155"/>
      <c r="E269" s="155"/>
      <c r="F269" s="75" t="s">
        <v>32</v>
      </c>
      <c r="G269" s="74">
        <f>G272+G281+G275+G278</f>
        <v>1273247</v>
      </c>
      <c r="H269" s="97">
        <f t="shared" ref="H269" si="126">H272+H281+H275+H278</f>
        <v>1273247</v>
      </c>
      <c r="I269" s="149">
        <f t="shared" ref="I269:I279" si="127">H269/G269*100</f>
        <v>100</v>
      </c>
      <c r="J269" s="155"/>
      <c r="K269" s="155"/>
      <c r="L269" s="155"/>
      <c r="M269" s="155"/>
      <c r="N269" s="155"/>
      <c r="O269" s="3"/>
    </row>
    <row r="270" spans="1:15" s="76" customFormat="1" ht="53.25" customHeight="1" x14ac:dyDescent="0.3">
      <c r="A270" s="78"/>
      <c r="B270" s="164"/>
      <c r="C270" s="156"/>
      <c r="D270" s="156"/>
      <c r="E270" s="156"/>
      <c r="F270" s="75" t="s">
        <v>33</v>
      </c>
      <c r="G270" s="74">
        <f>G273+G282+G276+G279</f>
        <v>933888</v>
      </c>
      <c r="H270" s="97">
        <f t="shared" ref="H270" si="128">H273+H282+H276+H279</f>
        <v>933888</v>
      </c>
      <c r="I270" s="149">
        <f t="shared" si="127"/>
        <v>100</v>
      </c>
      <c r="J270" s="156"/>
      <c r="K270" s="156"/>
      <c r="L270" s="156"/>
      <c r="M270" s="156"/>
      <c r="N270" s="156"/>
      <c r="O270" s="3"/>
    </row>
    <row r="271" spans="1:15" s="76" customFormat="1" ht="53.25" customHeight="1" x14ac:dyDescent="0.3">
      <c r="A271" s="78"/>
      <c r="B271" s="158" t="s">
        <v>175</v>
      </c>
      <c r="C271" s="161">
        <v>2020</v>
      </c>
      <c r="D271" s="161">
        <v>2026</v>
      </c>
      <c r="E271" s="157" t="s">
        <v>133</v>
      </c>
      <c r="F271" s="75" t="s">
        <v>28</v>
      </c>
      <c r="G271" s="74">
        <f>G272+G273</f>
        <v>1000000</v>
      </c>
      <c r="H271" s="74">
        <f t="shared" ref="H271" si="129">H272+H273</f>
        <v>1000000</v>
      </c>
      <c r="I271" s="149">
        <f t="shared" si="127"/>
        <v>100</v>
      </c>
      <c r="J271" s="154" t="s">
        <v>129</v>
      </c>
      <c r="K271" s="154" t="s">
        <v>87</v>
      </c>
      <c r="L271" s="154">
        <v>100</v>
      </c>
      <c r="M271" s="154">
        <v>100</v>
      </c>
      <c r="N271" s="154">
        <f>M271/L271*100</f>
        <v>100</v>
      </c>
      <c r="O271" s="3"/>
    </row>
    <row r="272" spans="1:15" s="76" customFormat="1" ht="53.25" customHeight="1" x14ac:dyDescent="0.3">
      <c r="A272" s="78"/>
      <c r="B272" s="159"/>
      <c r="C272" s="161"/>
      <c r="D272" s="161"/>
      <c r="E272" s="157"/>
      <c r="F272" s="75" t="s">
        <v>32</v>
      </c>
      <c r="G272" s="74">
        <v>1000000</v>
      </c>
      <c r="H272" s="74">
        <v>1000000</v>
      </c>
      <c r="I272" s="149">
        <f t="shared" si="127"/>
        <v>100</v>
      </c>
      <c r="J272" s="155"/>
      <c r="K272" s="155"/>
      <c r="L272" s="155"/>
      <c r="M272" s="155"/>
      <c r="N272" s="155"/>
      <c r="O272" s="3"/>
    </row>
    <row r="273" spans="1:15" s="76" customFormat="1" ht="53.25" customHeight="1" x14ac:dyDescent="0.3">
      <c r="A273" s="78"/>
      <c r="B273" s="160"/>
      <c r="C273" s="161"/>
      <c r="D273" s="161"/>
      <c r="E273" s="157"/>
      <c r="F273" s="75" t="s">
        <v>33</v>
      </c>
      <c r="G273" s="74">
        <v>0</v>
      </c>
      <c r="H273" s="74">
        <v>0</v>
      </c>
      <c r="I273" s="149">
        <v>0</v>
      </c>
      <c r="J273" s="156"/>
      <c r="K273" s="156"/>
      <c r="L273" s="156"/>
      <c r="M273" s="156"/>
      <c r="N273" s="156"/>
      <c r="O273" s="3"/>
    </row>
    <row r="274" spans="1:15" s="91" customFormat="1" ht="53.25" customHeight="1" x14ac:dyDescent="0.3">
      <c r="A274" s="90"/>
      <c r="B274" s="158" t="s">
        <v>181</v>
      </c>
      <c r="C274" s="161">
        <v>2020</v>
      </c>
      <c r="D274" s="161">
        <v>2026</v>
      </c>
      <c r="E274" s="157" t="s">
        <v>133</v>
      </c>
      <c r="F274" s="89" t="s">
        <v>28</v>
      </c>
      <c r="G274" s="88">
        <f>G275+G276</f>
        <v>224095</v>
      </c>
      <c r="H274" s="88">
        <f t="shared" ref="H274" si="130">H275+H276</f>
        <v>224095</v>
      </c>
      <c r="I274" s="149">
        <f t="shared" si="127"/>
        <v>100</v>
      </c>
      <c r="J274" s="154" t="s">
        <v>129</v>
      </c>
      <c r="K274" s="154" t="s">
        <v>87</v>
      </c>
      <c r="L274" s="154">
        <v>100</v>
      </c>
      <c r="M274" s="154">
        <v>100</v>
      </c>
      <c r="N274" s="154">
        <f>M274/L274*100</f>
        <v>100</v>
      </c>
      <c r="O274" s="3"/>
    </row>
    <row r="275" spans="1:15" s="91" customFormat="1" ht="53.25" customHeight="1" x14ac:dyDescent="0.3">
      <c r="A275" s="90"/>
      <c r="B275" s="159"/>
      <c r="C275" s="161"/>
      <c r="D275" s="161"/>
      <c r="E275" s="157"/>
      <c r="F275" s="89" t="s">
        <v>32</v>
      </c>
      <c r="G275" s="88">
        <v>224095</v>
      </c>
      <c r="H275" s="88">
        <v>224095</v>
      </c>
      <c r="I275" s="149">
        <f t="shared" si="127"/>
        <v>100</v>
      </c>
      <c r="J275" s="155"/>
      <c r="K275" s="155"/>
      <c r="L275" s="155"/>
      <c r="M275" s="155"/>
      <c r="N275" s="155"/>
      <c r="O275" s="3"/>
    </row>
    <row r="276" spans="1:15" s="91" customFormat="1" ht="53.25" customHeight="1" x14ac:dyDescent="0.3">
      <c r="A276" s="90"/>
      <c r="B276" s="160"/>
      <c r="C276" s="161"/>
      <c r="D276" s="161"/>
      <c r="E276" s="157"/>
      <c r="F276" s="89" t="s">
        <v>33</v>
      </c>
      <c r="G276" s="88">
        <v>0</v>
      </c>
      <c r="H276" s="88">
        <v>0</v>
      </c>
      <c r="I276" s="149">
        <v>0</v>
      </c>
      <c r="J276" s="156"/>
      <c r="K276" s="156"/>
      <c r="L276" s="156"/>
      <c r="M276" s="156"/>
      <c r="N276" s="156"/>
      <c r="O276" s="3"/>
    </row>
    <row r="277" spans="1:15" s="100" customFormat="1" ht="53.25" customHeight="1" x14ac:dyDescent="0.3">
      <c r="A277" s="99"/>
      <c r="B277" s="158" t="s">
        <v>176</v>
      </c>
      <c r="C277" s="161">
        <v>2020</v>
      </c>
      <c r="D277" s="161">
        <v>2026</v>
      </c>
      <c r="E277" s="157" t="s">
        <v>133</v>
      </c>
      <c r="F277" s="98" t="s">
        <v>28</v>
      </c>
      <c r="G277" s="97">
        <f>G278+G279</f>
        <v>983040</v>
      </c>
      <c r="H277" s="97">
        <f t="shared" ref="H277" si="131">H278+H279</f>
        <v>983040</v>
      </c>
      <c r="I277" s="149">
        <f t="shared" si="127"/>
        <v>100</v>
      </c>
      <c r="J277" s="161" t="s">
        <v>182</v>
      </c>
      <c r="K277" s="161" t="s">
        <v>87</v>
      </c>
      <c r="L277" s="165">
        <v>100</v>
      </c>
      <c r="M277" s="161">
        <v>100</v>
      </c>
      <c r="N277" s="161">
        <f>M277/L277*100</f>
        <v>100</v>
      </c>
      <c r="O277" s="3"/>
    </row>
    <row r="278" spans="1:15" s="100" customFormat="1" ht="53.25" customHeight="1" x14ac:dyDescent="0.3">
      <c r="A278" s="99"/>
      <c r="B278" s="159"/>
      <c r="C278" s="161"/>
      <c r="D278" s="161"/>
      <c r="E278" s="157"/>
      <c r="F278" s="98" t="s">
        <v>32</v>
      </c>
      <c r="G278" s="97">
        <v>49152</v>
      </c>
      <c r="H278" s="97">
        <v>49152</v>
      </c>
      <c r="I278" s="149">
        <f t="shared" si="127"/>
        <v>100</v>
      </c>
      <c r="J278" s="161"/>
      <c r="K278" s="161"/>
      <c r="L278" s="165"/>
      <c r="M278" s="161"/>
      <c r="N278" s="161"/>
      <c r="O278" s="3"/>
    </row>
    <row r="279" spans="1:15" s="100" customFormat="1" ht="74.400000000000006" customHeight="1" x14ac:dyDescent="0.3">
      <c r="A279" s="99"/>
      <c r="B279" s="160"/>
      <c r="C279" s="161"/>
      <c r="D279" s="161"/>
      <c r="E279" s="157"/>
      <c r="F279" s="98" t="s">
        <v>33</v>
      </c>
      <c r="G279" s="97">
        <v>933888</v>
      </c>
      <c r="H279" s="97">
        <v>933888</v>
      </c>
      <c r="I279" s="149">
        <f t="shared" si="127"/>
        <v>100</v>
      </c>
      <c r="J279" s="106" t="s">
        <v>149</v>
      </c>
      <c r="K279" s="106" t="s">
        <v>177</v>
      </c>
      <c r="L279" s="106">
        <v>80</v>
      </c>
      <c r="M279" s="153">
        <v>80</v>
      </c>
      <c r="N279" s="148">
        <f>M279/L279*100</f>
        <v>100</v>
      </c>
      <c r="O279" s="3"/>
    </row>
    <row r="280" spans="1:15" s="76" customFormat="1" ht="53.25" hidden="1" customHeight="1" x14ac:dyDescent="0.3">
      <c r="A280" s="78"/>
      <c r="B280" s="158" t="s">
        <v>172</v>
      </c>
      <c r="C280" s="161">
        <v>2020</v>
      </c>
      <c r="D280" s="161">
        <v>2026</v>
      </c>
      <c r="E280" s="157" t="s">
        <v>133</v>
      </c>
      <c r="F280" s="75" t="s">
        <v>28</v>
      </c>
      <c r="G280" s="74">
        <f>G281+G282</f>
        <v>0</v>
      </c>
      <c r="H280" s="74">
        <f t="shared" ref="H280" si="132">H281+H282</f>
        <v>0</v>
      </c>
      <c r="I280" s="149"/>
      <c r="J280" s="154" t="s">
        <v>129</v>
      </c>
      <c r="K280" s="154" t="s">
        <v>89</v>
      </c>
      <c r="L280" s="154"/>
      <c r="M280" s="154"/>
      <c r="N280" s="154"/>
      <c r="O280" s="3"/>
    </row>
    <row r="281" spans="1:15" s="76" customFormat="1" ht="53.25" hidden="1" customHeight="1" x14ac:dyDescent="0.3">
      <c r="A281" s="78"/>
      <c r="B281" s="159"/>
      <c r="C281" s="161"/>
      <c r="D281" s="161"/>
      <c r="E281" s="157"/>
      <c r="F281" s="75" t="s">
        <v>32</v>
      </c>
      <c r="G281" s="74">
        <v>0</v>
      </c>
      <c r="H281" s="74">
        <v>0</v>
      </c>
      <c r="I281" s="149"/>
      <c r="J281" s="155"/>
      <c r="K281" s="155"/>
      <c r="L281" s="155"/>
      <c r="M281" s="155"/>
      <c r="N281" s="155"/>
      <c r="O281" s="3"/>
    </row>
    <row r="282" spans="1:15" s="76" customFormat="1" ht="53.25" hidden="1" customHeight="1" x14ac:dyDescent="0.3">
      <c r="A282" s="78"/>
      <c r="B282" s="160"/>
      <c r="C282" s="161"/>
      <c r="D282" s="161"/>
      <c r="E282" s="157"/>
      <c r="F282" s="75" t="s">
        <v>33</v>
      </c>
      <c r="G282" s="74">
        <v>0</v>
      </c>
      <c r="H282" s="74">
        <v>0</v>
      </c>
      <c r="I282" s="149"/>
      <c r="J282" s="156"/>
      <c r="K282" s="156"/>
      <c r="L282" s="156"/>
      <c r="M282" s="156"/>
      <c r="N282" s="156"/>
      <c r="O282" s="3"/>
    </row>
    <row r="283" spans="1:15" ht="43.8" customHeight="1" x14ac:dyDescent="0.3">
      <c r="A283" s="158"/>
      <c r="B283" s="158" t="s">
        <v>151</v>
      </c>
      <c r="C283" s="161">
        <v>2020</v>
      </c>
      <c r="D283" s="161">
        <v>2026</v>
      </c>
      <c r="E283" s="154" t="s">
        <v>46</v>
      </c>
      <c r="F283" s="154" t="s">
        <v>46</v>
      </c>
      <c r="G283" s="154" t="s">
        <v>46</v>
      </c>
      <c r="H283" s="154" t="s">
        <v>46</v>
      </c>
      <c r="I283" s="154" t="s">
        <v>46</v>
      </c>
      <c r="J283" s="73" t="s">
        <v>46</v>
      </c>
      <c r="K283" s="73" t="s">
        <v>46</v>
      </c>
      <c r="L283" s="73" t="s">
        <v>46</v>
      </c>
      <c r="M283" s="73" t="s">
        <v>46</v>
      </c>
      <c r="N283" s="73" t="s">
        <v>46</v>
      </c>
      <c r="O283" s="3"/>
    </row>
    <row r="284" spans="1:15" ht="1.5" hidden="1" customHeight="1" x14ac:dyDescent="0.3">
      <c r="A284" s="160"/>
      <c r="B284" s="160"/>
      <c r="C284" s="161"/>
      <c r="D284" s="161"/>
      <c r="E284" s="156"/>
      <c r="F284" s="156"/>
      <c r="G284" s="156"/>
      <c r="H284" s="156"/>
      <c r="I284" s="156"/>
      <c r="J284" s="23"/>
      <c r="K284" s="23"/>
      <c r="L284" s="23"/>
      <c r="M284" s="23"/>
      <c r="N284" s="23"/>
      <c r="O284" s="3"/>
    </row>
    <row r="285" spans="1:15" ht="29.25" customHeight="1" x14ac:dyDescent="0.3">
      <c r="A285" s="28"/>
      <c r="B285" s="162" t="s">
        <v>152</v>
      </c>
      <c r="C285" s="154">
        <v>2020</v>
      </c>
      <c r="D285" s="154">
        <v>2026</v>
      </c>
      <c r="E285" s="154" t="s">
        <v>133</v>
      </c>
      <c r="F285" s="26" t="s">
        <v>28</v>
      </c>
      <c r="G285" s="74">
        <f>G286+G287</f>
        <v>15000</v>
      </c>
      <c r="H285" s="21">
        <f t="shared" ref="H285" si="133">H286+H287</f>
        <v>15000</v>
      </c>
      <c r="I285" s="21">
        <f>H285/G285*100</f>
        <v>100</v>
      </c>
      <c r="J285" s="154" t="s">
        <v>46</v>
      </c>
      <c r="K285" s="154" t="s">
        <v>46</v>
      </c>
      <c r="L285" s="154" t="s">
        <v>46</v>
      </c>
      <c r="M285" s="154" t="s">
        <v>46</v>
      </c>
      <c r="N285" s="154" t="s">
        <v>46</v>
      </c>
      <c r="O285" s="3"/>
    </row>
    <row r="286" spans="1:15" ht="37.5" customHeight="1" x14ac:dyDescent="0.3">
      <c r="A286" s="158"/>
      <c r="B286" s="163"/>
      <c r="C286" s="155"/>
      <c r="D286" s="155"/>
      <c r="E286" s="155"/>
      <c r="F286" s="26" t="s">
        <v>32</v>
      </c>
      <c r="G286" s="74">
        <f>G289</f>
        <v>15000</v>
      </c>
      <c r="H286" s="74">
        <f t="shared" ref="H286" si="134">H289</f>
        <v>15000</v>
      </c>
      <c r="I286" s="148">
        <f t="shared" ref="I286:I289" si="135">H286/G286*100</f>
        <v>100</v>
      </c>
      <c r="J286" s="155"/>
      <c r="K286" s="155"/>
      <c r="L286" s="155"/>
      <c r="M286" s="155"/>
      <c r="N286" s="155"/>
      <c r="O286" s="3"/>
    </row>
    <row r="287" spans="1:15" ht="36" customHeight="1" x14ac:dyDescent="0.3">
      <c r="A287" s="160"/>
      <c r="B287" s="164"/>
      <c r="C287" s="156"/>
      <c r="D287" s="156"/>
      <c r="E287" s="156"/>
      <c r="F287" s="26" t="s">
        <v>33</v>
      </c>
      <c r="G287" s="74">
        <f>G290</f>
        <v>0</v>
      </c>
      <c r="H287" s="74">
        <f t="shared" ref="H287" si="136">H290</f>
        <v>0</v>
      </c>
      <c r="I287" s="148"/>
      <c r="J287" s="156"/>
      <c r="K287" s="156"/>
      <c r="L287" s="156"/>
      <c r="M287" s="156"/>
      <c r="N287" s="156"/>
      <c r="O287" s="3"/>
    </row>
    <row r="288" spans="1:15" ht="37.5" customHeight="1" x14ac:dyDescent="0.3">
      <c r="A288" s="158"/>
      <c r="B288" s="158" t="s">
        <v>153</v>
      </c>
      <c r="C288" s="161">
        <v>2020</v>
      </c>
      <c r="D288" s="161">
        <v>2026</v>
      </c>
      <c r="E288" s="157" t="s">
        <v>133</v>
      </c>
      <c r="F288" s="26" t="s">
        <v>28</v>
      </c>
      <c r="G288" s="21">
        <f>G289+G290</f>
        <v>15000</v>
      </c>
      <c r="H288" s="21">
        <f t="shared" ref="H288" si="137">H289+H290</f>
        <v>15000</v>
      </c>
      <c r="I288" s="148">
        <f t="shared" si="135"/>
        <v>100</v>
      </c>
      <c r="J288" s="154" t="s">
        <v>154</v>
      </c>
      <c r="K288" s="154" t="s">
        <v>89</v>
      </c>
      <c r="L288" s="154">
        <v>15</v>
      </c>
      <c r="M288" s="154">
        <v>15</v>
      </c>
      <c r="N288" s="154">
        <f>M288/L288*100</f>
        <v>100</v>
      </c>
      <c r="O288" s="3"/>
    </row>
    <row r="289" spans="1:15" ht="37.5" customHeight="1" x14ac:dyDescent="0.3">
      <c r="A289" s="159"/>
      <c r="B289" s="159"/>
      <c r="C289" s="161"/>
      <c r="D289" s="161"/>
      <c r="E289" s="157"/>
      <c r="F289" s="26" t="s">
        <v>32</v>
      </c>
      <c r="G289" s="21">
        <v>15000</v>
      </c>
      <c r="H289" s="21">
        <v>15000</v>
      </c>
      <c r="I289" s="148">
        <f t="shared" si="135"/>
        <v>100</v>
      </c>
      <c r="J289" s="155"/>
      <c r="K289" s="155"/>
      <c r="L289" s="155"/>
      <c r="M289" s="155"/>
      <c r="N289" s="155"/>
      <c r="O289" s="3"/>
    </row>
    <row r="290" spans="1:15" ht="76.2" customHeight="1" x14ac:dyDescent="0.3">
      <c r="A290" s="160"/>
      <c r="B290" s="160"/>
      <c r="C290" s="161"/>
      <c r="D290" s="161"/>
      <c r="E290" s="157"/>
      <c r="F290" s="26" t="s">
        <v>33</v>
      </c>
      <c r="G290" s="21">
        <v>0</v>
      </c>
      <c r="H290" s="21">
        <v>0</v>
      </c>
      <c r="I290" s="148"/>
      <c r="J290" s="156"/>
      <c r="K290" s="156"/>
      <c r="L290" s="156"/>
      <c r="M290" s="156"/>
      <c r="N290" s="156"/>
      <c r="O290" s="3"/>
    </row>
    <row r="291" spans="1:15" ht="31.2" x14ac:dyDescent="0.3">
      <c r="A291" s="221" t="s">
        <v>60</v>
      </c>
      <c r="B291" s="221"/>
      <c r="C291" s="221"/>
      <c r="D291" s="221"/>
      <c r="E291" s="221"/>
      <c r="F291" s="42" t="s">
        <v>28</v>
      </c>
      <c r="G291" s="43">
        <f>G292+G293</f>
        <v>31587625.730000004</v>
      </c>
      <c r="H291" s="43">
        <f t="shared" ref="H291" si="138">H292+H293</f>
        <v>28872452.34</v>
      </c>
      <c r="I291" s="43">
        <f>H291/G291*100</f>
        <v>91.404313153484978</v>
      </c>
      <c r="J291" s="222" t="s">
        <v>27</v>
      </c>
      <c r="K291" s="222" t="s">
        <v>27</v>
      </c>
      <c r="L291" s="222" t="s">
        <v>27</v>
      </c>
      <c r="M291" s="222" t="s">
        <v>27</v>
      </c>
      <c r="N291" s="222" t="s">
        <v>27</v>
      </c>
      <c r="O291" s="3"/>
    </row>
    <row r="292" spans="1:15" ht="63" customHeight="1" x14ac:dyDescent="0.3">
      <c r="A292" s="221"/>
      <c r="B292" s="221"/>
      <c r="C292" s="221"/>
      <c r="D292" s="221"/>
      <c r="E292" s="221"/>
      <c r="F292" s="42" t="s">
        <v>32</v>
      </c>
      <c r="G292" s="43">
        <f>G206+G225+G243+G286+G200+G269+G250+G216</f>
        <v>12891310.240000002</v>
      </c>
      <c r="H292" s="43">
        <f>H206+H225+H243+H286+H200+H269+H250+H216</f>
        <v>10176137.91</v>
      </c>
      <c r="I292" s="43">
        <f t="shared" ref="I292:I296" si="139">H292/G292*100</f>
        <v>78.937964571086127</v>
      </c>
      <c r="J292" s="222"/>
      <c r="K292" s="222"/>
      <c r="L292" s="222"/>
      <c r="M292" s="222"/>
      <c r="N292" s="222"/>
      <c r="O292" s="3"/>
    </row>
    <row r="293" spans="1:15" ht="46.8" x14ac:dyDescent="0.3">
      <c r="A293" s="221"/>
      <c r="B293" s="221"/>
      <c r="C293" s="221"/>
      <c r="D293" s="221"/>
      <c r="E293" s="221"/>
      <c r="F293" s="42" t="s">
        <v>33</v>
      </c>
      <c r="G293" s="41">
        <f>G207+G226+G247+G287+G201+G270+G251+G217</f>
        <v>18696315.490000002</v>
      </c>
      <c r="H293" s="41">
        <f>H207+H226+H247+H287+H201+H270+H251+H217</f>
        <v>18696314.43</v>
      </c>
      <c r="I293" s="43">
        <f t="shared" si="139"/>
        <v>99.999994330433694</v>
      </c>
      <c r="J293" s="222"/>
      <c r="K293" s="222"/>
      <c r="L293" s="222"/>
      <c r="M293" s="222"/>
      <c r="N293" s="222"/>
      <c r="O293" s="3"/>
    </row>
    <row r="294" spans="1:15" ht="31.2" x14ac:dyDescent="0.3">
      <c r="A294" s="215" t="s">
        <v>36</v>
      </c>
      <c r="B294" s="216"/>
      <c r="C294" s="229"/>
      <c r="D294" s="229"/>
      <c r="E294" s="230"/>
      <c r="F294" s="56" t="s">
        <v>28</v>
      </c>
      <c r="G294" s="59">
        <f>G295+G296</f>
        <v>173932636.59</v>
      </c>
      <c r="H294" s="59">
        <f>H295+H296</f>
        <v>171217201.38999999</v>
      </c>
      <c r="I294" s="60">
        <f t="shared" si="139"/>
        <v>98.438800645332066</v>
      </c>
      <c r="J294" s="226"/>
      <c r="K294" s="226"/>
      <c r="L294" s="226"/>
      <c r="M294" s="226"/>
      <c r="N294" s="226"/>
      <c r="O294" s="3"/>
    </row>
    <row r="295" spans="1:15" ht="63" customHeight="1" x14ac:dyDescent="0.3">
      <c r="A295" s="217"/>
      <c r="B295" s="218"/>
      <c r="C295" s="229"/>
      <c r="D295" s="229"/>
      <c r="E295" s="230"/>
      <c r="F295" s="56" t="s">
        <v>32</v>
      </c>
      <c r="G295" s="60">
        <f t="shared" ref="G295:H295" si="140">G292+G192+G157+G96</f>
        <v>104912538.62</v>
      </c>
      <c r="H295" s="60">
        <f t="shared" si="140"/>
        <v>102197366.29000001</v>
      </c>
      <c r="I295" s="60">
        <f t="shared" si="139"/>
        <v>97.411965847252517</v>
      </c>
      <c r="J295" s="227"/>
      <c r="K295" s="227"/>
      <c r="L295" s="227"/>
      <c r="M295" s="227"/>
      <c r="N295" s="227"/>
      <c r="O295" s="3"/>
    </row>
    <row r="296" spans="1:15" ht="46.8" x14ac:dyDescent="0.3">
      <c r="A296" s="219"/>
      <c r="B296" s="220"/>
      <c r="C296" s="229"/>
      <c r="D296" s="229"/>
      <c r="E296" s="230"/>
      <c r="F296" s="56" t="s">
        <v>33</v>
      </c>
      <c r="G296" s="59">
        <f>G97+G158+G293+G193</f>
        <v>69020097.969999999</v>
      </c>
      <c r="H296" s="59">
        <f>H97+H158+H293+H193</f>
        <v>69019835.099999994</v>
      </c>
      <c r="I296" s="60">
        <f t="shared" si="139"/>
        <v>99.999619139920497</v>
      </c>
      <c r="J296" s="228"/>
      <c r="K296" s="228"/>
      <c r="L296" s="228"/>
      <c r="M296" s="228"/>
      <c r="N296" s="228"/>
      <c r="O296" s="3"/>
    </row>
  </sheetData>
  <mergeCells count="914">
    <mergeCell ref="A1:N1"/>
    <mergeCell ref="G4:I5"/>
    <mergeCell ref="L4:N5"/>
    <mergeCell ref="B80:B82"/>
    <mergeCell ref="C80:C82"/>
    <mergeCell ref="D80:D82"/>
    <mergeCell ref="E80:E82"/>
    <mergeCell ref="J147:J149"/>
    <mergeCell ref="K147:K149"/>
    <mergeCell ref="L147:L149"/>
    <mergeCell ref="M147:M149"/>
    <mergeCell ref="N147:N149"/>
    <mergeCell ref="M86:M88"/>
    <mergeCell ref="I104:I105"/>
    <mergeCell ref="N110:N112"/>
    <mergeCell ref="N107:N109"/>
    <mergeCell ref="J128:J130"/>
    <mergeCell ref="K107:K109"/>
    <mergeCell ref="N104:N105"/>
    <mergeCell ref="M107:M109"/>
    <mergeCell ref="K104:K105"/>
    <mergeCell ref="L104:L105"/>
    <mergeCell ref="L110:L112"/>
    <mergeCell ref="K122:K124"/>
    <mergeCell ref="M252:M254"/>
    <mergeCell ref="N252:N254"/>
    <mergeCell ref="B185:B187"/>
    <mergeCell ref="C185:C187"/>
    <mergeCell ref="L191:L193"/>
    <mergeCell ref="D205:D207"/>
    <mergeCell ref="D188:D190"/>
    <mergeCell ref="J182:J184"/>
    <mergeCell ref="J188:J190"/>
    <mergeCell ref="E188:E190"/>
    <mergeCell ref="D185:D187"/>
    <mergeCell ref="L196:L198"/>
    <mergeCell ref="B199:B201"/>
    <mergeCell ref="E196:E198"/>
    <mergeCell ref="B202:B204"/>
    <mergeCell ref="C202:C204"/>
    <mergeCell ref="B208:B210"/>
    <mergeCell ref="C208:C210"/>
    <mergeCell ref="D208:D210"/>
    <mergeCell ref="E208:E210"/>
    <mergeCell ref="J208:J210"/>
    <mergeCell ref="K208:K210"/>
    <mergeCell ref="L208:L210"/>
    <mergeCell ref="M208:M210"/>
    <mergeCell ref="G161:G163"/>
    <mergeCell ref="K182:K184"/>
    <mergeCell ref="L182:L184"/>
    <mergeCell ref="L179:L181"/>
    <mergeCell ref="J164:J166"/>
    <mergeCell ref="J170:J172"/>
    <mergeCell ref="J153:J155"/>
    <mergeCell ref="L156:L158"/>
    <mergeCell ref="L176:L178"/>
    <mergeCell ref="L170:L172"/>
    <mergeCell ref="J176:J178"/>
    <mergeCell ref="J173:J175"/>
    <mergeCell ref="K173:K175"/>
    <mergeCell ref="K176:K178"/>
    <mergeCell ref="B252:B254"/>
    <mergeCell ref="C252:C254"/>
    <mergeCell ref="D252:D254"/>
    <mergeCell ref="E252:E254"/>
    <mergeCell ref="J252:J254"/>
    <mergeCell ref="K252:K254"/>
    <mergeCell ref="L252:L254"/>
    <mergeCell ref="E179:E181"/>
    <mergeCell ref="J179:J181"/>
    <mergeCell ref="K179:K181"/>
    <mergeCell ref="L188:L190"/>
    <mergeCell ref="K191:K193"/>
    <mergeCell ref="H196:H198"/>
    <mergeCell ref="G196:G198"/>
    <mergeCell ref="E202:E204"/>
    <mergeCell ref="E199:E201"/>
    <mergeCell ref="K196:K198"/>
    <mergeCell ref="J196:J198"/>
    <mergeCell ref="I196:I198"/>
    <mergeCell ref="F196:F198"/>
    <mergeCell ref="M144:M146"/>
    <mergeCell ref="N245:N247"/>
    <mergeCell ref="F239:F241"/>
    <mergeCell ref="E239:E241"/>
    <mergeCell ref="G239:G241"/>
    <mergeCell ref="L242:L244"/>
    <mergeCell ref="L233:L235"/>
    <mergeCell ref="M233:M235"/>
    <mergeCell ref="N233:N235"/>
    <mergeCell ref="N208:N210"/>
    <mergeCell ref="N150:N152"/>
    <mergeCell ref="M182:M184"/>
    <mergeCell ref="N182:N184"/>
    <mergeCell ref="M179:M181"/>
    <mergeCell ref="N179:N181"/>
    <mergeCell ref="M176:M178"/>
    <mergeCell ref="N176:N178"/>
    <mergeCell ref="J150:J152"/>
    <mergeCell ref="H161:H163"/>
    <mergeCell ref="K161:K163"/>
    <mergeCell ref="J156:J158"/>
    <mergeCell ref="K153:K155"/>
    <mergeCell ref="L236:L238"/>
    <mergeCell ref="N221:N223"/>
    <mergeCell ref="M268:M270"/>
    <mergeCell ref="N268:N270"/>
    <mergeCell ref="N274:N276"/>
    <mergeCell ref="M277:M278"/>
    <mergeCell ref="N277:N278"/>
    <mergeCell ref="N131:N133"/>
    <mergeCell ref="K116:K118"/>
    <mergeCell ref="M116:M118"/>
    <mergeCell ref="L164:L166"/>
    <mergeCell ref="N153:N155"/>
    <mergeCell ref="L150:L152"/>
    <mergeCell ref="N164:N166"/>
    <mergeCell ref="N156:N158"/>
    <mergeCell ref="K144:K146"/>
    <mergeCell ref="K131:K133"/>
    <mergeCell ref="K138:K140"/>
    <mergeCell ref="K150:K152"/>
    <mergeCell ref="K156:K158"/>
    <mergeCell ref="L128:L130"/>
    <mergeCell ref="M128:M130"/>
    <mergeCell ref="L125:L127"/>
    <mergeCell ref="L138:L140"/>
    <mergeCell ref="M218:M220"/>
    <mergeCell ref="N218:N220"/>
    <mergeCell ref="M170:M172"/>
    <mergeCell ref="N170:N172"/>
    <mergeCell ref="L199:L201"/>
    <mergeCell ref="M199:M201"/>
    <mergeCell ref="M245:M247"/>
    <mergeCell ref="L245:L247"/>
    <mergeCell ref="N161:N163"/>
    <mergeCell ref="N191:N193"/>
    <mergeCell ref="N215:N217"/>
    <mergeCell ref="L173:L175"/>
    <mergeCell ref="M173:M175"/>
    <mergeCell ref="N173:N175"/>
    <mergeCell ref="L167:L169"/>
    <mergeCell ref="M167:M169"/>
    <mergeCell ref="N167:N169"/>
    <mergeCell ref="M202:M204"/>
    <mergeCell ref="N202:N204"/>
    <mergeCell ref="N211:N213"/>
    <mergeCell ref="L205:L207"/>
    <mergeCell ref="L161:L163"/>
    <mergeCell ref="M230:M232"/>
    <mergeCell ref="N230:N232"/>
    <mergeCell ref="M255:M257"/>
    <mergeCell ref="N255:N257"/>
    <mergeCell ref="L185:L187"/>
    <mergeCell ref="M185:M187"/>
    <mergeCell ref="N185:N187"/>
    <mergeCell ref="M191:M193"/>
    <mergeCell ref="M196:M198"/>
    <mergeCell ref="M205:M207"/>
    <mergeCell ref="N224:N226"/>
    <mergeCell ref="M211:M213"/>
    <mergeCell ref="M242:M244"/>
    <mergeCell ref="N242:N244"/>
    <mergeCell ref="N239:N241"/>
    <mergeCell ref="L239:L241"/>
    <mergeCell ref="M239:M241"/>
    <mergeCell ref="N205:N207"/>
    <mergeCell ref="N236:N238"/>
    <mergeCell ref="M236:M238"/>
    <mergeCell ref="M224:M226"/>
    <mergeCell ref="N199:N201"/>
    <mergeCell ref="L218:L220"/>
    <mergeCell ref="N196:N198"/>
    <mergeCell ref="M227:M229"/>
    <mergeCell ref="N227:N229"/>
    <mergeCell ref="F161:F163"/>
    <mergeCell ref="J161:J163"/>
    <mergeCell ref="K199:K201"/>
    <mergeCell ref="A211:A213"/>
    <mergeCell ref="J191:J193"/>
    <mergeCell ref="B205:B207"/>
    <mergeCell ref="C205:C207"/>
    <mergeCell ref="E211:E213"/>
    <mergeCell ref="J211:J213"/>
    <mergeCell ref="E191:E193"/>
    <mergeCell ref="I161:I163"/>
    <mergeCell ref="D196:D198"/>
    <mergeCell ref="D191:D193"/>
    <mergeCell ref="D167:D169"/>
    <mergeCell ref="C188:C190"/>
    <mergeCell ref="D199:D201"/>
    <mergeCell ref="C179:C181"/>
    <mergeCell ref="D179:D181"/>
    <mergeCell ref="E176:E178"/>
    <mergeCell ref="D202:D204"/>
    <mergeCell ref="K188:K190"/>
    <mergeCell ref="A194:B194"/>
    <mergeCell ref="A188:A190"/>
    <mergeCell ref="B188:B190"/>
    <mergeCell ref="A170:A172"/>
    <mergeCell ref="A182:A184"/>
    <mergeCell ref="A179:A181"/>
    <mergeCell ref="C211:C213"/>
    <mergeCell ref="E221:E223"/>
    <mergeCell ref="B179:B181"/>
    <mergeCell ref="A195:B195"/>
    <mergeCell ref="A205:A207"/>
    <mergeCell ref="A196:A198"/>
    <mergeCell ref="C196:C198"/>
    <mergeCell ref="B196:B198"/>
    <mergeCell ref="C199:C201"/>
    <mergeCell ref="D221:D223"/>
    <mergeCell ref="B221:B223"/>
    <mergeCell ref="D173:D175"/>
    <mergeCell ref="E173:E175"/>
    <mergeCell ref="D182:D184"/>
    <mergeCell ref="E182:E184"/>
    <mergeCell ref="D211:D213"/>
    <mergeCell ref="D176:D178"/>
    <mergeCell ref="B211:B213"/>
    <mergeCell ref="C221:C223"/>
    <mergeCell ref="E205:E207"/>
    <mergeCell ref="E185:E187"/>
    <mergeCell ref="B135:B137"/>
    <mergeCell ref="E135:E137"/>
    <mergeCell ref="D170:D172"/>
    <mergeCell ref="A150:A152"/>
    <mergeCell ref="C191:C193"/>
    <mergeCell ref="C176:C178"/>
    <mergeCell ref="A191:B193"/>
    <mergeCell ref="A153:A155"/>
    <mergeCell ref="A156:B158"/>
    <mergeCell ref="B153:B155"/>
    <mergeCell ref="A159:B159"/>
    <mergeCell ref="A164:A166"/>
    <mergeCell ref="C153:C155"/>
    <mergeCell ref="C170:C172"/>
    <mergeCell ref="C167:C169"/>
    <mergeCell ref="C161:C163"/>
    <mergeCell ref="A161:A163"/>
    <mergeCell ref="A167:A169"/>
    <mergeCell ref="A160:B160"/>
    <mergeCell ref="A173:A175"/>
    <mergeCell ref="B176:B178"/>
    <mergeCell ref="A176:A178"/>
    <mergeCell ref="B164:B166"/>
    <mergeCell ref="C173:C175"/>
    <mergeCell ref="B182:B184"/>
    <mergeCell ref="C182:C184"/>
    <mergeCell ref="B170:B172"/>
    <mergeCell ref="D147:D149"/>
    <mergeCell ref="E147:E149"/>
    <mergeCell ref="E138:E140"/>
    <mergeCell ref="B141:B143"/>
    <mergeCell ref="D144:D146"/>
    <mergeCell ref="B167:B169"/>
    <mergeCell ref="B161:B163"/>
    <mergeCell ref="B173:B175"/>
    <mergeCell ref="E144:E146"/>
    <mergeCell ref="B150:B152"/>
    <mergeCell ref="E167:E169"/>
    <mergeCell ref="C144:C146"/>
    <mergeCell ref="D164:D166"/>
    <mergeCell ref="E164:E166"/>
    <mergeCell ref="E170:E172"/>
    <mergeCell ref="B138:B140"/>
    <mergeCell ref="C164:C166"/>
    <mergeCell ref="D131:D133"/>
    <mergeCell ref="A113:A115"/>
    <mergeCell ref="A119:A121"/>
    <mergeCell ref="A116:A118"/>
    <mergeCell ref="B116:B118"/>
    <mergeCell ref="B119:B121"/>
    <mergeCell ref="C107:C109"/>
    <mergeCell ref="B110:B112"/>
    <mergeCell ref="A110:A112"/>
    <mergeCell ref="B113:B115"/>
    <mergeCell ref="C116:C118"/>
    <mergeCell ref="B131:B133"/>
    <mergeCell ref="B125:B127"/>
    <mergeCell ref="C135:C137"/>
    <mergeCell ref="D135:D137"/>
    <mergeCell ref="A144:A146"/>
    <mergeCell ref="B144:B146"/>
    <mergeCell ref="C156:C158"/>
    <mergeCell ref="D156:D158"/>
    <mergeCell ref="C89:C91"/>
    <mergeCell ref="C92:C94"/>
    <mergeCell ref="B77:B79"/>
    <mergeCell ref="C77:C79"/>
    <mergeCell ref="D77:D79"/>
    <mergeCell ref="B107:B109"/>
    <mergeCell ref="B147:B149"/>
    <mergeCell ref="A104:A106"/>
    <mergeCell ref="C110:C112"/>
    <mergeCell ref="C119:C121"/>
    <mergeCell ref="C113:C115"/>
    <mergeCell ref="D119:D121"/>
    <mergeCell ref="B122:B124"/>
    <mergeCell ref="A122:A124"/>
    <mergeCell ref="A131:A133"/>
    <mergeCell ref="A107:A109"/>
    <mergeCell ref="A128:A130"/>
    <mergeCell ref="B128:B130"/>
    <mergeCell ref="B59:B61"/>
    <mergeCell ref="C59:C61"/>
    <mergeCell ref="B71:B73"/>
    <mergeCell ref="C71:C73"/>
    <mergeCell ref="D71:D73"/>
    <mergeCell ref="E62:E64"/>
    <mergeCell ref="E161:E163"/>
    <mergeCell ref="C131:C133"/>
    <mergeCell ref="C128:C130"/>
    <mergeCell ref="D128:D130"/>
    <mergeCell ref="C147:C149"/>
    <mergeCell ref="C125:C127"/>
    <mergeCell ref="C122:C124"/>
    <mergeCell ref="D161:D163"/>
    <mergeCell ref="E150:E152"/>
    <mergeCell ref="C150:C152"/>
    <mergeCell ref="D153:D155"/>
    <mergeCell ref="E156:E158"/>
    <mergeCell ref="D150:D152"/>
    <mergeCell ref="E153:E155"/>
    <mergeCell ref="E131:E133"/>
    <mergeCell ref="E141:E143"/>
    <mergeCell ref="C138:C140"/>
    <mergeCell ref="D138:D140"/>
    <mergeCell ref="J86:J88"/>
    <mergeCell ref="J62:J64"/>
    <mergeCell ref="E83:E85"/>
    <mergeCell ref="H86:H88"/>
    <mergeCell ref="F86:F88"/>
    <mergeCell ref="E77:E79"/>
    <mergeCell ref="E59:E61"/>
    <mergeCell ref="A98:B100"/>
    <mergeCell ref="B62:B64"/>
    <mergeCell ref="A86:A88"/>
    <mergeCell ref="B89:B91"/>
    <mergeCell ref="A95:B97"/>
    <mergeCell ref="A92:A94"/>
    <mergeCell ref="B65:B67"/>
    <mergeCell ref="C65:C67"/>
    <mergeCell ref="D65:D67"/>
    <mergeCell ref="E65:E67"/>
    <mergeCell ref="D62:D64"/>
    <mergeCell ref="C62:C64"/>
    <mergeCell ref="B86:B88"/>
    <mergeCell ref="C86:C88"/>
    <mergeCell ref="D86:D88"/>
    <mergeCell ref="B92:B94"/>
    <mergeCell ref="E92:E94"/>
    <mergeCell ref="B104:B106"/>
    <mergeCell ref="A101:B103"/>
    <mergeCell ref="D101:D103"/>
    <mergeCell ref="I98:I100"/>
    <mergeCell ref="J89:J91"/>
    <mergeCell ref="E89:E91"/>
    <mergeCell ref="F98:F100"/>
    <mergeCell ref="J95:J97"/>
    <mergeCell ref="E71:E73"/>
    <mergeCell ref="B74:B76"/>
    <mergeCell ref="C74:C76"/>
    <mergeCell ref="D74:D76"/>
    <mergeCell ref="E74:E76"/>
    <mergeCell ref="D92:D94"/>
    <mergeCell ref="D89:D91"/>
    <mergeCell ref="B83:B85"/>
    <mergeCell ref="C83:C85"/>
    <mergeCell ref="D83:D85"/>
    <mergeCell ref="C104:C106"/>
    <mergeCell ref="E104:E106"/>
    <mergeCell ref="F101:F103"/>
    <mergeCell ref="I86:I88"/>
    <mergeCell ref="G86:G88"/>
    <mergeCell ref="E86:E88"/>
    <mergeCell ref="A17:A19"/>
    <mergeCell ref="B17:B19"/>
    <mergeCell ref="C17:C19"/>
    <mergeCell ref="E17:E19"/>
    <mergeCell ref="E50:E52"/>
    <mergeCell ref="J98:J100"/>
    <mergeCell ref="J92:J94"/>
    <mergeCell ref="A89:A91"/>
    <mergeCell ref="G101:G103"/>
    <mergeCell ref="H101:H103"/>
    <mergeCell ref="H98:H100"/>
    <mergeCell ref="G98:G100"/>
    <mergeCell ref="D98:D100"/>
    <mergeCell ref="E101:E103"/>
    <mergeCell ref="C95:C97"/>
    <mergeCell ref="C98:C100"/>
    <mergeCell ref="C101:C103"/>
    <mergeCell ref="E98:E100"/>
    <mergeCell ref="D95:D97"/>
    <mergeCell ref="E95:E97"/>
    <mergeCell ref="E68:E70"/>
    <mergeCell ref="D59:D61"/>
    <mergeCell ref="J65:J67"/>
    <mergeCell ref="B68:B70"/>
    <mergeCell ref="A8:B8"/>
    <mergeCell ref="A10:B10"/>
    <mergeCell ref="A9:B9"/>
    <mergeCell ref="B11:B13"/>
    <mergeCell ref="A11:A13"/>
    <mergeCell ref="B14:B16"/>
    <mergeCell ref="A14:A16"/>
    <mergeCell ref="D14:D16"/>
    <mergeCell ref="F11:F13"/>
    <mergeCell ref="D11:D13"/>
    <mergeCell ref="E11:E13"/>
    <mergeCell ref="E14:E16"/>
    <mergeCell ref="C14:C16"/>
    <mergeCell ref="A35:A37"/>
    <mergeCell ref="D50:D52"/>
    <mergeCell ref="D53:D55"/>
    <mergeCell ref="E41:E43"/>
    <mergeCell ref="D29:D31"/>
    <mergeCell ref="E29:E31"/>
    <mergeCell ref="A47:A49"/>
    <mergeCell ref="A38:A46"/>
    <mergeCell ref="B38:B40"/>
    <mergeCell ref="E47:E49"/>
    <mergeCell ref="B50:B52"/>
    <mergeCell ref="C50:C52"/>
    <mergeCell ref="B53:B55"/>
    <mergeCell ref="C53:C55"/>
    <mergeCell ref="C41:C43"/>
    <mergeCell ref="D35:D37"/>
    <mergeCell ref="D38:D40"/>
    <mergeCell ref="D44:D46"/>
    <mergeCell ref="D41:D43"/>
    <mergeCell ref="E53:E55"/>
    <mergeCell ref="B47:B49"/>
    <mergeCell ref="B41:B43"/>
    <mergeCell ref="K20:K22"/>
    <mergeCell ref="L20:L22"/>
    <mergeCell ref="A29:A31"/>
    <mergeCell ref="B29:B31"/>
    <mergeCell ref="C29:C31"/>
    <mergeCell ref="A23:A25"/>
    <mergeCell ref="J23:J25"/>
    <mergeCell ref="A32:A34"/>
    <mergeCell ref="D32:D34"/>
    <mergeCell ref="E23:E25"/>
    <mergeCell ref="C32:C34"/>
    <mergeCell ref="D23:D25"/>
    <mergeCell ref="J56:J58"/>
    <mergeCell ref="C47:C49"/>
    <mergeCell ref="J38:J40"/>
    <mergeCell ref="J41:J43"/>
    <mergeCell ref="K44:K46"/>
    <mergeCell ref="N38:N40"/>
    <mergeCell ref="J35:J37"/>
    <mergeCell ref="I35:I37"/>
    <mergeCell ref="E38:E40"/>
    <mergeCell ref="G35:G37"/>
    <mergeCell ref="C38:C40"/>
    <mergeCell ref="D56:D58"/>
    <mergeCell ref="M50:M52"/>
    <mergeCell ref="M47:M49"/>
    <mergeCell ref="N50:N52"/>
    <mergeCell ref="K35:K37"/>
    <mergeCell ref="L44:L46"/>
    <mergeCell ref="L41:L43"/>
    <mergeCell ref="N35:N37"/>
    <mergeCell ref="M35:M37"/>
    <mergeCell ref="L35:L37"/>
    <mergeCell ref="M92:M94"/>
    <mergeCell ref="K95:K97"/>
    <mergeCell ref="L95:L97"/>
    <mergeCell ref="M95:M97"/>
    <mergeCell ref="B56:B58"/>
    <mergeCell ref="L26:L28"/>
    <mergeCell ref="K23:K25"/>
    <mergeCell ref="K41:K43"/>
    <mergeCell ref="J44:J46"/>
    <mergeCell ref="J47:J49"/>
    <mergeCell ref="J53:J55"/>
    <mergeCell ref="L23:L25"/>
    <mergeCell ref="L32:L34"/>
    <mergeCell ref="B44:B46"/>
    <mergeCell ref="C44:C46"/>
    <mergeCell ref="B26:B28"/>
    <mergeCell ref="C26:C28"/>
    <mergeCell ref="D26:D28"/>
    <mergeCell ref="E26:E28"/>
    <mergeCell ref="E44:E46"/>
    <mergeCell ref="C23:C25"/>
    <mergeCell ref="E35:E37"/>
    <mergeCell ref="C56:C58"/>
    <mergeCell ref="E56:E58"/>
    <mergeCell ref="J59:J61"/>
    <mergeCell ref="M53:M55"/>
    <mergeCell ref="K62:K64"/>
    <mergeCell ref="K86:K88"/>
    <mergeCell ref="K89:K91"/>
    <mergeCell ref="L56:L58"/>
    <mergeCell ref="N56:N58"/>
    <mergeCell ref="L86:L88"/>
    <mergeCell ref="G104:G106"/>
    <mergeCell ref="J104:J105"/>
    <mergeCell ref="N89:N91"/>
    <mergeCell ref="N92:N94"/>
    <mergeCell ref="K56:K58"/>
    <mergeCell ref="K53:K55"/>
    <mergeCell ref="K59:K61"/>
    <mergeCell ref="L53:L55"/>
    <mergeCell ref="M77:M79"/>
    <mergeCell ref="N77:N79"/>
    <mergeCell ref="M80:M82"/>
    <mergeCell ref="N80:N82"/>
    <mergeCell ref="K92:K94"/>
    <mergeCell ref="K101:K103"/>
    <mergeCell ref="L59:L61"/>
    <mergeCell ref="M104:M105"/>
    <mergeCell ref="E255:E257"/>
    <mergeCell ref="J255:J257"/>
    <mergeCell ref="K255:K257"/>
    <mergeCell ref="L255:L257"/>
    <mergeCell ref="N294:N296"/>
    <mergeCell ref="M294:M296"/>
    <mergeCell ref="N291:N293"/>
    <mergeCell ref="M291:M293"/>
    <mergeCell ref="M288:M290"/>
    <mergeCell ref="K291:K293"/>
    <mergeCell ref="J294:J296"/>
    <mergeCell ref="L294:L296"/>
    <mergeCell ref="L285:L287"/>
    <mergeCell ref="M285:M287"/>
    <mergeCell ref="N285:N287"/>
    <mergeCell ref="M258:M260"/>
    <mergeCell ref="N258:N260"/>
    <mergeCell ref="L261:L263"/>
    <mergeCell ref="M261:M263"/>
    <mergeCell ref="N261:N263"/>
    <mergeCell ref="M264:M266"/>
    <mergeCell ref="N264:N266"/>
    <mergeCell ref="M280:M282"/>
    <mergeCell ref="N288:N290"/>
    <mergeCell ref="L288:L290"/>
    <mergeCell ref="G283:G284"/>
    <mergeCell ref="H283:H284"/>
    <mergeCell ref="I283:I284"/>
    <mergeCell ref="N280:N282"/>
    <mergeCell ref="L291:L293"/>
    <mergeCell ref="C294:C296"/>
    <mergeCell ref="D285:D287"/>
    <mergeCell ref="E285:E287"/>
    <mergeCell ref="J288:J290"/>
    <mergeCell ref="K288:K290"/>
    <mergeCell ref="E294:E296"/>
    <mergeCell ref="D291:D293"/>
    <mergeCell ref="D294:D296"/>
    <mergeCell ref="E291:E293"/>
    <mergeCell ref="E288:E290"/>
    <mergeCell ref="F283:F284"/>
    <mergeCell ref="A294:B296"/>
    <mergeCell ref="A288:A290"/>
    <mergeCell ref="A291:B293"/>
    <mergeCell ref="C291:C293"/>
    <mergeCell ref="J245:J247"/>
    <mergeCell ref="H239:H241"/>
    <mergeCell ref="K245:K247"/>
    <mergeCell ref="J291:J293"/>
    <mergeCell ref="E283:E284"/>
    <mergeCell ref="D245:D247"/>
    <mergeCell ref="C242:C244"/>
    <mergeCell ref="B245:B247"/>
    <mergeCell ref="B242:B244"/>
    <mergeCell ref="C283:C284"/>
    <mergeCell ref="D242:D244"/>
    <mergeCell ref="E242:E244"/>
    <mergeCell ref="E245:E247"/>
    <mergeCell ref="D239:D241"/>
    <mergeCell ref="D283:D284"/>
    <mergeCell ref="I239:I241"/>
    <mergeCell ref="J285:J287"/>
    <mergeCell ref="K285:K287"/>
    <mergeCell ref="K294:K296"/>
    <mergeCell ref="K249:K251"/>
    <mergeCell ref="A286:A287"/>
    <mergeCell ref="A283:A284"/>
    <mergeCell ref="A245:A247"/>
    <mergeCell ref="A239:A241"/>
    <mergeCell ref="D288:D290"/>
    <mergeCell ref="B285:B287"/>
    <mergeCell ref="B283:B284"/>
    <mergeCell ref="B255:B257"/>
    <mergeCell ref="C255:C257"/>
    <mergeCell ref="D255:D257"/>
    <mergeCell ref="B271:B273"/>
    <mergeCell ref="C271:C273"/>
    <mergeCell ref="D271:D273"/>
    <mergeCell ref="C285:C287"/>
    <mergeCell ref="B249:B251"/>
    <mergeCell ref="C249:C251"/>
    <mergeCell ref="D249:D251"/>
    <mergeCell ref="B277:B279"/>
    <mergeCell ref="C277:C279"/>
    <mergeCell ref="D277:D279"/>
    <mergeCell ref="B288:B290"/>
    <mergeCell ref="C288:C290"/>
    <mergeCell ref="C258:C260"/>
    <mergeCell ref="C261:C263"/>
    <mergeCell ref="A236:A238"/>
    <mergeCell ref="D236:D238"/>
    <mergeCell ref="C236:C238"/>
    <mergeCell ref="B236:B238"/>
    <mergeCell ref="C239:C241"/>
    <mergeCell ref="C245:C247"/>
    <mergeCell ref="A242:A244"/>
    <mergeCell ref="B239:B241"/>
    <mergeCell ref="C224:C226"/>
    <mergeCell ref="A224:A226"/>
    <mergeCell ref="B224:B226"/>
    <mergeCell ref="D224:D226"/>
    <mergeCell ref="B227:B229"/>
    <mergeCell ref="C227:C229"/>
    <mergeCell ref="D227:D229"/>
    <mergeCell ref="B233:B235"/>
    <mergeCell ref="C233:C235"/>
    <mergeCell ref="D233:D235"/>
    <mergeCell ref="D110:D112"/>
    <mergeCell ref="E113:E115"/>
    <mergeCell ref="J125:J127"/>
    <mergeCell ref="I101:I103"/>
    <mergeCell ref="E128:E130"/>
    <mergeCell ref="H104:H106"/>
    <mergeCell ref="D107:D109"/>
    <mergeCell ref="E107:E109"/>
    <mergeCell ref="E110:E112"/>
    <mergeCell ref="D122:D124"/>
    <mergeCell ref="E122:E124"/>
    <mergeCell ref="E125:E127"/>
    <mergeCell ref="J116:J118"/>
    <mergeCell ref="D104:D106"/>
    <mergeCell ref="F104:F106"/>
    <mergeCell ref="J110:J112"/>
    <mergeCell ref="J122:J124"/>
    <mergeCell ref="J107:J109"/>
    <mergeCell ref="D113:D115"/>
    <mergeCell ref="E116:E118"/>
    <mergeCell ref="E119:E121"/>
    <mergeCell ref="D116:D118"/>
    <mergeCell ref="J119:J121"/>
    <mergeCell ref="D125:D127"/>
    <mergeCell ref="M141:M143"/>
    <mergeCell ref="M131:M133"/>
    <mergeCell ref="K110:K112"/>
    <mergeCell ref="K119:K121"/>
    <mergeCell ref="N116:N118"/>
    <mergeCell ref="N122:N124"/>
    <mergeCell ref="K113:K115"/>
    <mergeCell ref="M119:M121"/>
    <mergeCell ref="N119:N121"/>
    <mergeCell ref="M122:M124"/>
    <mergeCell ref="N125:N127"/>
    <mergeCell ref="N113:N115"/>
    <mergeCell ref="N128:N130"/>
    <mergeCell ref="K125:K127"/>
    <mergeCell ref="M125:M127"/>
    <mergeCell ref="L122:L124"/>
    <mergeCell ref="L116:L118"/>
    <mergeCell ref="L119:L121"/>
    <mergeCell ref="M113:M115"/>
    <mergeCell ref="L113:L115"/>
    <mergeCell ref="K65:K67"/>
    <mergeCell ref="L65:L67"/>
    <mergeCell ref="M65:M67"/>
    <mergeCell ref="L89:L91"/>
    <mergeCell ref="L92:L94"/>
    <mergeCell ref="L50:L52"/>
    <mergeCell ref="N47:N49"/>
    <mergeCell ref="N53:N55"/>
    <mergeCell ref="N86:N88"/>
    <mergeCell ref="M89:M91"/>
    <mergeCell ref="M59:M61"/>
    <mergeCell ref="M56:M58"/>
    <mergeCell ref="N65:N67"/>
    <mergeCell ref="N59:N61"/>
    <mergeCell ref="N62:N64"/>
    <mergeCell ref="M68:M70"/>
    <mergeCell ref="L68:L70"/>
    <mergeCell ref="N68:N70"/>
    <mergeCell ref="M71:M73"/>
    <mergeCell ref="N71:N73"/>
    <mergeCell ref="M74:M76"/>
    <mergeCell ref="N74:N76"/>
    <mergeCell ref="K47:K49"/>
    <mergeCell ref="L47:L49"/>
    <mergeCell ref="C5:C6"/>
    <mergeCell ref="C11:C13"/>
    <mergeCell ref="J50:J52"/>
    <mergeCell ref="K50:K52"/>
    <mergeCell ref="J14:J16"/>
    <mergeCell ref="J4:J6"/>
    <mergeCell ref="N32:N34"/>
    <mergeCell ref="M41:M43"/>
    <mergeCell ref="K14:K16"/>
    <mergeCell ref="N17:N19"/>
    <mergeCell ref="H11:H13"/>
    <mergeCell ref="J29:J31"/>
    <mergeCell ref="K29:K31"/>
    <mergeCell ref="L29:L31"/>
    <mergeCell ref="M29:M31"/>
    <mergeCell ref="N29:N31"/>
    <mergeCell ref="L38:L40"/>
    <mergeCell ref="M23:M25"/>
    <mergeCell ref="M32:M34"/>
    <mergeCell ref="J26:J28"/>
    <mergeCell ref="K26:K28"/>
    <mergeCell ref="J32:J34"/>
    <mergeCell ref="N23:N25"/>
    <mergeCell ref="E20:E22"/>
    <mergeCell ref="A3:A6"/>
    <mergeCell ref="B3:B6"/>
    <mergeCell ref="N41:N43"/>
    <mergeCell ref="K32:K34"/>
    <mergeCell ref="K38:K40"/>
    <mergeCell ref="D47:D49"/>
    <mergeCell ref="M38:M40"/>
    <mergeCell ref="M26:M28"/>
    <mergeCell ref="N26:N28"/>
    <mergeCell ref="N44:N46"/>
    <mergeCell ref="M44:M46"/>
    <mergeCell ref="H35:H37"/>
    <mergeCell ref="F35:F37"/>
    <mergeCell ref="C3:D4"/>
    <mergeCell ref="D17:D19"/>
    <mergeCell ref="K11:K13"/>
    <mergeCell ref="N20:N22"/>
    <mergeCell ref="M20:M22"/>
    <mergeCell ref="E32:E34"/>
    <mergeCell ref="J17:J19"/>
    <mergeCell ref="J3:N3"/>
    <mergeCell ref="D20:D22"/>
    <mergeCell ref="J11:J13"/>
    <mergeCell ref="F3:I3"/>
    <mergeCell ref="A2:N2"/>
    <mergeCell ref="B23:B25"/>
    <mergeCell ref="B32:B34"/>
    <mergeCell ref="M17:M19"/>
    <mergeCell ref="G11:G13"/>
    <mergeCell ref="I11:I13"/>
    <mergeCell ref="B35:B37"/>
    <mergeCell ref="K4:K6"/>
    <mergeCell ref="C35:C37"/>
    <mergeCell ref="F4:F6"/>
    <mergeCell ref="N11:N13"/>
    <mergeCell ref="L17:L19"/>
    <mergeCell ref="K17:K19"/>
    <mergeCell ref="L14:L16"/>
    <mergeCell ref="L11:L13"/>
    <mergeCell ref="M14:M16"/>
    <mergeCell ref="M11:M13"/>
    <mergeCell ref="N14:N16"/>
    <mergeCell ref="D5:D6"/>
    <mergeCell ref="E3:E6"/>
    <mergeCell ref="J20:J22"/>
    <mergeCell ref="B20:B22"/>
    <mergeCell ref="A20:A22"/>
    <mergeCell ref="C20:C22"/>
    <mergeCell ref="M101:M103"/>
    <mergeCell ref="N101:N103"/>
    <mergeCell ref="L98:L100"/>
    <mergeCell ref="L101:L103"/>
    <mergeCell ref="M98:M100"/>
    <mergeCell ref="N95:N97"/>
    <mergeCell ref="J101:J103"/>
    <mergeCell ref="J113:J115"/>
    <mergeCell ref="M110:M112"/>
    <mergeCell ref="L107:L109"/>
    <mergeCell ref="N98:N100"/>
    <mergeCell ref="K98:K100"/>
    <mergeCell ref="M274:M276"/>
    <mergeCell ref="M271:M273"/>
    <mergeCell ref="N271:N273"/>
    <mergeCell ref="J215:J217"/>
    <mergeCell ref="K215:K217"/>
    <mergeCell ref="L215:L217"/>
    <mergeCell ref="M215:M217"/>
    <mergeCell ref="N135:N137"/>
    <mergeCell ref="M188:M190"/>
    <mergeCell ref="N188:N190"/>
    <mergeCell ref="M150:M152"/>
    <mergeCell ref="M153:M155"/>
    <mergeCell ref="K141:K143"/>
    <mergeCell ref="L221:L223"/>
    <mergeCell ref="M221:M223"/>
    <mergeCell ref="L135:L137"/>
    <mergeCell ref="M135:M137"/>
    <mergeCell ref="N138:N140"/>
    <mergeCell ref="M156:M158"/>
    <mergeCell ref="M164:M166"/>
    <mergeCell ref="M161:M163"/>
    <mergeCell ref="N144:N146"/>
    <mergeCell ref="M138:M140"/>
    <mergeCell ref="N141:N143"/>
    <mergeCell ref="L131:L133"/>
    <mergeCell ref="K128:K130"/>
    <mergeCell ref="J185:J187"/>
    <mergeCell ref="K185:K187"/>
    <mergeCell ref="J144:J146"/>
    <mergeCell ref="J131:J133"/>
    <mergeCell ref="K164:K166"/>
    <mergeCell ref="K170:K172"/>
    <mergeCell ref="J135:J137"/>
    <mergeCell ref="K135:K137"/>
    <mergeCell ref="J138:J140"/>
    <mergeCell ref="L141:L143"/>
    <mergeCell ref="J167:J169"/>
    <mergeCell ref="K167:K169"/>
    <mergeCell ref="L153:L155"/>
    <mergeCell ref="L144:L146"/>
    <mergeCell ref="K258:K260"/>
    <mergeCell ref="K261:K263"/>
    <mergeCell ref="L258:L260"/>
    <mergeCell ref="K218:K220"/>
    <mergeCell ref="K230:K232"/>
    <mergeCell ref="L230:L232"/>
    <mergeCell ref="J141:J143"/>
    <mergeCell ref="J242:J244"/>
    <mergeCell ref="J239:J241"/>
    <mergeCell ref="K233:K235"/>
    <mergeCell ref="J227:J229"/>
    <mergeCell ref="K227:K229"/>
    <mergeCell ref="J224:J226"/>
    <mergeCell ref="K205:K207"/>
    <mergeCell ref="L211:L213"/>
    <mergeCell ref="L224:L226"/>
    <mergeCell ref="J202:J204"/>
    <mergeCell ref="K202:K204"/>
    <mergeCell ref="L202:L204"/>
    <mergeCell ref="J199:J201"/>
    <mergeCell ref="K242:K244"/>
    <mergeCell ref="J249:J251"/>
    <mergeCell ref="L249:L251"/>
    <mergeCell ref="J205:J207"/>
    <mergeCell ref="K236:K238"/>
    <mergeCell ref="K224:K226"/>
    <mergeCell ref="J221:J223"/>
    <mergeCell ref="K221:K223"/>
    <mergeCell ref="J233:J235"/>
    <mergeCell ref="K239:K241"/>
    <mergeCell ref="L227:L229"/>
    <mergeCell ref="K211:K213"/>
    <mergeCell ref="B258:B260"/>
    <mergeCell ref="B261:B263"/>
    <mergeCell ref="D258:D260"/>
    <mergeCell ref="D261:D263"/>
    <mergeCell ref="E258:E260"/>
    <mergeCell ref="E261:E263"/>
    <mergeCell ref="J258:J260"/>
    <mergeCell ref="J261:J263"/>
    <mergeCell ref="B215:B217"/>
    <mergeCell ref="C215:C217"/>
    <mergeCell ref="D215:D217"/>
    <mergeCell ref="E215:E217"/>
    <mergeCell ref="B218:B220"/>
    <mergeCell ref="C218:C220"/>
    <mergeCell ref="D218:D220"/>
    <mergeCell ref="E218:E220"/>
    <mergeCell ref="J218:J220"/>
    <mergeCell ref="J236:J238"/>
    <mergeCell ref="E249:E251"/>
    <mergeCell ref="B230:B232"/>
    <mergeCell ref="C230:C232"/>
    <mergeCell ref="D230:D232"/>
    <mergeCell ref="E230:E232"/>
    <mergeCell ref="J230:J232"/>
    <mergeCell ref="L274:L276"/>
    <mergeCell ref="B274:B276"/>
    <mergeCell ref="K277:K278"/>
    <mergeCell ref="L277:L278"/>
    <mergeCell ref="B264:B266"/>
    <mergeCell ref="C264:C266"/>
    <mergeCell ref="D264:D266"/>
    <mergeCell ref="E264:E266"/>
    <mergeCell ref="C268:C270"/>
    <mergeCell ref="D268:D270"/>
    <mergeCell ref="E268:E270"/>
    <mergeCell ref="D274:D276"/>
    <mergeCell ref="J277:J278"/>
    <mergeCell ref="E277:E279"/>
    <mergeCell ref="J274:J276"/>
    <mergeCell ref="J264:J266"/>
    <mergeCell ref="K264:K266"/>
    <mergeCell ref="L264:L266"/>
    <mergeCell ref="M249:M251"/>
    <mergeCell ref="N249:N251"/>
    <mergeCell ref="E236:E238"/>
    <mergeCell ref="E224:E226"/>
    <mergeCell ref="E233:E235"/>
    <mergeCell ref="E227:E229"/>
    <mergeCell ref="B280:B282"/>
    <mergeCell ref="C280:C282"/>
    <mergeCell ref="D280:D282"/>
    <mergeCell ref="E280:E282"/>
    <mergeCell ref="J280:J282"/>
    <mergeCell ref="K280:K282"/>
    <mergeCell ref="L280:L282"/>
    <mergeCell ref="B268:B270"/>
    <mergeCell ref="J268:J270"/>
    <mergeCell ref="K271:K273"/>
    <mergeCell ref="L271:L273"/>
    <mergeCell ref="C274:C276"/>
    <mergeCell ref="K268:K270"/>
    <mergeCell ref="L268:L270"/>
    <mergeCell ref="E271:E273"/>
    <mergeCell ref="J271:J273"/>
    <mergeCell ref="E274:E276"/>
    <mergeCell ref="K274:K276"/>
  </mergeCells>
  <phoneticPr fontId="0" type="noConversion"/>
  <pageMargins left="0" right="0" top="0" bottom="0" header="0.31496062992125984" footer="0.31496062992125984"/>
  <pageSetup paperSize="9" scale="65" fitToHeight="0" orientation="landscape" horizontalDpi="180" verticalDpi="180" r:id="rId1"/>
  <headerFooter>
    <oddFooter>Страница &amp;P</oddFooter>
  </headerFooter>
  <rowBreaks count="8" manualBreakCount="8">
    <brk id="24" max="13" man="1"/>
    <brk id="45" max="13" man="1"/>
    <brk id="65" max="13" man="1"/>
    <brk id="87" max="13" man="1"/>
    <brk id="107" max="13" man="1"/>
    <brk id="185" max="13" man="1"/>
    <brk id="221" max="23" man="1"/>
    <brk id="238" max="1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workbookViewId="0">
      <selection activeCell="E1" sqref="A1:XFD3"/>
    </sheetView>
  </sheetViews>
  <sheetFormatPr defaultRowHeight="14.4" x14ac:dyDescent="0.3"/>
  <cols>
    <col min="1" max="1" width="41.109375" customWidth="1"/>
    <col min="2" max="2" width="8.88671875" customWidth="1"/>
    <col min="6" max="6" width="17.21875" customWidth="1"/>
    <col min="7" max="7" width="14.44140625" customWidth="1"/>
    <col min="9" max="9" width="29.5546875" customWidth="1"/>
  </cols>
  <sheetData>
    <row r="1" spans="1:13" ht="15.6" customHeight="1" x14ac:dyDescent="0.3">
      <c r="A1" s="162" t="s">
        <v>105</v>
      </c>
      <c r="B1" s="154">
        <v>2020</v>
      </c>
      <c r="C1" s="154">
        <v>2026</v>
      </c>
      <c r="D1" s="162" t="s">
        <v>101</v>
      </c>
      <c r="E1" s="147" t="s">
        <v>28</v>
      </c>
      <c r="F1" s="149">
        <f t="shared" ref="F1:G1" si="0">F2+F3</f>
        <v>58006</v>
      </c>
      <c r="G1" s="149">
        <f t="shared" si="0"/>
        <v>58006</v>
      </c>
      <c r="H1" s="149">
        <f t="shared" ref="H1:H14" si="1">G1/F1*100</f>
        <v>100</v>
      </c>
      <c r="I1" s="154" t="s">
        <v>90</v>
      </c>
      <c r="J1" s="154" t="s">
        <v>89</v>
      </c>
      <c r="K1" s="154">
        <v>7</v>
      </c>
      <c r="L1" s="154"/>
      <c r="M1" s="154">
        <f>L2/K1*100</f>
        <v>0</v>
      </c>
    </row>
    <row r="2" spans="1:13" ht="15" customHeight="1" x14ac:dyDescent="0.3">
      <c r="A2" s="163"/>
      <c r="B2" s="155"/>
      <c r="C2" s="155"/>
      <c r="D2" s="163"/>
      <c r="E2" s="147" t="s">
        <v>32</v>
      </c>
      <c r="F2" s="149">
        <v>58006</v>
      </c>
      <c r="G2" s="149">
        <v>58006</v>
      </c>
      <c r="H2" s="149">
        <f t="shared" si="1"/>
        <v>100</v>
      </c>
      <c r="I2" s="155"/>
      <c r="J2" s="155"/>
      <c r="K2" s="155"/>
      <c r="L2" s="155"/>
      <c r="M2" s="155"/>
    </row>
    <row r="3" spans="1:13" ht="66" customHeight="1" x14ac:dyDescent="0.3">
      <c r="A3" s="164"/>
      <c r="B3" s="156"/>
      <c r="C3" s="156"/>
      <c r="D3" s="164"/>
      <c r="E3" s="147" t="s">
        <v>33</v>
      </c>
      <c r="F3" s="149">
        <v>0</v>
      </c>
      <c r="G3" s="149">
        <v>0</v>
      </c>
      <c r="H3" s="149">
        <v>0</v>
      </c>
      <c r="I3" s="156"/>
      <c r="J3" s="156"/>
      <c r="K3" s="156"/>
      <c r="L3" s="156"/>
      <c r="M3" s="156"/>
    </row>
    <row r="4" spans="1:13" ht="23.4" customHeight="1" x14ac:dyDescent="0.3">
      <c r="A4" s="162" t="s">
        <v>53</v>
      </c>
      <c r="B4" s="154">
        <v>2020</v>
      </c>
      <c r="C4" s="154">
        <v>2026</v>
      </c>
      <c r="D4" s="162" t="s">
        <v>101</v>
      </c>
      <c r="E4" s="147" t="s">
        <v>28</v>
      </c>
      <c r="F4" s="149">
        <f t="shared" ref="F4:G4" si="2">F5+F6</f>
        <v>3253358.24</v>
      </c>
      <c r="G4" s="149">
        <f t="shared" si="2"/>
        <v>3253358.24</v>
      </c>
      <c r="H4" s="149">
        <f t="shared" si="1"/>
        <v>100</v>
      </c>
      <c r="I4" s="154" t="s">
        <v>76</v>
      </c>
      <c r="J4" s="154" t="s">
        <v>75</v>
      </c>
      <c r="K4" s="154">
        <v>1</v>
      </c>
      <c r="L4" s="154"/>
      <c r="M4" s="154">
        <f t="shared" ref="M4" si="3">L5/K4*100</f>
        <v>0</v>
      </c>
    </row>
    <row r="5" spans="1:13" ht="23.4" customHeight="1" x14ac:dyDescent="0.3">
      <c r="A5" s="163"/>
      <c r="B5" s="155"/>
      <c r="C5" s="155"/>
      <c r="D5" s="163"/>
      <c r="E5" s="147" t="s">
        <v>32</v>
      </c>
      <c r="F5" s="149">
        <v>3253358.24</v>
      </c>
      <c r="G5" s="149">
        <v>3253358.24</v>
      </c>
      <c r="H5" s="149">
        <f t="shared" si="1"/>
        <v>100</v>
      </c>
      <c r="I5" s="155"/>
      <c r="J5" s="155"/>
      <c r="K5" s="155"/>
      <c r="L5" s="155"/>
      <c r="M5" s="155"/>
    </row>
    <row r="6" spans="1:13" ht="25.8" customHeight="1" x14ac:dyDescent="0.3">
      <c r="A6" s="164"/>
      <c r="B6" s="156"/>
      <c r="C6" s="156"/>
      <c r="D6" s="164"/>
      <c r="E6" s="147" t="s">
        <v>33</v>
      </c>
      <c r="F6" s="149">
        <v>0</v>
      </c>
      <c r="G6" s="149">
        <v>0</v>
      </c>
      <c r="H6" s="149">
        <v>0</v>
      </c>
      <c r="I6" s="156"/>
      <c r="J6" s="156"/>
      <c r="K6" s="156"/>
      <c r="L6" s="156"/>
      <c r="M6" s="156"/>
    </row>
    <row r="7" spans="1:13" ht="25.2" customHeight="1" x14ac:dyDescent="0.3">
      <c r="A7" s="162" t="s">
        <v>54</v>
      </c>
      <c r="B7" s="154">
        <v>2020</v>
      </c>
      <c r="C7" s="154">
        <v>2026</v>
      </c>
      <c r="D7" s="162" t="s">
        <v>101</v>
      </c>
      <c r="E7" s="147" t="s">
        <v>28</v>
      </c>
      <c r="F7" s="149">
        <f>F8+F9</f>
        <v>187261.06</v>
      </c>
      <c r="G7" s="149">
        <f>G8+G9</f>
        <v>187261.06</v>
      </c>
      <c r="H7" s="149">
        <f t="shared" si="1"/>
        <v>100</v>
      </c>
      <c r="I7" s="154" t="s">
        <v>77</v>
      </c>
      <c r="J7" s="154" t="s">
        <v>75</v>
      </c>
      <c r="K7" s="154">
        <v>3</v>
      </c>
      <c r="L7" s="154"/>
      <c r="M7" s="154">
        <f t="shared" ref="M7" si="4">L8/K7*100</f>
        <v>0</v>
      </c>
    </row>
    <row r="8" spans="1:13" ht="28.2" customHeight="1" x14ac:dyDescent="0.3">
      <c r="A8" s="163"/>
      <c r="B8" s="155"/>
      <c r="C8" s="155"/>
      <c r="D8" s="163"/>
      <c r="E8" s="147" t="s">
        <v>32</v>
      </c>
      <c r="F8" s="149">
        <v>187261.06</v>
      </c>
      <c r="G8" s="149">
        <v>187261.06</v>
      </c>
      <c r="H8" s="149">
        <f t="shared" si="1"/>
        <v>100</v>
      </c>
      <c r="I8" s="155"/>
      <c r="J8" s="155"/>
      <c r="K8" s="155"/>
      <c r="L8" s="155"/>
      <c r="M8" s="155"/>
    </row>
    <row r="9" spans="1:13" ht="33.6" customHeight="1" x14ac:dyDescent="0.3">
      <c r="A9" s="164"/>
      <c r="B9" s="156"/>
      <c r="C9" s="156"/>
      <c r="D9" s="164"/>
      <c r="E9" s="147" t="s">
        <v>33</v>
      </c>
      <c r="F9" s="149">
        <v>0</v>
      </c>
      <c r="G9" s="149">
        <v>0</v>
      </c>
      <c r="H9" s="149">
        <v>0</v>
      </c>
      <c r="I9" s="156"/>
      <c r="J9" s="156"/>
      <c r="K9" s="156"/>
      <c r="L9" s="156"/>
      <c r="M9" s="156"/>
    </row>
    <row r="10" spans="1:13" ht="27" customHeight="1" x14ac:dyDescent="0.3">
      <c r="A10" s="162" t="s">
        <v>55</v>
      </c>
      <c r="B10" s="154">
        <v>2020</v>
      </c>
      <c r="C10" s="154">
        <v>2026</v>
      </c>
      <c r="D10" s="162" t="s">
        <v>101</v>
      </c>
      <c r="E10" s="147" t="s">
        <v>28</v>
      </c>
      <c r="F10" s="149">
        <f>F11+F12</f>
        <v>7840106.8700000001</v>
      </c>
      <c r="G10" s="149">
        <f t="shared" ref="G10" si="5">G11+G12</f>
        <v>7840106.8700000001</v>
      </c>
      <c r="H10" s="149">
        <f t="shared" si="1"/>
        <v>100</v>
      </c>
      <c r="I10" s="173" t="s">
        <v>91</v>
      </c>
      <c r="J10" s="173" t="s">
        <v>75</v>
      </c>
      <c r="K10" s="204">
        <v>650</v>
      </c>
      <c r="L10" s="181"/>
      <c r="M10" s="154">
        <f t="shared" ref="M10" si="6">L11/K10*100</f>
        <v>0</v>
      </c>
    </row>
    <row r="11" spans="1:13" ht="30" customHeight="1" x14ac:dyDescent="0.3">
      <c r="A11" s="166"/>
      <c r="B11" s="168"/>
      <c r="C11" s="168"/>
      <c r="D11" s="163"/>
      <c r="E11" s="147" t="s">
        <v>32</v>
      </c>
      <c r="F11" s="149">
        <v>7840106.8700000001</v>
      </c>
      <c r="G11" s="149">
        <v>7840106.8700000001</v>
      </c>
      <c r="H11" s="149">
        <f t="shared" si="1"/>
        <v>100</v>
      </c>
      <c r="I11" s="174"/>
      <c r="J11" s="176"/>
      <c r="K11" s="205"/>
      <c r="L11" s="182"/>
      <c r="M11" s="155"/>
    </row>
    <row r="12" spans="1:13" ht="22.8" customHeight="1" x14ac:dyDescent="0.3">
      <c r="A12" s="167"/>
      <c r="B12" s="169"/>
      <c r="C12" s="169"/>
      <c r="D12" s="164"/>
      <c r="E12" s="147" t="s">
        <v>33</v>
      </c>
      <c r="F12" s="149">
        <v>0</v>
      </c>
      <c r="G12" s="149">
        <v>0</v>
      </c>
      <c r="H12" s="149">
        <v>0</v>
      </c>
      <c r="I12" s="175"/>
      <c r="J12" s="177"/>
      <c r="K12" s="206"/>
      <c r="L12" s="183"/>
      <c r="M12" s="156"/>
    </row>
    <row r="13" spans="1:13" ht="30" customHeight="1" x14ac:dyDescent="0.3">
      <c r="A13" s="162" t="s">
        <v>140</v>
      </c>
      <c r="B13" s="154">
        <v>2020</v>
      </c>
      <c r="C13" s="154">
        <v>2026</v>
      </c>
      <c r="D13" s="162" t="s">
        <v>101</v>
      </c>
      <c r="E13" s="147" t="s">
        <v>28</v>
      </c>
      <c r="F13" s="149">
        <f t="shared" ref="F13:G13" si="7">F14+F15</f>
        <v>60239.839999999997</v>
      </c>
      <c r="G13" s="149">
        <f t="shared" si="7"/>
        <v>60239.839999999997</v>
      </c>
      <c r="H13" s="149">
        <f t="shared" si="1"/>
        <v>100</v>
      </c>
      <c r="I13" s="173" t="s">
        <v>141</v>
      </c>
      <c r="J13" s="173" t="s">
        <v>75</v>
      </c>
      <c r="K13" s="204">
        <v>3</v>
      </c>
      <c r="L13" s="181"/>
      <c r="M13" s="154">
        <f t="shared" ref="M13" si="8">L14/K13*100</f>
        <v>0</v>
      </c>
    </row>
    <row r="14" spans="1:13" ht="25.2" customHeight="1" x14ac:dyDescent="0.3">
      <c r="A14" s="166"/>
      <c r="B14" s="168"/>
      <c r="C14" s="168"/>
      <c r="D14" s="163"/>
      <c r="E14" s="147" t="s">
        <v>32</v>
      </c>
      <c r="F14" s="149">
        <v>60239.839999999997</v>
      </c>
      <c r="G14" s="149">
        <v>60239.839999999997</v>
      </c>
      <c r="H14" s="149">
        <f t="shared" si="1"/>
        <v>100</v>
      </c>
      <c r="I14" s="174"/>
      <c r="J14" s="176"/>
      <c r="K14" s="205"/>
      <c r="L14" s="182"/>
      <c r="M14" s="155"/>
    </row>
    <row r="15" spans="1:13" ht="28.8" customHeight="1" x14ac:dyDescent="0.3">
      <c r="A15" s="167"/>
      <c r="B15" s="169"/>
      <c r="C15" s="169"/>
      <c r="D15" s="164"/>
      <c r="E15" s="147" t="s">
        <v>33</v>
      </c>
      <c r="F15" s="149">
        <v>0</v>
      </c>
      <c r="G15" s="149">
        <v>0</v>
      </c>
      <c r="H15" s="149"/>
      <c r="I15" s="175"/>
      <c r="J15" s="177"/>
      <c r="K15" s="206"/>
      <c r="L15" s="183"/>
      <c r="M15" s="156"/>
    </row>
  </sheetData>
  <mergeCells count="45">
    <mergeCell ref="L7:L9"/>
    <mergeCell ref="M7:M9"/>
    <mergeCell ref="L4:L6"/>
    <mergeCell ref="A1:A3"/>
    <mergeCell ref="B1:B3"/>
    <mergeCell ref="C1:C3"/>
    <mergeCell ref="D1:D3"/>
    <mergeCell ref="I1:I3"/>
    <mergeCell ref="C4:C6"/>
    <mergeCell ref="D4:D6"/>
    <mergeCell ref="I4:I6"/>
    <mergeCell ref="J4:J6"/>
    <mergeCell ref="K4:K6"/>
    <mergeCell ref="J1:J3"/>
    <mergeCell ref="K1:K3"/>
    <mergeCell ref="L1:L3"/>
    <mergeCell ref="M1:M3"/>
    <mergeCell ref="A4:A6"/>
    <mergeCell ref="B4:B6"/>
    <mergeCell ref="A10:A12"/>
    <mergeCell ref="B10:B12"/>
    <mergeCell ref="C10:C12"/>
    <mergeCell ref="D10:D12"/>
    <mergeCell ref="I10:I12"/>
    <mergeCell ref="M4:M6"/>
    <mergeCell ref="A7:A9"/>
    <mergeCell ref="B7:B9"/>
    <mergeCell ref="C7:C9"/>
    <mergeCell ref="D7:D9"/>
    <mergeCell ref="I7:I9"/>
    <mergeCell ref="J7:J9"/>
    <mergeCell ref="K7:K9"/>
    <mergeCell ref="J13:J15"/>
    <mergeCell ref="K13:K15"/>
    <mergeCell ref="L13:L15"/>
    <mergeCell ref="M13:M15"/>
    <mergeCell ref="L10:L12"/>
    <mergeCell ref="M10:M12"/>
    <mergeCell ref="J10:J12"/>
    <mergeCell ref="K10:K12"/>
    <mergeCell ref="A13:A15"/>
    <mergeCell ref="B13:B15"/>
    <mergeCell ref="C13:C15"/>
    <mergeCell ref="D13:D15"/>
    <mergeCell ref="I13:I15"/>
  </mergeCells>
  <phoneticPr fontId="0" type="noConversion"/>
  <pageMargins left="0.7" right="0.7" top="0.75" bottom="0.75" header="0.3" footer="0.3"/>
  <pageSetup paperSize="9" scale="71" fitToHeight="0" orientation="landscape" horizontalDpi="180" verticalDpi="18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2019-12-03T09:51:48Z</cp:lastPrinted>
  <dcterms:created xsi:type="dcterms:W3CDTF">2006-09-28T05:33:49Z</dcterms:created>
  <dcterms:modified xsi:type="dcterms:W3CDTF">2021-05-17T09:24:49Z</dcterms:modified>
</cp:coreProperties>
</file>