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Лист1!$A$1:$N$502</definedName>
  </definedNames>
  <calcPr calcId="162913"/>
</workbook>
</file>

<file path=xl/calcChain.xml><?xml version="1.0" encoding="utf-8"?>
<calcChain xmlns="http://schemas.openxmlformats.org/spreadsheetml/2006/main">
  <c r="I498" i="1" l="1"/>
  <c r="I501" i="1"/>
  <c r="N488" i="1"/>
  <c r="N491" i="1"/>
  <c r="N494" i="1"/>
  <c r="N485" i="1"/>
  <c r="I485" i="1"/>
  <c r="I486" i="1"/>
  <c r="I489" i="1"/>
  <c r="I492" i="1"/>
  <c r="I494" i="1"/>
  <c r="I495" i="1"/>
  <c r="N477" i="1"/>
  <c r="N474" i="1"/>
  <c r="I475" i="1"/>
  <c r="I478" i="1"/>
  <c r="N456" i="1"/>
  <c r="N454" i="1"/>
  <c r="N451" i="1"/>
  <c r="I448" i="1"/>
  <c r="I449" i="1"/>
  <c r="I450" i="1"/>
  <c r="I452" i="1"/>
  <c r="I455" i="1"/>
  <c r="I456" i="1"/>
  <c r="I457" i="1"/>
  <c r="I458" i="1"/>
  <c r="I459" i="1"/>
  <c r="I461" i="1"/>
  <c r="I462" i="1"/>
  <c r="I442" i="1"/>
  <c r="I439" i="1"/>
  <c r="N393" i="1"/>
  <c r="N396" i="1"/>
  <c r="N399" i="1"/>
  <c r="N402" i="1"/>
  <c r="N405" i="1"/>
  <c r="N408" i="1"/>
  <c r="N411" i="1"/>
  <c r="N414" i="1"/>
  <c r="N417" i="1"/>
  <c r="N420" i="1"/>
  <c r="N423" i="1"/>
  <c r="N426" i="1"/>
  <c r="N429" i="1"/>
  <c r="N432" i="1"/>
  <c r="N435" i="1"/>
  <c r="N438" i="1"/>
  <c r="N441" i="1"/>
  <c r="N390" i="1"/>
  <c r="I390" i="1"/>
  <c r="I391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6" i="1"/>
  <c r="I409" i="1"/>
  <c r="I412" i="1"/>
  <c r="I415" i="1"/>
  <c r="I418" i="1"/>
  <c r="I420" i="1"/>
  <c r="I421" i="1"/>
  <c r="I422" i="1"/>
  <c r="I424" i="1"/>
  <c r="I427" i="1"/>
  <c r="I429" i="1"/>
  <c r="I430" i="1"/>
  <c r="I431" i="1"/>
  <c r="I433" i="1"/>
  <c r="I436" i="1"/>
  <c r="I385" i="1"/>
  <c r="I381" i="1"/>
  <c r="I382" i="1"/>
  <c r="N371" i="1"/>
  <c r="I371" i="1"/>
  <c r="H371" i="1"/>
  <c r="N368" i="1"/>
  <c r="N359" i="1"/>
  <c r="N362" i="1"/>
  <c r="N365" i="1"/>
  <c r="N320" i="1"/>
  <c r="N323" i="1"/>
  <c r="N326" i="1"/>
  <c r="N329" i="1"/>
  <c r="N332" i="1"/>
  <c r="N335" i="1"/>
  <c r="N338" i="1"/>
  <c r="N341" i="1"/>
  <c r="N344" i="1"/>
  <c r="N347" i="1"/>
  <c r="N350" i="1"/>
  <c r="N353" i="1"/>
  <c r="N356" i="1"/>
  <c r="N317" i="1"/>
  <c r="N302" i="1"/>
  <c r="I299" i="1"/>
  <c r="I300" i="1"/>
  <c r="I301" i="1"/>
  <c r="I303" i="1"/>
  <c r="I308" i="1"/>
  <c r="I309" i="1"/>
  <c r="I310" i="1"/>
  <c r="I311" i="1"/>
  <c r="I312" i="1"/>
  <c r="I313" i="1"/>
  <c r="I314" i="1"/>
  <c r="I315" i="1"/>
  <c r="I316" i="1"/>
  <c r="I318" i="1"/>
  <c r="I319" i="1"/>
  <c r="I321" i="1"/>
  <c r="I322" i="1"/>
  <c r="I324" i="1"/>
  <c r="I325" i="1"/>
  <c r="I327" i="1"/>
  <c r="I328" i="1"/>
  <c r="I330" i="1"/>
  <c r="I331" i="1"/>
  <c r="I333" i="1"/>
  <c r="I334" i="1"/>
  <c r="I336" i="1"/>
  <c r="I337" i="1"/>
  <c r="I339" i="1"/>
  <c r="I340" i="1"/>
  <c r="I342" i="1"/>
  <c r="I343" i="1"/>
  <c r="I345" i="1"/>
  <c r="I346" i="1"/>
  <c r="I348" i="1"/>
  <c r="I349" i="1"/>
  <c r="I351" i="1"/>
  <c r="I352" i="1"/>
  <c r="I354" i="1"/>
  <c r="I355" i="1"/>
  <c r="I357" i="1"/>
  <c r="I358" i="1"/>
  <c r="I360" i="1"/>
  <c r="I361" i="1"/>
  <c r="I363" i="1"/>
  <c r="I364" i="1"/>
  <c r="I366" i="1"/>
  <c r="I369" i="1"/>
  <c r="I372" i="1"/>
  <c r="I373" i="1"/>
  <c r="I290" i="1"/>
  <c r="I292" i="1"/>
  <c r="I293" i="1"/>
  <c r="I294" i="1"/>
  <c r="I284" i="1"/>
  <c r="N257" i="1"/>
  <c r="N254" i="1"/>
  <c r="N248" i="1"/>
  <c r="N239" i="1"/>
  <c r="N237" i="1"/>
  <c r="I237" i="1"/>
  <c r="I240" i="1"/>
  <c r="I242" i="1"/>
  <c r="I243" i="1"/>
  <c r="I244" i="1"/>
  <c r="I245" i="1"/>
  <c r="I246" i="1"/>
  <c r="I247" i="1"/>
  <c r="I249" i="1"/>
  <c r="I252" i="1"/>
  <c r="I255" i="1"/>
  <c r="I259" i="1"/>
  <c r="I260" i="1"/>
  <c r="I261" i="1"/>
  <c r="I262" i="1"/>
  <c r="I264" i="1"/>
  <c r="I267" i="1"/>
  <c r="I270" i="1"/>
  <c r="N207" i="1"/>
  <c r="N179" i="1"/>
  <c r="N182" i="1"/>
  <c r="N185" i="1"/>
  <c r="N188" i="1"/>
  <c r="N191" i="1"/>
  <c r="N194" i="1"/>
  <c r="N197" i="1"/>
  <c r="N176" i="1"/>
  <c r="N204" i="1"/>
  <c r="I219" i="1"/>
  <c r="I220" i="1"/>
  <c r="I221" i="1"/>
  <c r="I222" i="1"/>
  <c r="I223" i="1"/>
  <c r="I224" i="1"/>
  <c r="I177" i="1"/>
  <c r="I179" i="1"/>
  <c r="I180" i="1"/>
  <c r="I181" i="1"/>
  <c r="I183" i="1"/>
  <c r="I185" i="1"/>
  <c r="I186" i="1"/>
  <c r="I187" i="1"/>
  <c r="I188" i="1"/>
  <c r="I189" i="1"/>
  <c r="I190" i="1"/>
  <c r="I191" i="1"/>
  <c r="I192" i="1"/>
  <c r="I193" i="1"/>
  <c r="I196" i="1"/>
  <c r="I198" i="1"/>
  <c r="I199" i="1"/>
  <c r="I205" i="1"/>
  <c r="I208" i="1"/>
  <c r="I210" i="1"/>
  <c r="I211" i="1"/>
  <c r="I212" i="1"/>
  <c r="I217" i="1"/>
  <c r="H129" i="1"/>
  <c r="I163" i="1"/>
  <c r="I147" i="1"/>
  <c r="I123" i="1"/>
  <c r="I125" i="1"/>
  <c r="I126" i="1"/>
  <c r="I129" i="1"/>
  <c r="I132" i="1"/>
  <c r="I135" i="1"/>
  <c r="I138" i="1"/>
  <c r="I140" i="1"/>
  <c r="I141" i="1"/>
  <c r="I142" i="1"/>
  <c r="I143" i="1"/>
  <c r="I144" i="1"/>
  <c r="I145" i="1"/>
  <c r="I149" i="1"/>
  <c r="I150" i="1"/>
  <c r="I151" i="1"/>
  <c r="I152" i="1"/>
  <c r="I153" i="1"/>
  <c r="I154" i="1"/>
  <c r="I156" i="1"/>
  <c r="I159" i="1"/>
  <c r="I122" i="1"/>
  <c r="N68" i="1"/>
  <c r="N71" i="1"/>
  <c r="N56" i="1"/>
  <c r="N59" i="1"/>
  <c r="N62" i="1"/>
  <c r="N65" i="1"/>
  <c r="N53" i="1"/>
  <c r="I118" i="1"/>
  <c r="I53" i="1"/>
  <c r="I54" i="1"/>
  <c r="I57" i="1"/>
  <c r="I61" i="1"/>
  <c r="I62" i="1"/>
  <c r="I63" i="1"/>
  <c r="I64" i="1"/>
  <c r="I67" i="1"/>
  <c r="I69" i="1"/>
  <c r="I70" i="1"/>
  <c r="I72" i="1"/>
  <c r="I73" i="1"/>
  <c r="I74" i="1"/>
  <c r="I75" i="1"/>
  <c r="I76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4" i="1"/>
  <c r="I96" i="1"/>
  <c r="I97" i="1"/>
  <c r="I99" i="1"/>
  <c r="I100" i="1"/>
  <c r="I102" i="1"/>
  <c r="I103" i="1"/>
  <c r="I106" i="1"/>
  <c r="I107" i="1"/>
  <c r="I108" i="1"/>
  <c r="I109" i="1"/>
  <c r="I112" i="1"/>
  <c r="I114" i="1"/>
  <c r="I115" i="1"/>
  <c r="N23" i="1" l="1"/>
  <c r="N26" i="1"/>
  <c r="N29" i="1"/>
  <c r="N32" i="1"/>
  <c r="N35" i="1"/>
  <c r="N38" i="1"/>
  <c r="N41" i="1"/>
  <c r="I20" i="1"/>
  <c r="I24" i="1"/>
  <c r="I26" i="1"/>
  <c r="I27" i="1"/>
  <c r="I28" i="1"/>
  <c r="I31" i="1"/>
  <c r="I34" i="1"/>
  <c r="I35" i="1"/>
  <c r="I36" i="1"/>
  <c r="I37" i="1"/>
  <c r="I40" i="1"/>
  <c r="I43" i="1"/>
  <c r="H20" i="1"/>
  <c r="N20" i="1"/>
  <c r="I21" i="1"/>
  <c r="G234" i="1" l="1"/>
  <c r="H234" i="1"/>
  <c r="I234" i="1" s="1"/>
  <c r="H266" i="1"/>
  <c r="I266" i="1" s="1"/>
  <c r="G266" i="1"/>
  <c r="G130" i="1" l="1"/>
  <c r="H130" i="1"/>
  <c r="G129" i="1"/>
  <c r="H155" i="1"/>
  <c r="I155" i="1" s="1"/>
  <c r="G155" i="1"/>
  <c r="G472" i="1" l="1"/>
  <c r="H472" i="1"/>
  <c r="I472" i="1" s="1"/>
  <c r="H474" i="1"/>
  <c r="I474" i="1" s="1"/>
  <c r="G474" i="1"/>
  <c r="G389" i="1"/>
  <c r="H389" i="1"/>
  <c r="G388" i="1"/>
  <c r="H388" i="1"/>
  <c r="I388" i="1" s="1"/>
  <c r="H438" i="1"/>
  <c r="I438" i="1" s="1"/>
  <c r="G438" i="1"/>
  <c r="H435" i="1"/>
  <c r="I435" i="1" s="1"/>
  <c r="G435" i="1"/>
  <c r="H432" i="1"/>
  <c r="I432" i="1" s="1"/>
  <c r="G432" i="1"/>
  <c r="H429" i="1"/>
  <c r="G429" i="1"/>
  <c r="H426" i="1"/>
  <c r="I426" i="1" s="1"/>
  <c r="G426" i="1"/>
  <c r="H423" i="1"/>
  <c r="I423" i="1" s="1"/>
  <c r="G423" i="1"/>
  <c r="H420" i="1"/>
  <c r="G420" i="1"/>
  <c r="H417" i="1"/>
  <c r="I417" i="1" s="1"/>
  <c r="G417" i="1"/>
  <c r="G307" i="1" l="1"/>
  <c r="H307" i="1"/>
  <c r="G306" i="1"/>
  <c r="H306" i="1"/>
  <c r="I306" i="1" s="1"/>
  <c r="H368" i="1"/>
  <c r="I368" i="1" s="1"/>
  <c r="G368" i="1"/>
  <c r="H365" i="1"/>
  <c r="I365" i="1" s="1"/>
  <c r="G365" i="1"/>
  <c r="H362" i="1"/>
  <c r="G362" i="1"/>
  <c r="H235" i="1"/>
  <c r="I235" i="1" s="1"/>
  <c r="G235" i="1"/>
  <c r="H263" i="1"/>
  <c r="I263" i="1" s="1"/>
  <c r="G263" i="1"/>
  <c r="I362" i="1" l="1"/>
  <c r="I307" i="1"/>
  <c r="G484" i="1"/>
  <c r="H484" i="1"/>
  <c r="G483" i="1"/>
  <c r="H483" i="1"/>
  <c r="I483" i="1" s="1"/>
  <c r="H491" i="1"/>
  <c r="I491" i="1" s="1"/>
  <c r="G491" i="1"/>
  <c r="H414" i="1" l="1"/>
  <c r="I414" i="1" s="1"/>
  <c r="G414" i="1"/>
  <c r="H411" i="1"/>
  <c r="I411" i="1" s="1"/>
  <c r="G411" i="1"/>
  <c r="G52" i="1" l="1"/>
  <c r="H52" i="1"/>
  <c r="G51" i="1"/>
  <c r="H51" i="1"/>
  <c r="I51" i="1" s="1"/>
  <c r="H113" i="1"/>
  <c r="I113" i="1" s="1"/>
  <c r="G113" i="1"/>
  <c r="I52" i="1" l="1"/>
  <c r="G383" i="1"/>
  <c r="G441" i="1"/>
  <c r="H359" i="1"/>
  <c r="G359" i="1"/>
  <c r="H356" i="1"/>
  <c r="I356" i="1" s="1"/>
  <c r="G356" i="1"/>
  <c r="I359" i="1" l="1"/>
  <c r="H408" i="1"/>
  <c r="I408" i="1" s="1"/>
  <c r="G408" i="1"/>
  <c r="H405" i="1"/>
  <c r="I405" i="1" s="1"/>
  <c r="G405" i="1"/>
  <c r="H402" i="1"/>
  <c r="G402" i="1"/>
  <c r="H353" i="1"/>
  <c r="G353" i="1"/>
  <c r="H350" i="1"/>
  <c r="G350" i="1"/>
  <c r="H347" i="1"/>
  <c r="I347" i="1" s="1"/>
  <c r="G347" i="1"/>
  <c r="H344" i="1"/>
  <c r="G344" i="1"/>
  <c r="I353" i="1" l="1"/>
  <c r="I344" i="1"/>
  <c r="I350" i="1"/>
  <c r="G297" i="1"/>
  <c r="H297" i="1"/>
  <c r="I297" i="1" s="1"/>
  <c r="H260" i="1"/>
  <c r="G260" i="1"/>
  <c r="H257" i="1"/>
  <c r="I257" i="1" s="1"/>
  <c r="G257" i="1"/>
  <c r="H152" i="1"/>
  <c r="G152" i="1"/>
  <c r="G379" i="1" l="1"/>
  <c r="H379" i="1"/>
  <c r="I379" i="1" s="1"/>
  <c r="G378" i="1"/>
  <c r="H378" i="1"/>
  <c r="I378" i="1" s="1"/>
  <c r="H380" i="1"/>
  <c r="I380" i="1" s="1"/>
  <c r="G380" i="1"/>
  <c r="H110" i="1" l="1"/>
  <c r="I110" i="1" s="1"/>
  <c r="G110" i="1"/>
  <c r="H488" i="1" l="1"/>
  <c r="I488" i="1" s="1"/>
  <c r="G488" i="1"/>
  <c r="H485" i="1"/>
  <c r="G485" i="1"/>
  <c r="H477" i="1" l="1"/>
  <c r="I477" i="1" s="1"/>
  <c r="G477" i="1"/>
  <c r="H473" i="1"/>
  <c r="G473" i="1"/>
  <c r="G471" i="1" l="1"/>
  <c r="H471" i="1"/>
  <c r="I471" i="1" s="1"/>
  <c r="H149" i="1"/>
  <c r="G149" i="1"/>
  <c r="H146" i="1"/>
  <c r="I146" i="1" s="1"/>
  <c r="G146" i="1"/>
  <c r="H143" i="1"/>
  <c r="G143" i="1"/>
  <c r="H140" i="1"/>
  <c r="G140" i="1"/>
  <c r="H137" i="1"/>
  <c r="I137" i="1" s="1"/>
  <c r="G137" i="1"/>
  <c r="H134" i="1"/>
  <c r="I134" i="1" s="1"/>
  <c r="G134" i="1"/>
  <c r="H131" i="1"/>
  <c r="I131" i="1" s="1"/>
  <c r="G131" i="1"/>
  <c r="H125" i="1"/>
  <c r="G125" i="1"/>
  <c r="H124" i="1"/>
  <c r="G124" i="1"/>
  <c r="H123" i="1"/>
  <c r="G123" i="1"/>
  <c r="H122" i="1" l="1"/>
  <c r="G122" i="1"/>
  <c r="G338" i="1" l="1"/>
  <c r="H338" i="1"/>
  <c r="I338" i="1" s="1"/>
  <c r="G299" i="1"/>
  <c r="H299" i="1"/>
  <c r="H107" i="1"/>
  <c r="G107" i="1"/>
  <c r="G19" i="1"/>
  <c r="H19" i="1"/>
  <c r="I19" i="1" s="1"/>
  <c r="G18" i="1"/>
  <c r="H18" i="1"/>
  <c r="I18" i="1" s="1"/>
  <c r="H41" i="1"/>
  <c r="I41" i="1" s="1"/>
  <c r="G41" i="1"/>
  <c r="H163" i="1" l="1"/>
  <c r="G163" i="1"/>
  <c r="H162" i="1"/>
  <c r="I162" i="1" s="1"/>
  <c r="G162" i="1"/>
  <c r="G447" i="1"/>
  <c r="H447" i="1"/>
  <c r="I447" i="1" s="1"/>
  <c r="G446" i="1"/>
  <c r="H446" i="1"/>
  <c r="I446" i="1" s="1"/>
  <c r="I463" i="1"/>
  <c r="H463" i="1"/>
  <c r="G463" i="1"/>
  <c r="H460" i="1"/>
  <c r="I460" i="1" s="1"/>
  <c r="G460" i="1"/>
  <c r="H457" i="1"/>
  <c r="G457" i="1"/>
  <c r="H341" i="1"/>
  <c r="G341" i="1"/>
  <c r="H335" i="1"/>
  <c r="G335" i="1"/>
  <c r="H332" i="1"/>
  <c r="I332" i="1" s="1"/>
  <c r="G332" i="1"/>
  <c r="H329" i="1"/>
  <c r="G329" i="1"/>
  <c r="I341" i="1" l="1"/>
  <c r="I329" i="1"/>
  <c r="I335" i="1"/>
  <c r="H104" i="1"/>
  <c r="I104" i="1" s="1"/>
  <c r="G104" i="1"/>
  <c r="G203" i="1" l="1"/>
  <c r="H203" i="1"/>
  <c r="G202" i="1"/>
  <c r="H202" i="1"/>
  <c r="I202" i="1" s="1"/>
  <c r="H207" i="1"/>
  <c r="G207" i="1"/>
  <c r="I207" i="1" l="1"/>
  <c r="H242" i="1"/>
  <c r="H59" i="1" l="1"/>
  <c r="I59" i="1" s="1"/>
  <c r="F11" i="2"/>
  <c r="F8" i="2"/>
  <c r="F5" i="2"/>
  <c r="F2" i="2"/>
  <c r="H101" i="1" l="1"/>
  <c r="G101" i="1"/>
  <c r="I101" i="1" l="1"/>
  <c r="H38" i="1"/>
  <c r="I38" i="1" s="1"/>
  <c r="G38" i="1"/>
  <c r="H326" i="1" l="1"/>
  <c r="G326" i="1"/>
  <c r="G371" i="1"/>
  <c r="I326" i="1" l="1"/>
  <c r="H323" i="1"/>
  <c r="G323" i="1"/>
  <c r="I323" i="1" l="1"/>
  <c r="G320" i="1"/>
  <c r="H320" i="1"/>
  <c r="I320" i="1" s="1"/>
  <c r="H317" i="1"/>
  <c r="G317" i="1"/>
  <c r="I317" i="1" l="1"/>
  <c r="G287" i="1"/>
  <c r="H287" i="1"/>
  <c r="I287" i="1" s="1"/>
  <c r="H98" i="1" l="1"/>
  <c r="G98" i="1"/>
  <c r="H92" i="1"/>
  <c r="G92" i="1"/>
  <c r="I98" i="1" l="1"/>
  <c r="I92" i="1"/>
  <c r="H35" i="1"/>
  <c r="G35" i="1"/>
  <c r="G248" i="1" l="1"/>
  <c r="G215" i="1" l="1"/>
  <c r="H215" i="1"/>
  <c r="G214" i="1"/>
  <c r="H214" i="1"/>
  <c r="I214" i="1" s="1"/>
  <c r="H116" i="1" l="1"/>
  <c r="I116" i="1" s="1"/>
  <c r="G116" i="1"/>
  <c r="H68" i="1"/>
  <c r="H23" i="1"/>
  <c r="I23" i="1" s="1"/>
  <c r="H254" i="1" l="1"/>
  <c r="I254" i="1" s="1"/>
  <c r="G254" i="1"/>
  <c r="H89" i="1" l="1"/>
  <c r="G89" i="1"/>
  <c r="H86" i="1" l="1"/>
  <c r="G86" i="1"/>
  <c r="H83" i="1"/>
  <c r="G83" i="1"/>
  <c r="H289" i="1" l="1"/>
  <c r="I289" i="1" s="1"/>
  <c r="G289" i="1"/>
  <c r="H216" i="1"/>
  <c r="I216" i="1" s="1"/>
  <c r="G216" i="1"/>
  <c r="H32" i="1" l="1"/>
  <c r="I32" i="1" s="1"/>
  <c r="G32" i="1"/>
  <c r="H80" i="1"/>
  <c r="G80" i="1"/>
  <c r="H314" i="1" l="1"/>
  <c r="G314" i="1"/>
  <c r="H454" i="1"/>
  <c r="I454" i="1" s="1"/>
  <c r="G454" i="1"/>
  <c r="H311" i="1" l="1"/>
  <c r="G311" i="1"/>
  <c r="H302" i="1"/>
  <c r="I302" i="1" s="1"/>
  <c r="G302" i="1"/>
  <c r="H298" i="1"/>
  <c r="G298" i="1"/>
  <c r="H451" i="1"/>
  <c r="I451" i="1" s="1"/>
  <c r="G451" i="1"/>
  <c r="H390" i="1"/>
  <c r="G390" i="1"/>
  <c r="G393" i="1"/>
  <c r="H393" i="1"/>
  <c r="G296" i="1" l="1"/>
  <c r="H296" i="1"/>
  <c r="I296" i="1" s="1"/>
  <c r="H29" i="1"/>
  <c r="I29" i="1" s="1"/>
  <c r="G29" i="1"/>
  <c r="H399" i="1" l="1"/>
  <c r="G399" i="1"/>
  <c r="H396" i="1"/>
  <c r="G396" i="1"/>
  <c r="H387" i="1"/>
  <c r="I387" i="1" s="1"/>
  <c r="I466" i="1"/>
  <c r="H466" i="1"/>
  <c r="G466" i="1"/>
  <c r="H448" i="1"/>
  <c r="G448" i="1"/>
  <c r="H441" i="1"/>
  <c r="I441" i="1" s="1"/>
  <c r="H283" i="1"/>
  <c r="I283" i="1" s="1"/>
  <c r="G283" i="1"/>
  <c r="H282" i="1"/>
  <c r="G282" i="1"/>
  <c r="H281" i="1"/>
  <c r="G281" i="1"/>
  <c r="G498" i="1" s="1"/>
  <c r="H498" i="1" l="1"/>
  <c r="I281" i="1"/>
  <c r="G387" i="1"/>
  <c r="G445" i="1"/>
  <c r="H445" i="1"/>
  <c r="I445" i="1" s="1"/>
  <c r="G280" i="1"/>
  <c r="H280" i="1"/>
  <c r="I280" i="1" s="1"/>
  <c r="H308" i="1" l="1"/>
  <c r="G308" i="1"/>
  <c r="H269" i="1" l="1"/>
  <c r="I269" i="1" s="1"/>
  <c r="G269" i="1"/>
  <c r="H251" i="1"/>
  <c r="I251" i="1" s="1"/>
  <c r="G251" i="1"/>
  <c r="H248" i="1"/>
  <c r="I248" i="1" s="1"/>
  <c r="H95" i="1"/>
  <c r="G95" i="1"/>
  <c r="H77" i="1"/>
  <c r="G77" i="1"/>
  <c r="I95" i="1" l="1"/>
  <c r="I77" i="1"/>
  <c r="H179" i="1"/>
  <c r="G175" i="1"/>
  <c r="H175" i="1"/>
  <c r="G174" i="1"/>
  <c r="H174" i="1"/>
  <c r="H194" i="1"/>
  <c r="I194" i="1" s="1"/>
  <c r="H197" i="1"/>
  <c r="I197" i="1" s="1"/>
  <c r="G194" i="1"/>
  <c r="G210" i="1"/>
  <c r="H210" i="1"/>
  <c r="H204" i="1"/>
  <c r="I204" i="1" s="1"/>
  <c r="G204" i="1"/>
  <c r="H71" i="1"/>
  <c r="I71" i="1" s="1"/>
  <c r="G305" i="1"/>
  <c r="H305" i="1"/>
  <c r="G288" i="1"/>
  <c r="G499" i="1" s="1"/>
  <c r="H288" i="1"/>
  <c r="H499" i="1" s="1"/>
  <c r="I499" i="1" s="1"/>
  <c r="G494" i="1"/>
  <c r="H494" i="1"/>
  <c r="H383" i="1"/>
  <c r="I383" i="1" s="1"/>
  <c r="G292" i="1"/>
  <c r="H292" i="1"/>
  <c r="G273" i="1"/>
  <c r="H273" i="1"/>
  <c r="I273" i="1" s="1"/>
  <c r="H274" i="1"/>
  <c r="I274" i="1" s="1"/>
  <c r="H245" i="1"/>
  <c r="H236" i="1"/>
  <c r="I236" i="1" s="1"/>
  <c r="G239" i="1"/>
  <c r="H239" i="1"/>
  <c r="I239" i="1" s="1"/>
  <c r="H219" i="1"/>
  <c r="G191" i="1"/>
  <c r="H191" i="1"/>
  <c r="H188" i="1"/>
  <c r="G185" i="1"/>
  <c r="H185" i="1"/>
  <c r="H182" i="1"/>
  <c r="I182" i="1" s="1"/>
  <c r="H176" i="1"/>
  <c r="I176" i="1" s="1"/>
  <c r="H158" i="1"/>
  <c r="I158" i="1" s="1"/>
  <c r="H50" i="1"/>
  <c r="G50" i="1"/>
  <c r="H65" i="1"/>
  <c r="I65" i="1" s="1"/>
  <c r="H53" i="1"/>
  <c r="H56" i="1"/>
  <c r="I56" i="1" s="1"/>
  <c r="G74" i="1"/>
  <c r="H74" i="1"/>
  <c r="H62" i="1"/>
  <c r="G44" i="1"/>
  <c r="H44" i="1"/>
  <c r="I44" i="1"/>
  <c r="H26" i="1"/>
  <c r="G26" i="1"/>
  <c r="G71" i="1"/>
  <c r="G68" i="1"/>
  <c r="I68" i="1" s="1"/>
  <c r="G23" i="1"/>
  <c r="G197" i="1"/>
  <c r="G65" i="1"/>
  <c r="G62" i="1"/>
  <c r="G219" i="1"/>
  <c r="G188" i="1"/>
  <c r="G182" i="1"/>
  <c r="G179" i="1"/>
  <c r="G176" i="1"/>
  <c r="G236" i="1"/>
  <c r="G242" i="1"/>
  <c r="G245" i="1"/>
  <c r="G59" i="1"/>
  <c r="G56" i="1"/>
  <c r="G158" i="1"/>
  <c r="G53" i="1"/>
  <c r="G20" i="1"/>
  <c r="I305" i="1" l="1"/>
  <c r="H227" i="1"/>
  <c r="I175" i="1"/>
  <c r="H226" i="1"/>
  <c r="I226" i="1" s="1"/>
  <c r="I174" i="1"/>
  <c r="I50" i="1"/>
  <c r="G226" i="1"/>
  <c r="G286" i="1"/>
  <c r="H286" i="1"/>
  <c r="I286" i="1" s="1"/>
  <c r="G227" i="1"/>
  <c r="H128" i="1"/>
  <c r="I128" i="1" s="1"/>
  <c r="G128" i="1"/>
  <c r="G161" i="1"/>
  <c r="H173" i="1"/>
  <c r="I173" i="1" s="1"/>
  <c r="H17" i="1"/>
  <c r="I17" i="1" s="1"/>
  <c r="H377" i="1"/>
  <c r="I377" i="1" s="1"/>
  <c r="G377" i="1"/>
  <c r="G201" i="1"/>
  <c r="G213" i="1"/>
  <c r="H201" i="1"/>
  <c r="G233" i="1"/>
  <c r="H233" i="1"/>
  <c r="I233" i="1" s="1"/>
  <c r="H482" i="1"/>
  <c r="I482" i="1" s="1"/>
  <c r="G482" i="1"/>
  <c r="G173" i="1"/>
  <c r="H213" i="1"/>
  <c r="I213" i="1" s="1"/>
  <c r="H272" i="1"/>
  <c r="I272" i="1" s="1"/>
  <c r="G17" i="1"/>
  <c r="G274" i="1"/>
  <c r="I201" i="1" l="1"/>
  <c r="I227" i="1"/>
  <c r="H502" i="1"/>
  <c r="I502" i="1" s="1"/>
  <c r="G272" i="1"/>
  <c r="G502" i="1"/>
  <c r="H225" i="1"/>
  <c r="G225" i="1"/>
  <c r="G497" i="1"/>
  <c r="G501" i="1"/>
  <c r="H161" i="1"/>
  <c r="I161" i="1" s="1"/>
  <c r="H501" i="1"/>
  <c r="H497" i="1"/>
  <c r="I497" i="1" s="1"/>
  <c r="I225" i="1" l="1"/>
  <c r="G500" i="1"/>
  <c r="H500" i="1"/>
  <c r="I500" i="1" s="1"/>
</calcChain>
</file>

<file path=xl/comments1.xml><?xml version="1.0" encoding="utf-8"?>
<comments xmlns="http://schemas.openxmlformats.org/spreadsheetml/2006/main">
  <authors>
    <author>Автор</author>
  </authors>
  <commentList>
    <comment ref="G21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H21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G7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G12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3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3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3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4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4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4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5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5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5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5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7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G18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G18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G18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G18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B20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B21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G29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G29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</commentList>
</comments>
</file>

<file path=xl/sharedStrings.xml><?xml version="1.0" encoding="utf-8"?>
<sst xmlns="http://schemas.openxmlformats.org/spreadsheetml/2006/main" count="1382" uniqueCount="279">
  <si>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</si>
  <si>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</si>
  <si>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</si>
  <si>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</si>
  <si>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</si>
  <si>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</si>
  <si>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</si>
  <si>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</si>
  <si>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</si>
  <si>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</si>
  <si>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</si>
  <si>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</si>
  <si>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</si>
  <si>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</si>
  <si>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</si>
  <si>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</si>
  <si>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</si>
  <si>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</si>
  <si>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</si>
  <si>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</si>
  <si>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</si>
  <si>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</si>
  <si>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</si>
  <si>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</si>
  <si>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</si>
  <si>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</si>
  <si>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Наименование</t>
  </si>
  <si>
    <t>Единица измерения</t>
  </si>
  <si>
    <t>с (год)</t>
  </si>
  <si>
    <t>по (год)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</si>
  <si>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</si>
  <si>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</si>
  <si>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</si>
  <si>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</si>
  <si>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</si>
  <si>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</si>
  <si>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</si>
  <si>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</si>
  <si>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</si>
  <si>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</si>
  <si>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</si>
  <si>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</si>
  <si>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</si>
  <si>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</si>
  <si>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</si>
  <si>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</si>
  <si>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</si>
  <si>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</si>
  <si>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</si>
  <si>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</si>
  <si>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</si>
  <si>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</si>
  <si>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</si>
  <si>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</si>
  <si>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</si>
  <si>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</si>
  <si>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</si>
  <si>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</si>
  <si>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</si>
  <si>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</si>
  <si>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</si>
  <si>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</si>
  <si>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</si>
  <si>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</si>
  <si>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</si>
  <si>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</si>
  <si>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</si>
  <si>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</si>
  <si>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</si>
  <si>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</si>
  <si>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</si>
  <si>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</si>
  <si>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</si>
  <si>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</si>
  <si>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</si>
  <si>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</si>
  <si>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</si>
  <si>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</si>
  <si>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</si>
  <si>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</si>
  <si>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</si>
  <si>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</si>
  <si>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</si>
  <si>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</si>
  <si>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</si>
  <si>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</si>
  <si>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</si>
  <si>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</si>
  <si>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</si>
  <si>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</si>
  <si>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</si>
  <si>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</si>
  <si>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</si>
  <si>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</si>
  <si>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</si>
  <si>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</si>
  <si>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</si>
  <si>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</si>
  <si>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</si>
  <si>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</si>
  <si>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</si>
  <si>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</si>
  <si>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</si>
  <si>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</si>
  <si>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</si>
  <si>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</si>
  <si>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</si>
  <si>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</si>
  <si>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</si>
  <si>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</si>
  <si>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</si>
  <si>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</si>
  <si>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</si>
  <si>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</si>
  <si>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</si>
  <si>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</si>
  <si>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</si>
  <si>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</si>
  <si>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</si>
  <si>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</si>
  <si>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</si>
  <si>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</si>
  <si>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</si>
  <si>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</si>
  <si>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</si>
  <si>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</si>
  <si>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</si>
  <si>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</si>
  <si>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</si>
  <si>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</si>
  <si>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</si>
  <si>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</si>
  <si>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</si>
  <si>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</si>
  <si>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</si>
  <si>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</si>
  <si>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</si>
  <si>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</si>
  <si>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</si>
  <si>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</si>
  <si>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</si>
  <si>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</si>
  <si>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</si>
  <si>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</si>
  <si>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</si>
  <si>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</si>
  <si>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</si>
  <si>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</si>
  <si>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</si>
  <si>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</si>
  <si>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</si>
  <si>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</si>
  <si>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</si>
  <si>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</si>
  <si>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</si>
  <si>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</si>
  <si>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</si>
  <si>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</si>
  <si>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</si>
  <si>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</si>
  <si>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</si>
  <si>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</si>
  <si>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</si>
  <si>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</si>
  <si>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</si>
  <si>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</si>
  <si>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</si>
  <si>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</si>
  <si>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</si>
  <si>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</si>
  <si>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</si>
  <si>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</si>
  <si>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</si>
  <si>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</si>
  <si>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</si>
  <si>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</si>
  <si>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</si>
  <si>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</si>
  <si>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</si>
  <si>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</si>
  <si>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</si>
  <si>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</si>
  <si>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</si>
  <si>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</si>
  <si>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</si>
  <si>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</si>
  <si>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</si>
  <si>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</si>
  <si>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</si>
  <si>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</si>
  <si>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</si>
  <si>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</si>
  <si>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</si>
  <si>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</si>
  <si>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</si>
  <si>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</si>
  <si>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</si>
  <si>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</si>
  <si>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</si>
  <si>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</si>
  <si>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</si>
  <si>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</si>
  <si>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</si>
  <si>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</si>
  <si>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</si>
  <si>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10: Строительство подводящих инженерных сетей к термоблокам ТГУ и технологисечкое присоединение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</si>
  <si>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</si>
  <si>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</si>
  <si>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</si>
  <si>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</si>
  <si>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</si>
  <si>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</si>
  <si>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</si>
  <si>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</si>
  <si>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</si>
  <si>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</si>
  <si>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</si>
  <si>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</si>
  <si>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</si>
  <si>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</si>
  <si>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</si>
  <si>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</si>
  <si>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</si>
  <si>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</si>
  <si>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</si>
  <si>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</si>
  <si>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</si>
  <si>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</si>
  <si>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</si>
  <si>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</si>
  <si>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</si>
  <si>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</si>
  <si>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</si>
  <si>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</si>
  <si>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</si>
  <si>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</si>
  <si>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</si>
  <si>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Мероприятие 21:Внесение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</si>
  <si>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</si>
  <si>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9. На реализацию мероприятий по созданию комфортной городской среды</t>
  </si>
  <si>
    <t>Мероприятие 10: Приобретение, содержание и обслуживание муниципального имущества (приобретение квартиры в с. Муравьевка ул. Колхозная, д. 58)</t>
  </si>
  <si>
    <t>Мероприятие 9: 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</si>
  <si>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14: Приобретение и установка технологического оборудования теплотехнического назначения резервное топливоснабжение термоблока ТГУ-Норд 240М, расположенного по адресу: Омская область, Называевский р-н, с. Налимово, ул. Школьная, д. 2 для отопления здания школы)</t>
  </si>
  <si>
    <t>Мероприятие 15: Приобретение котла КВБр-1 мощностью 1 МВт для котельной № 16 ,расположенной по адресу: Омская область Называевский район, с. Князево, ул. Советская, д. 4А</t>
  </si>
  <si>
    <t>Мероприятие 16: Приобретение котла КВБр-1 мощностью 1 МВт для котельной № 19, расположенной по адресу: Омская область Называевский район, с. Муравьевка ул. Колхозная, д. 49</t>
  </si>
  <si>
    <t>Количество приобретенных резервных источников электроснабжения</t>
  </si>
  <si>
    <t>Мероприятие 6: Строительство "Газопровода-ввода" к автономной котельной здания администрации по адресу: Омская область Называевский район с. Налимово, ул. Школьная, д. 8</t>
  </si>
  <si>
    <t>Мероприятие 7: Газоснабжение автономной котельной здания Администрации по адресу: Омская область Называевский район с. Налимово ул. Школьная, д. 8</t>
  </si>
  <si>
    <t>Мероприятие 8: Техническое и аварийное обслуживание газопровода с. Налимово, Называевского района, Омской области</t>
  </si>
  <si>
    <t>Мероприятие 18 Приобретение трубной продукции теплотехнического назначения для подключения ТГУ-НОРД 240 по ул. Школьная в с. Налимово Называевского района Омской области</t>
  </si>
  <si>
    <t>Мероприятие 19: Приобретение трубной продукции теплотехнического назначения для подключения ТГУ-НОРД 150 по пер. Светлый в с. Налимово Называевского района Омской области</t>
  </si>
  <si>
    <t>Количество приобретенной трубной продукции теплотехнического назначени</t>
  </si>
  <si>
    <t>м.п.</t>
  </si>
  <si>
    <t>Мероприятие 22: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территориальной обороне и гражданской обороне, по мобилизационной подготовке</t>
  </si>
  <si>
    <t>Мероприятие 9: Технологическое присоединение энергопринимающих устройств "Термоблок газовый уличный 240" расположенного по адресу: Омская область, Называевский район, с. Налимово, ул.Школьная</t>
  </si>
  <si>
    <t>Мероприятие 10: Технологическое присоединение энергопринимающих устройств "Термоблок газовый уличный (отопительная установка)" расположенного по адресу: Омская область, Называевский район, с. Налимово, пер. Светлый</t>
  </si>
  <si>
    <t>Мероприятие 17: Приобретение и установка резервных источников электроснабжения (по адресу: Омская область, Называевский р-н, с. Мангут, ул. Железнодорожная 1-я, д.16А в котельную № 12)</t>
  </si>
  <si>
    <t>Мероприятие 5: Организация сбора, транспортирования и захоронение твердых коммунальных отходов, а также ликвидация объектов размещения твердых коммунальных отходов</t>
  </si>
  <si>
    <t>Мероприятие 4: Организация сбора, транспортирования и захоронение твердых коммунальных отходов, а также ликвидация объектов размещения твердых коммунальных отходов</t>
  </si>
  <si>
    <t>Мероприятие 11: Приобретение, содержание и обслуживание муниципального имущества (приобретение квартиры в с. Искра)</t>
  </si>
  <si>
    <t>Мероприятие 20: Приобретение емкости для резервного топливоснабжения</t>
  </si>
  <si>
    <t>Мероприятие 21: Технологическое подключение объекта капитального строительства к сети водоснабжения</t>
  </si>
  <si>
    <t>Мероприятие 22: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</si>
  <si>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Освоениеденежных средств в полном объеме</t>
  </si>
  <si>
    <t>Мероприятие 11: Авторский надзор по объекту "Газоснабжение с. Налимово Называевского муниципального района Омской области"</t>
  </si>
  <si>
    <t>Мероприятие 12: Устройство фундамента и молниезащита для ТГУ НОРД 240 по адресу: Омская область, называевский район, с. Налимово, ул. Школьная, д. 2</t>
  </si>
  <si>
    <t>Мероприятие 13: Устройство фундамента и молниезащита для ТГУ НОРД 150 по адресу: Омская область, называевский район, с. Налимово, пер. светлый, д. 15</t>
  </si>
  <si>
    <t>Мероприятие 14: Пусконаладочные работы</t>
  </si>
  <si>
    <t>Мероприятие 15: Строительство "Газопровода-ввода" к зданию СДК по адресу: Омская область, Называевский район, с. Налимово, пер. Светлый, д. 15</t>
  </si>
  <si>
    <t>Мероприятие 16: Строительство "Газопровода-ввода" к зданиюшколы по адресу: Омская область, Называевский район, с. Налимово, ул. Школьная, д. 2</t>
  </si>
  <si>
    <t>Мероприятие 17: Строительство сети газопотребления здания СДК по адресу: Омская область, Называевский район, с. Налимово, пер. Светлый, д. 15</t>
  </si>
  <si>
    <t>Мероприятие 18: Строительство сети газопотребления здания школы по адресу: Омская область, Называевский район, с. Налимово, ул. Школьная, д. 2</t>
  </si>
  <si>
    <t>Мероприятие 2:Межбюджетные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</t>
  </si>
  <si>
    <t>Мероприятие 10. На реализацию мероприятий по благоустройству территории</t>
  </si>
  <si>
    <t>Мероприятие 12: Приобретение специальной техники для очистки тротуаров и пешеходных зон</t>
  </si>
  <si>
    <t>Отчет о реализации муниципальной программы</t>
  </si>
  <si>
    <t>План</t>
  </si>
  <si>
    <t>Факт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</si>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</sst>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_-* #,##0.00\ _р_._-;\-* #,##0.00\ _р_._-;_-* &quot;-&quot;??\ _р_._-;_-@_-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406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0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1" fillId="0" borderId="3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4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0" fillId="0" borderId="1" xfId="1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10" fillId="0" borderId="2" xfId="1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4" xfId="0" applyNumberFormat="1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horizontal="center" vertical="top" wrapText="1"/>
    </xf>
    <xf numFmtId="4" fontId="10" fillId="5" borderId="1" xfId="1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/>
    </xf>
    <xf numFmtId="4" fontId="10" fillId="3" borderId="1" xfId="0" applyNumberFormat="1" applyFont="1" applyFill="1" applyBorder="1" applyAlignment="1">
      <alignment horizontal="center" vertical="top" wrapText="1"/>
    </xf>
    <xf numFmtId="4" fontId="10" fillId="3" borderId="1" xfId="1" applyNumberFormat="1" applyFont="1" applyFill="1" applyBorder="1" applyAlignment="1">
      <alignment horizontal="center" vertical="top" wrapText="1"/>
    </xf>
    <xf numFmtId="4" fontId="10" fillId="4" borderId="1" xfId="0" applyNumberFormat="1" applyFont="1" applyFill="1" applyBorder="1" applyAlignment="1">
      <alignment horizontal="center" vertical="top" wrapText="1"/>
    </xf>
    <xf numFmtId="4" fontId="10" fillId="4" borderId="1" xfId="1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3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4" fontId="10" fillId="0" borderId="2" xfId="0" applyNumberFormat="1" applyFont="1" applyFill="1" applyBorder="1" applyAlignment="1">
      <alignment horizontal="center" vertical="top" wrapText="1"/>
    </xf>
    <xf numFmtId="4" fontId="10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3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3" fillId="0" borderId="3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3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3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4" fontId="10" fillId="0" borderId="2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center" vertical="top" wrapText="1"/>
    </xf>
    <xf numFmtId="4" fontId="10" fillId="0" borderId="4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164" fontId="10" fillId="0" borderId="2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4" fillId="2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4" fontId="2" fillId="2" borderId="2" xfId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" fontId="10" fillId="0" borderId="2" xfId="1" applyNumberFormat="1" applyFont="1" applyFill="1" applyBorder="1" applyAlignment="1">
      <alignment horizontal="center" vertical="top" wrapText="1"/>
    </xf>
    <xf numFmtId="4" fontId="10" fillId="0" borderId="3" xfId="1" applyNumberFormat="1" applyFont="1" applyFill="1" applyBorder="1" applyAlignment="1">
      <alignment horizontal="center" vertical="top" wrapText="1"/>
    </xf>
    <xf numFmtId="4" fontId="10" fillId="0" borderId="4" xfId="1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center" vertical="top" wrapText="1"/>
    </xf>
    <xf numFmtId="0" fontId="10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4" xfId="0" applyNumberFormat="1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top" wrapText="1"/>
    </xf>
    <xf numFmtId="0" fontId="10" fillId="4" borderId="10" xfId="0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left" vertical="top" wrapText="1"/>
    </xf>
    <xf numFmtId="0" fontId="10" fillId="4" borderId="8" xfId="0" applyFont="1" applyFill="1" applyBorder="1" applyAlignment="1">
      <alignment horizontal="left" vertical="top" wrapText="1"/>
    </xf>
    <xf numFmtId="0" fontId="10" fillId="4" borderId="9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0" fontId="10" fillId="5" borderId="2" xfId="0" applyFont="1" applyFill="1" applyBorder="1" applyAlignment="1">
      <alignment horizontal="left" vertical="top" wrapText="1"/>
    </xf>
    <xf numFmtId="0" fontId="10" fillId="5" borderId="3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left" vertical="top" wrapText="1"/>
    </xf>
    <xf numFmtId="0" fontId="10" fillId="5" borderId="10" xfId="0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horizontal="left" vertical="top" wrapText="1"/>
    </xf>
    <xf numFmtId="0" fontId="10" fillId="5" borderId="7" xfId="0" applyFont="1" applyFill="1" applyBorder="1" applyAlignment="1">
      <alignment horizontal="left" vertical="top" wrapText="1"/>
    </xf>
    <xf numFmtId="0" fontId="10" fillId="5" borderId="8" xfId="0" applyFont="1" applyFill="1" applyBorder="1" applyAlignment="1">
      <alignment horizontal="left" vertical="top" wrapText="1"/>
    </xf>
    <xf numFmtId="0" fontId="10" fillId="5" borderId="9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O518"/>
  <sheetViews>
    <sheetView tabSelected="1" view="pageBreakPreview" zoomScale="56" zoomScaleNormal="70" zoomScaleSheetLayoutView="56" workbookViewId="0">
      <pane xSplit="6" ySplit="10" topLeftCell="G444" activePane="bottomRight" state="frozen"/>
      <selection pane="topRight" activeCell="G1" sqref="G1"/>
      <selection pane="bottomLeft" activeCell="A6" sqref="A6"/>
      <selection pane="bottomRight" activeCell="M497" sqref="M497:M499"/>
    </sheetView>
  </sheetViews>
  <sheetFormatPr defaultColWidth="9.140625" defaultRowHeight="15.75" x14ac:dyDescent="0.2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42578125" style="1" customWidth="1"/>
    <col min="8" max="8" width="16.7109375" style="1" customWidth="1"/>
    <col min="9" max="9" width="17.28515625" style="1" customWidth="1"/>
    <col min="10" max="10" width="23.28515625" style="1" customWidth="1"/>
    <col min="11" max="11" width="10" style="1" customWidth="1"/>
    <col min="12" max="16384" width="9.140625" style="1"/>
  </cols>
  <sheetData>
    <row r="2" spans="1:15" ht="18.75" x14ac:dyDescent="0.25">
      <c r="A2" s="390" t="s">
        <v>275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</row>
    <row r="3" spans="1:15" ht="18.75" x14ac:dyDescent="0.25">
      <c r="A3" s="390" t="s">
        <v>91</v>
      </c>
      <c r="B3" s="390"/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390"/>
    </row>
    <row r="6" spans="1:15" x14ac:dyDescent="0.25">
      <c r="A6" s="262" t="s">
        <v>32</v>
      </c>
      <c r="B6" s="262" t="s">
        <v>22</v>
      </c>
      <c r="C6" s="262" t="s">
        <v>23</v>
      </c>
      <c r="D6" s="262"/>
      <c r="E6" s="278" t="s">
        <v>33</v>
      </c>
      <c r="F6" s="262" t="s">
        <v>24</v>
      </c>
      <c r="G6" s="262"/>
      <c r="H6" s="262"/>
      <c r="I6" s="262"/>
      <c r="J6" s="262" t="s">
        <v>34</v>
      </c>
      <c r="K6" s="262"/>
      <c r="L6" s="262"/>
      <c r="M6" s="262"/>
      <c r="N6" s="262"/>
      <c r="O6" s="2"/>
    </row>
    <row r="7" spans="1:15" x14ac:dyDescent="0.25">
      <c r="A7" s="262"/>
      <c r="B7" s="262"/>
      <c r="C7" s="262"/>
      <c r="D7" s="262"/>
      <c r="E7" s="279"/>
      <c r="F7" s="262" t="s">
        <v>25</v>
      </c>
      <c r="G7" s="262"/>
      <c r="H7" s="262"/>
      <c r="I7" s="262"/>
      <c r="J7" s="262" t="s">
        <v>26</v>
      </c>
      <c r="K7" s="262" t="s">
        <v>27</v>
      </c>
      <c r="L7" s="262"/>
      <c r="M7" s="262"/>
      <c r="N7" s="262"/>
      <c r="O7" s="2"/>
    </row>
    <row r="8" spans="1:15" ht="34.5" customHeight="1" x14ac:dyDescent="0.25">
      <c r="A8" s="262"/>
      <c r="B8" s="262"/>
      <c r="C8" s="278" t="s">
        <v>28</v>
      </c>
      <c r="D8" s="278" t="s">
        <v>29</v>
      </c>
      <c r="E8" s="279"/>
      <c r="F8" s="262"/>
      <c r="G8" s="262"/>
      <c r="H8" s="262"/>
      <c r="I8" s="262"/>
      <c r="J8" s="262"/>
      <c r="K8" s="262"/>
      <c r="L8" s="262"/>
      <c r="M8" s="262"/>
      <c r="N8" s="262"/>
      <c r="O8" s="2"/>
    </row>
    <row r="9" spans="1:15" ht="46.5" customHeight="1" x14ac:dyDescent="0.25">
      <c r="A9" s="262"/>
      <c r="B9" s="262"/>
      <c r="C9" s="280"/>
      <c r="D9" s="280"/>
      <c r="E9" s="280"/>
      <c r="F9" s="262"/>
      <c r="G9" s="3" t="s">
        <v>276</v>
      </c>
      <c r="H9" s="3" t="s">
        <v>277</v>
      </c>
      <c r="I9" s="3" t="s">
        <v>278</v>
      </c>
      <c r="J9" s="262"/>
      <c r="K9" s="262"/>
      <c r="L9" s="258" t="s">
        <v>276</v>
      </c>
      <c r="M9" s="258" t="s">
        <v>277</v>
      </c>
      <c r="N9" s="258" t="s">
        <v>278</v>
      </c>
      <c r="O9" s="2"/>
    </row>
    <row r="10" spans="1:15" s="6" customFormat="1" x14ac:dyDescent="0.25">
      <c r="A10" s="3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11</v>
      </c>
      <c r="H10" s="4">
        <v>12</v>
      </c>
      <c r="I10" s="4">
        <v>13</v>
      </c>
      <c r="J10" s="4">
        <v>16</v>
      </c>
      <c r="K10" s="4">
        <v>17</v>
      </c>
      <c r="L10" s="4">
        <v>22</v>
      </c>
      <c r="M10" s="4">
        <v>23</v>
      </c>
      <c r="N10" s="4">
        <v>24</v>
      </c>
      <c r="O10" s="5"/>
    </row>
    <row r="11" spans="1:15" ht="33.75" customHeight="1" x14ac:dyDescent="0.25">
      <c r="A11" s="297" t="s">
        <v>59</v>
      </c>
      <c r="B11" s="297"/>
      <c r="C11" s="23">
        <v>2020</v>
      </c>
      <c r="D11" s="23">
        <v>2026</v>
      </c>
      <c r="E11" s="23" t="s">
        <v>30</v>
      </c>
      <c r="F11" s="23" t="s">
        <v>30</v>
      </c>
      <c r="G11" s="140" t="s">
        <v>30</v>
      </c>
      <c r="H11" s="140" t="s">
        <v>30</v>
      </c>
      <c r="I11" s="140" t="s">
        <v>30</v>
      </c>
      <c r="J11" s="3" t="s">
        <v>30</v>
      </c>
      <c r="K11" s="3" t="s">
        <v>30</v>
      </c>
      <c r="L11" s="3" t="s">
        <v>30</v>
      </c>
      <c r="M11" s="3" t="s">
        <v>30</v>
      </c>
      <c r="N11" s="3" t="s">
        <v>30</v>
      </c>
      <c r="O11" s="2"/>
    </row>
    <row r="12" spans="1:15" ht="63" customHeight="1" x14ac:dyDescent="0.25">
      <c r="A12" s="297" t="s">
        <v>66</v>
      </c>
      <c r="B12" s="297"/>
      <c r="C12" s="23">
        <v>2020</v>
      </c>
      <c r="D12" s="23">
        <v>2026</v>
      </c>
      <c r="E12" s="23" t="s">
        <v>30</v>
      </c>
      <c r="F12" s="23" t="s">
        <v>30</v>
      </c>
      <c r="G12" s="140" t="s">
        <v>30</v>
      </c>
      <c r="H12" s="140" t="s">
        <v>30</v>
      </c>
      <c r="I12" s="140" t="s">
        <v>30</v>
      </c>
      <c r="J12" s="3" t="s">
        <v>30</v>
      </c>
      <c r="K12" s="3" t="s">
        <v>30</v>
      </c>
      <c r="L12" s="3" t="s">
        <v>30</v>
      </c>
      <c r="M12" s="3" t="s">
        <v>30</v>
      </c>
      <c r="N12" s="3" t="s">
        <v>30</v>
      </c>
      <c r="O12" s="2"/>
    </row>
    <row r="13" spans="1:15" ht="96" customHeight="1" x14ac:dyDescent="0.25">
      <c r="A13" s="297" t="s">
        <v>68</v>
      </c>
      <c r="B13" s="297"/>
      <c r="C13" s="23">
        <v>2020</v>
      </c>
      <c r="D13" s="23">
        <v>2026</v>
      </c>
      <c r="E13" s="23" t="s">
        <v>30</v>
      </c>
      <c r="F13" s="23" t="s">
        <v>30</v>
      </c>
      <c r="G13" s="140" t="s">
        <v>30</v>
      </c>
      <c r="H13" s="140" t="s">
        <v>30</v>
      </c>
      <c r="I13" s="140" t="s">
        <v>30</v>
      </c>
      <c r="J13" s="3" t="s">
        <v>30</v>
      </c>
      <c r="K13" s="3" t="s">
        <v>30</v>
      </c>
      <c r="L13" s="3" t="s">
        <v>30</v>
      </c>
      <c r="M13" s="3" t="s">
        <v>30</v>
      </c>
      <c r="N13" s="3" t="s">
        <v>30</v>
      </c>
      <c r="O13" s="2"/>
    </row>
    <row r="14" spans="1:15" ht="15.75" customHeight="1" x14ac:dyDescent="0.25">
      <c r="A14" s="302"/>
      <c r="B14" s="302" t="s">
        <v>67</v>
      </c>
      <c r="C14" s="282">
        <v>2020</v>
      </c>
      <c r="D14" s="282">
        <v>2026</v>
      </c>
      <c r="E14" s="282" t="s">
        <v>30</v>
      </c>
      <c r="F14" s="282" t="s">
        <v>30</v>
      </c>
      <c r="G14" s="360" t="s">
        <v>30</v>
      </c>
      <c r="H14" s="360" t="s">
        <v>16</v>
      </c>
      <c r="I14" s="360" t="s">
        <v>30</v>
      </c>
      <c r="J14" s="278" t="s">
        <v>30</v>
      </c>
      <c r="K14" s="278" t="s">
        <v>30</v>
      </c>
      <c r="L14" s="278" t="s">
        <v>30</v>
      </c>
      <c r="M14" s="278" t="s">
        <v>30</v>
      </c>
      <c r="N14" s="278" t="s">
        <v>30</v>
      </c>
      <c r="O14" s="2"/>
    </row>
    <row r="15" spans="1:15" x14ac:dyDescent="0.25">
      <c r="A15" s="303"/>
      <c r="B15" s="303"/>
      <c r="C15" s="283"/>
      <c r="D15" s="283"/>
      <c r="E15" s="283"/>
      <c r="F15" s="283"/>
      <c r="G15" s="363"/>
      <c r="H15" s="363"/>
      <c r="I15" s="363"/>
      <c r="J15" s="279"/>
      <c r="K15" s="279"/>
      <c r="L15" s="279"/>
      <c r="M15" s="279"/>
      <c r="N15" s="279"/>
      <c r="O15" s="2"/>
    </row>
    <row r="16" spans="1:15" x14ac:dyDescent="0.25">
      <c r="A16" s="303"/>
      <c r="B16" s="303"/>
      <c r="C16" s="283"/>
      <c r="D16" s="283"/>
      <c r="E16" s="284"/>
      <c r="F16" s="284"/>
      <c r="G16" s="364"/>
      <c r="H16" s="364"/>
      <c r="I16" s="364"/>
      <c r="J16" s="280"/>
      <c r="K16" s="280"/>
      <c r="L16" s="280"/>
      <c r="M16" s="280"/>
      <c r="N16" s="280"/>
      <c r="O16" s="2"/>
    </row>
    <row r="17" spans="1:15" ht="15.75" customHeight="1" x14ac:dyDescent="0.25">
      <c r="A17" s="297"/>
      <c r="B17" s="297" t="s">
        <v>40</v>
      </c>
      <c r="C17" s="301">
        <v>2020</v>
      </c>
      <c r="D17" s="301">
        <v>2026</v>
      </c>
      <c r="E17" s="302" t="s">
        <v>41</v>
      </c>
      <c r="F17" s="22" t="s">
        <v>31</v>
      </c>
      <c r="G17" s="141">
        <f t="shared" ref="G17:H17" si="0">G18+G19</f>
        <v>48261233.539999999</v>
      </c>
      <c r="H17" s="141">
        <f t="shared" si="0"/>
        <v>48261233.539999999</v>
      </c>
      <c r="I17" s="141">
        <f t="shared" ref="I17:I20" si="1">H17/G17*100</f>
        <v>100</v>
      </c>
      <c r="J17" s="262" t="s">
        <v>30</v>
      </c>
      <c r="K17" s="262" t="s">
        <v>30</v>
      </c>
      <c r="L17" s="262" t="s">
        <v>30</v>
      </c>
      <c r="M17" s="262" t="s">
        <v>30</v>
      </c>
      <c r="N17" s="262" t="s">
        <v>30</v>
      </c>
      <c r="O17" s="2"/>
    </row>
    <row r="18" spans="1:15" ht="63" customHeight="1" x14ac:dyDescent="0.25">
      <c r="A18" s="297"/>
      <c r="B18" s="297"/>
      <c r="C18" s="301"/>
      <c r="D18" s="301"/>
      <c r="E18" s="303"/>
      <c r="F18" s="22" t="s">
        <v>35</v>
      </c>
      <c r="G18" s="141">
        <f t="shared" ref="G18:H18" si="2">G21+G24+G27+G45+G30+G33+G36+G39+G42</f>
        <v>11635386.710000001</v>
      </c>
      <c r="H18" s="141">
        <f t="shared" si="2"/>
        <v>11635386.710000001</v>
      </c>
      <c r="I18" s="141">
        <f t="shared" si="1"/>
        <v>100</v>
      </c>
      <c r="J18" s="262"/>
      <c r="K18" s="262"/>
      <c r="L18" s="262"/>
      <c r="M18" s="262"/>
      <c r="N18" s="262"/>
      <c r="O18" s="2"/>
    </row>
    <row r="19" spans="1:15" ht="47.25" x14ac:dyDescent="0.25">
      <c r="A19" s="297"/>
      <c r="B19" s="297"/>
      <c r="C19" s="301"/>
      <c r="D19" s="301"/>
      <c r="E19" s="303"/>
      <c r="F19" s="22" t="s">
        <v>36</v>
      </c>
      <c r="G19" s="140">
        <f t="shared" ref="G19:H19" si="3">G22+G25+G28+G46+G31+G34+G37+G40+G43</f>
        <v>36625846.829999998</v>
      </c>
      <c r="H19" s="140">
        <f t="shared" si="3"/>
        <v>36625846.829999998</v>
      </c>
      <c r="I19" s="141">
        <f t="shared" si="1"/>
        <v>100</v>
      </c>
      <c r="J19" s="262"/>
      <c r="K19" s="262"/>
      <c r="L19" s="262"/>
      <c r="M19" s="262"/>
      <c r="N19" s="262"/>
      <c r="O19" s="2"/>
    </row>
    <row r="20" spans="1:15" ht="15.75" customHeight="1" x14ac:dyDescent="0.25">
      <c r="A20" s="297"/>
      <c r="B20" s="297" t="s">
        <v>1</v>
      </c>
      <c r="C20" s="301">
        <v>2020</v>
      </c>
      <c r="D20" s="301">
        <v>2026</v>
      </c>
      <c r="E20" s="302" t="s">
        <v>41</v>
      </c>
      <c r="F20" s="22" t="s">
        <v>31</v>
      </c>
      <c r="G20" s="141">
        <f t="shared" ref="G20:H20" si="4">G21+G22</f>
        <v>1410600</v>
      </c>
      <c r="H20" s="141">
        <f t="shared" si="4"/>
        <v>1410600</v>
      </c>
      <c r="I20" s="141">
        <f t="shared" si="1"/>
        <v>100</v>
      </c>
      <c r="J20" s="262" t="s">
        <v>61</v>
      </c>
      <c r="K20" s="262" t="s">
        <v>62</v>
      </c>
      <c r="L20" s="262">
        <v>100</v>
      </c>
      <c r="M20" s="262">
        <v>100</v>
      </c>
      <c r="N20" s="262">
        <f>M20/L20*100</f>
        <v>100</v>
      </c>
      <c r="O20" s="2"/>
    </row>
    <row r="21" spans="1:15" ht="63" customHeight="1" x14ac:dyDescent="0.25">
      <c r="A21" s="297"/>
      <c r="B21" s="297"/>
      <c r="C21" s="301"/>
      <c r="D21" s="301"/>
      <c r="E21" s="303"/>
      <c r="F21" s="22" t="s">
        <v>35</v>
      </c>
      <c r="G21" s="141">
        <v>1410600</v>
      </c>
      <c r="H21" s="141">
        <v>1410600</v>
      </c>
      <c r="I21" s="141">
        <f>H21/G21*100</f>
        <v>100</v>
      </c>
      <c r="J21" s="262"/>
      <c r="K21" s="262"/>
      <c r="L21" s="262"/>
      <c r="M21" s="262"/>
      <c r="N21" s="262"/>
      <c r="O21" s="2"/>
    </row>
    <row r="22" spans="1:15" ht="48.75" customHeight="1" x14ac:dyDescent="0.25">
      <c r="A22" s="297"/>
      <c r="B22" s="297"/>
      <c r="C22" s="301"/>
      <c r="D22" s="301"/>
      <c r="E22" s="303"/>
      <c r="F22" s="22" t="s">
        <v>36</v>
      </c>
      <c r="G22" s="140">
        <v>0</v>
      </c>
      <c r="H22" s="140">
        <v>0</v>
      </c>
      <c r="I22" s="141">
        <v>0</v>
      </c>
      <c r="J22" s="262"/>
      <c r="K22" s="262"/>
      <c r="L22" s="262"/>
      <c r="M22" s="262"/>
      <c r="N22" s="262"/>
      <c r="O22" s="2"/>
    </row>
    <row r="23" spans="1:15" ht="21.75" customHeight="1" x14ac:dyDescent="0.25">
      <c r="A23" s="297"/>
      <c r="B23" s="297" t="s">
        <v>2</v>
      </c>
      <c r="C23" s="301">
        <v>2020</v>
      </c>
      <c r="D23" s="301">
        <v>2026</v>
      </c>
      <c r="E23" s="302" t="s">
        <v>41</v>
      </c>
      <c r="F23" s="22" t="s">
        <v>31</v>
      </c>
      <c r="G23" s="141">
        <f t="shared" ref="G23:H23" si="5">G24+G25</f>
        <v>10224786.710000001</v>
      </c>
      <c r="H23" s="141">
        <f t="shared" si="5"/>
        <v>10224786.710000001</v>
      </c>
      <c r="I23" s="141">
        <f t="shared" ref="I23:I43" si="6">H23/G23*100</f>
        <v>100</v>
      </c>
      <c r="J23" s="262" t="s">
        <v>75</v>
      </c>
      <c r="K23" s="262" t="s">
        <v>62</v>
      </c>
      <c r="L23" s="262">
        <v>100</v>
      </c>
      <c r="M23" s="262">
        <v>100</v>
      </c>
      <c r="N23" s="262">
        <f t="shared" ref="N23" si="7">M23/L23*100</f>
        <v>100</v>
      </c>
      <c r="O23" s="2"/>
    </row>
    <row r="24" spans="1:15" ht="67.5" customHeight="1" x14ac:dyDescent="0.25">
      <c r="A24" s="297"/>
      <c r="B24" s="297"/>
      <c r="C24" s="301"/>
      <c r="D24" s="301"/>
      <c r="E24" s="303"/>
      <c r="F24" s="22" t="s">
        <v>35</v>
      </c>
      <c r="G24" s="141">
        <v>10224786.710000001</v>
      </c>
      <c r="H24" s="141">
        <v>10224786.710000001</v>
      </c>
      <c r="I24" s="141">
        <f t="shared" si="6"/>
        <v>100</v>
      </c>
      <c r="J24" s="262"/>
      <c r="K24" s="262"/>
      <c r="L24" s="262"/>
      <c r="M24" s="262"/>
      <c r="N24" s="262"/>
      <c r="O24" s="2"/>
    </row>
    <row r="25" spans="1:15" ht="47.25" x14ac:dyDescent="0.25">
      <c r="A25" s="297"/>
      <c r="B25" s="297"/>
      <c r="C25" s="301"/>
      <c r="D25" s="301"/>
      <c r="E25" s="303"/>
      <c r="F25" s="22" t="s">
        <v>36</v>
      </c>
      <c r="G25" s="140">
        <v>0</v>
      </c>
      <c r="H25" s="140">
        <v>0</v>
      </c>
      <c r="I25" s="141">
        <v>0</v>
      </c>
      <c r="J25" s="262"/>
      <c r="K25" s="262"/>
      <c r="L25" s="262"/>
      <c r="M25" s="262"/>
      <c r="N25" s="262"/>
      <c r="O25" s="2"/>
    </row>
    <row r="26" spans="1:15" ht="15.75" hidden="1" customHeight="1" x14ac:dyDescent="0.25">
      <c r="A26" s="297"/>
      <c r="B26" s="297" t="s">
        <v>198</v>
      </c>
      <c r="C26" s="301">
        <v>2020</v>
      </c>
      <c r="D26" s="301">
        <v>2026</v>
      </c>
      <c r="E26" s="302" t="s">
        <v>41</v>
      </c>
      <c r="F26" s="22" t="s">
        <v>31</v>
      </c>
      <c r="G26" s="141">
        <f t="shared" ref="G26" si="8">G27+G28</f>
        <v>0</v>
      </c>
      <c r="H26" s="141">
        <f>H27+H28</f>
        <v>0</v>
      </c>
      <c r="I26" s="141" t="e">
        <f t="shared" si="6"/>
        <v>#DIV/0!</v>
      </c>
      <c r="J26" s="262" t="s">
        <v>116</v>
      </c>
      <c r="K26" s="262" t="s">
        <v>62</v>
      </c>
      <c r="L26" s="262"/>
      <c r="M26" s="262"/>
      <c r="N26" s="262" t="e">
        <f t="shared" ref="N26" si="9">M26/L26*100</f>
        <v>#DIV/0!</v>
      </c>
      <c r="O26" s="2"/>
    </row>
    <row r="27" spans="1:15" ht="63" hidden="1" customHeight="1" x14ac:dyDescent="0.25">
      <c r="A27" s="297"/>
      <c r="B27" s="297"/>
      <c r="C27" s="301"/>
      <c r="D27" s="301"/>
      <c r="E27" s="303"/>
      <c r="F27" s="22" t="s">
        <v>35</v>
      </c>
      <c r="G27" s="141">
        <v>0</v>
      </c>
      <c r="H27" s="141">
        <v>0</v>
      </c>
      <c r="I27" s="141" t="e">
        <f t="shared" si="6"/>
        <v>#DIV/0!</v>
      </c>
      <c r="J27" s="262"/>
      <c r="K27" s="262"/>
      <c r="L27" s="262"/>
      <c r="M27" s="262"/>
      <c r="N27" s="262"/>
      <c r="O27" s="2"/>
    </row>
    <row r="28" spans="1:15" ht="63.6" hidden="1" customHeight="1" x14ac:dyDescent="0.25">
      <c r="A28" s="297"/>
      <c r="B28" s="297"/>
      <c r="C28" s="301"/>
      <c r="D28" s="301"/>
      <c r="E28" s="304"/>
      <c r="F28" s="22" t="s">
        <v>36</v>
      </c>
      <c r="G28" s="140">
        <v>0</v>
      </c>
      <c r="H28" s="140">
        <v>0</v>
      </c>
      <c r="I28" s="141" t="e">
        <f t="shared" si="6"/>
        <v>#DIV/0!</v>
      </c>
      <c r="J28" s="262"/>
      <c r="K28" s="262"/>
      <c r="L28" s="262"/>
      <c r="M28" s="262"/>
      <c r="N28" s="262"/>
      <c r="O28" s="2"/>
    </row>
    <row r="29" spans="1:15" s="58" customFormat="1" ht="31.5" x14ac:dyDescent="0.25">
      <c r="A29" s="54"/>
      <c r="B29" s="302" t="s">
        <v>3</v>
      </c>
      <c r="C29" s="282">
        <v>2020</v>
      </c>
      <c r="D29" s="282">
        <v>2026</v>
      </c>
      <c r="E29" s="302" t="s">
        <v>41</v>
      </c>
      <c r="F29" s="55" t="s">
        <v>31</v>
      </c>
      <c r="G29" s="142">
        <f t="shared" ref="G29:H29" si="10">G30+G31</f>
        <v>35413637</v>
      </c>
      <c r="H29" s="142">
        <f t="shared" si="10"/>
        <v>35413637</v>
      </c>
      <c r="I29" s="141">
        <f t="shared" si="6"/>
        <v>100</v>
      </c>
      <c r="J29" s="262" t="s">
        <v>117</v>
      </c>
      <c r="K29" s="262" t="s">
        <v>62</v>
      </c>
      <c r="L29" s="278">
        <v>100</v>
      </c>
      <c r="M29" s="278">
        <v>100</v>
      </c>
      <c r="N29" s="262">
        <f t="shared" ref="N29" si="11">M29/L29*100</f>
        <v>100</v>
      </c>
      <c r="O29" s="2"/>
    </row>
    <row r="30" spans="1:15" s="58" customFormat="1" ht="63" x14ac:dyDescent="0.25">
      <c r="A30" s="54"/>
      <c r="B30" s="303"/>
      <c r="C30" s="283"/>
      <c r="D30" s="283"/>
      <c r="E30" s="303"/>
      <c r="F30" s="55" t="s">
        <v>35</v>
      </c>
      <c r="G30" s="142">
        <v>0</v>
      </c>
      <c r="H30" s="142">
        <v>0</v>
      </c>
      <c r="I30" s="141">
        <v>0</v>
      </c>
      <c r="J30" s="262"/>
      <c r="K30" s="262"/>
      <c r="L30" s="279"/>
      <c r="M30" s="279"/>
      <c r="N30" s="262"/>
      <c r="O30" s="2"/>
    </row>
    <row r="31" spans="1:15" s="58" customFormat="1" ht="47.25" x14ac:dyDescent="0.25">
      <c r="A31" s="54"/>
      <c r="B31" s="304"/>
      <c r="C31" s="284"/>
      <c r="D31" s="284"/>
      <c r="E31" s="304"/>
      <c r="F31" s="55" t="s">
        <v>36</v>
      </c>
      <c r="G31" s="142">
        <v>35413637</v>
      </c>
      <c r="H31" s="142">
        <v>35413637</v>
      </c>
      <c r="I31" s="141">
        <f t="shared" si="6"/>
        <v>100</v>
      </c>
      <c r="J31" s="262"/>
      <c r="K31" s="262"/>
      <c r="L31" s="280"/>
      <c r="M31" s="280"/>
      <c r="N31" s="262"/>
      <c r="O31" s="2"/>
    </row>
    <row r="32" spans="1:15" s="83" customFormat="1" ht="31.5" x14ac:dyDescent="0.25">
      <c r="A32" s="282"/>
      <c r="B32" s="302" t="s">
        <v>156</v>
      </c>
      <c r="C32" s="282">
        <v>2020</v>
      </c>
      <c r="D32" s="282">
        <v>2026</v>
      </c>
      <c r="E32" s="302" t="s">
        <v>41</v>
      </c>
      <c r="F32" s="79" t="s">
        <v>31</v>
      </c>
      <c r="G32" s="142">
        <f t="shared" ref="G32:H32" si="12">G33+G34</f>
        <v>1180000</v>
      </c>
      <c r="H32" s="142">
        <f t="shared" si="12"/>
        <v>1180000</v>
      </c>
      <c r="I32" s="141">
        <f t="shared" si="6"/>
        <v>100</v>
      </c>
      <c r="J32" s="262" t="s">
        <v>157</v>
      </c>
      <c r="K32" s="262" t="s">
        <v>62</v>
      </c>
      <c r="L32" s="278">
        <v>100</v>
      </c>
      <c r="M32" s="278">
        <v>100</v>
      </c>
      <c r="N32" s="262">
        <f t="shared" ref="N32" si="13">M32/L32*100</f>
        <v>100</v>
      </c>
      <c r="O32" s="2"/>
    </row>
    <row r="33" spans="1:15" s="83" customFormat="1" ht="63" x14ac:dyDescent="0.25">
      <c r="A33" s="283"/>
      <c r="B33" s="303"/>
      <c r="C33" s="283"/>
      <c r="D33" s="283"/>
      <c r="E33" s="303"/>
      <c r="F33" s="79" t="s">
        <v>35</v>
      </c>
      <c r="G33" s="142">
        <v>0</v>
      </c>
      <c r="H33" s="142">
        <v>0</v>
      </c>
      <c r="I33" s="141">
        <v>0</v>
      </c>
      <c r="J33" s="262"/>
      <c r="K33" s="262"/>
      <c r="L33" s="279"/>
      <c r="M33" s="279"/>
      <c r="N33" s="262"/>
      <c r="O33" s="2"/>
    </row>
    <row r="34" spans="1:15" s="83" customFormat="1" ht="47.25" x14ac:dyDescent="0.25">
      <c r="A34" s="284"/>
      <c r="B34" s="304"/>
      <c r="C34" s="284"/>
      <c r="D34" s="284"/>
      <c r="E34" s="304"/>
      <c r="F34" s="79" t="s">
        <v>36</v>
      </c>
      <c r="G34" s="142">
        <v>1180000</v>
      </c>
      <c r="H34" s="142">
        <v>1180000</v>
      </c>
      <c r="I34" s="141">
        <f t="shared" si="6"/>
        <v>100</v>
      </c>
      <c r="J34" s="262"/>
      <c r="K34" s="262"/>
      <c r="L34" s="280"/>
      <c r="M34" s="280"/>
      <c r="N34" s="262"/>
      <c r="O34" s="2"/>
    </row>
    <row r="35" spans="1:15" s="106" customFormat="1" ht="31.5" hidden="1" customHeight="1" x14ac:dyDescent="0.25">
      <c r="A35" s="104"/>
      <c r="B35" s="302" t="s">
        <v>175</v>
      </c>
      <c r="C35" s="282">
        <v>2020</v>
      </c>
      <c r="D35" s="282">
        <v>2026</v>
      </c>
      <c r="E35" s="302" t="s">
        <v>41</v>
      </c>
      <c r="F35" s="105" t="s">
        <v>31</v>
      </c>
      <c r="G35" s="142">
        <f t="shared" ref="G35:H35" si="14">G36+G37</f>
        <v>0</v>
      </c>
      <c r="H35" s="142">
        <f t="shared" si="14"/>
        <v>0</v>
      </c>
      <c r="I35" s="141" t="e">
        <f t="shared" si="6"/>
        <v>#DIV/0!</v>
      </c>
      <c r="J35" s="262" t="s">
        <v>157</v>
      </c>
      <c r="K35" s="262" t="s">
        <v>62</v>
      </c>
      <c r="L35" s="278"/>
      <c r="M35" s="278"/>
      <c r="N35" s="262" t="e">
        <f t="shared" ref="N35" si="15">M35/L35*100</f>
        <v>#DIV/0!</v>
      </c>
      <c r="O35" s="2"/>
    </row>
    <row r="36" spans="1:15" s="106" customFormat="1" ht="63" hidden="1" customHeight="1" x14ac:dyDescent="0.25">
      <c r="A36" s="104"/>
      <c r="B36" s="303"/>
      <c r="C36" s="283"/>
      <c r="D36" s="283"/>
      <c r="E36" s="303"/>
      <c r="F36" s="105" t="s">
        <v>35</v>
      </c>
      <c r="G36" s="142">
        <v>0</v>
      </c>
      <c r="H36" s="142">
        <v>0</v>
      </c>
      <c r="I36" s="141" t="e">
        <f t="shared" si="6"/>
        <v>#DIV/0!</v>
      </c>
      <c r="J36" s="262"/>
      <c r="K36" s="262"/>
      <c r="L36" s="279"/>
      <c r="M36" s="279"/>
      <c r="N36" s="262"/>
      <c r="O36" s="2"/>
    </row>
    <row r="37" spans="1:15" s="106" customFormat="1" ht="47.25" hidden="1" customHeight="1" x14ac:dyDescent="0.25">
      <c r="A37" s="104"/>
      <c r="B37" s="304"/>
      <c r="C37" s="284"/>
      <c r="D37" s="284"/>
      <c r="E37" s="304"/>
      <c r="F37" s="105" t="s">
        <v>36</v>
      </c>
      <c r="G37" s="142">
        <v>0</v>
      </c>
      <c r="H37" s="142">
        <v>0</v>
      </c>
      <c r="I37" s="141" t="e">
        <f t="shared" si="6"/>
        <v>#DIV/0!</v>
      </c>
      <c r="J37" s="262"/>
      <c r="K37" s="262"/>
      <c r="L37" s="280"/>
      <c r="M37" s="280"/>
      <c r="N37" s="262"/>
      <c r="O37" s="2"/>
    </row>
    <row r="38" spans="1:15" s="128" customFormat="1" ht="31.5" x14ac:dyDescent="0.25">
      <c r="A38" s="126"/>
      <c r="B38" s="302" t="s">
        <v>186</v>
      </c>
      <c r="C38" s="282">
        <v>2020</v>
      </c>
      <c r="D38" s="282">
        <v>2026</v>
      </c>
      <c r="E38" s="302" t="s">
        <v>41</v>
      </c>
      <c r="F38" s="127" t="s">
        <v>31</v>
      </c>
      <c r="G38" s="142">
        <f t="shared" ref="G38:H38" si="16">G39+G40</f>
        <v>5000</v>
      </c>
      <c r="H38" s="142">
        <f t="shared" si="16"/>
        <v>5000</v>
      </c>
      <c r="I38" s="141">
        <f t="shared" si="6"/>
        <v>100</v>
      </c>
      <c r="J38" s="262" t="s">
        <v>126</v>
      </c>
      <c r="K38" s="262" t="s">
        <v>62</v>
      </c>
      <c r="L38" s="278">
        <v>100</v>
      </c>
      <c r="M38" s="278">
        <v>100</v>
      </c>
      <c r="N38" s="262">
        <f t="shared" ref="N38" si="17">M38/L38*100</f>
        <v>100</v>
      </c>
      <c r="O38" s="2"/>
    </row>
    <row r="39" spans="1:15" s="128" customFormat="1" ht="63" x14ac:dyDescent="0.25">
      <c r="A39" s="126"/>
      <c r="B39" s="303"/>
      <c r="C39" s="283"/>
      <c r="D39" s="283"/>
      <c r="E39" s="303"/>
      <c r="F39" s="127" t="s">
        <v>35</v>
      </c>
      <c r="G39" s="142">
        <v>0</v>
      </c>
      <c r="H39" s="142">
        <v>0</v>
      </c>
      <c r="I39" s="141">
        <v>0</v>
      </c>
      <c r="J39" s="262"/>
      <c r="K39" s="262"/>
      <c r="L39" s="279"/>
      <c r="M39" s="279"/>
      <c r="N39" s="262"/>
      <c r="O39" s="2"/>
    </row>
    <row r="40" spans="1:15" s="128" customFormat="1" ht="47.25" x14ac:dyDescent="0.25">
      <c r="A40" s="126"/>
      <c r="B40" s="304"/>
      <c r="C40" s="284"/>
      <c r="D40" s="284"/>
      <c r="E40" s="304"/>
      <c r="F40" s="127" t="s">
        <v>36</v>
      </c>
      <c r="G40" s="142">
        <v>5000</v>
      </c>
      <c r="H40" s="142">
        <v>5000</v>
      </c>
      <c r="I40" s="141">
        <f t="shared" si="6"/>
        <v>100</v>
      </c>
      <c r="J40" s="262"/>
      <c r="K40" s="262"/>
      <c r="L40" s="280"/>
      <c r="M40" s="280"/>
      <c r="N40" s="262"/>
      <c r="O40" s="2"/>
    </row>
    <row r="41" spans="1:15" s="196" customFormat="1" ht="31.5" x14ac:dyDescent="0.25">
      <c r="A41" s="188"/>
      <c r="B41" s="302" t="s">
        <v>195</v>
      </c>
      <c r="C41" s="282">
        <v>2020</v>
      </c>
      <c r="D41" s="282">
        <v>2026</v>
      </c>
      <c r="E41" s="302" t="s">
        <v>41</v>
      </c>
      <c r="F41" s="189" t="s">
        <v>31</v>
      </c>
      <c r="G41" s="142">
        <f t="shared" ref="G41:H41" si="18">G42+G43</f>
        <v>27209.83</v>
      </c>
      <c r="H41" s="142">
        <f t="shared" si="18"/>
        <v>27209.83</v>
      </c>
      <c r="I41" s="141">
        <f t="shared" si="6"/>
        <v>100</v>
      </c>
      <c r="J41" s="262" t="s">
        <v>126</v>
      </c>
      <c r="K41" s="262" t="s">
        <v>62</v>
      </c>
      <c r="L41" s="278">
        <v>100</v>
      </c>
      <c r="M41" s="278">
        <v>100</v>
      </c>
      <c r="N41" s="262">
        <f t="shared" ref="N41" si="19">M41/L41*100</f>
        <v>100</v>
      </c>
      <c r="O41" s="2"/>
    </row>
    <row r="42" spans="1:15" s="196" customFormat="1" ht="63" x14ac:dyDescent="0.25">
      <c r="A42" s="188"/>
      <c r="B42" s="303"/>
      <c r="C42" s="283"/>
      <c r="D42" s="283"/>
      <c r="E42" s="303"/>
      <c r="F42" s="189" t="s">
        <v>35</v>
      </c>
      <c r="G42" s="142">
        <v>0</v>
      </c>
      <c r="H42" s="142">
        <v>0</v>
      </c>
      <c r="I42" s="141">
        <v>0</v>
      </c>
      <c r="J42" s="262"/>
      <c r="K42" s="262"/>
      <c r="L42" s="279"/>
      <c r="M42" s="279"/>
      <c r="N42" s="262"/>
      <c r="O42" s="2"/>
    </row>
    <row r="43" spans="1:15" s="196" customFormat="1" ht="47.25" x14ac:dyDescent="0.25">
      <c r="A43" s="188"/>
      <c r="B43" s="304"/>
      <c r="C43" s="284"/>
      <c r="D43" s="284"/>
      <c r="E43" s="304"/>
      <c r="F43" s="189" t="s">
        <v>36</v>
      </c>
      <c r="G43" s="142">
        <v>27209.83</v>
      </c>
      <c r="H43" s="142">
        <v>27209.83</v>
      </c>
      <c r="I43" s="141">
        <f t="shared" si="6"/>
        <v>100</v>
      </c>
      <c r="J43" s="262"/>
      <c r="K43" s="262"/>
      <c r="L43" s="280"/>
      <c r="M43" s="280"/>
      <c r="N43" s="262"/>
      <c r="O43" s="2"/>
    </row>
    <row r="44" spans="1:15" ht="22.5" hidden="1" customHeight="1" x14ac:dyDescent="0.25">
      <c r="A44" s="282"/>
      <c r="B44" s="302" t="s">
        <v>216</v>
      </c>
      <c r="C44" s="282">
        <v>2020</v>
      </c>
      <c r="D44" s="282">
        <v>2026</v>
      </c>
      <c r="E44" s="302" t="s">
        <v>41</v>
      </c>
      <c r="F44" s="22" t="s">
        <v>31</v>
      </c>
      <c r="G44" s="142">
        <f t="shared" ref="G44:I44" si="20">G45+G46</f>
        <v>0</v>
      </c>
      <c r="H44" s="142">
        <f t="shared" si="20"/>
        <v>0</v>
      </c>
      <c r="I44" s="142">
        <f t="shared" si="20"/>
        <v>0</v>
      </c>
      <c r="J44" s="262" t="s">
        <v>126</v>
      </c>
      <c r="K44" s="262" t="s">
        <v>62</v>
      </c>
      <c r="L44" s="278"/>
      <c r="M44" s="278"/>
      <c r="N44" s="278"/>
      <c r="O44" s="2"/>
    </row>
    <row r="45" spans="1:15" ht="50.25" hidden="1" customHeight="1" x14ac:dyDescent="0.25">
      <c r="A45" s="283"/>
      <c r="B45" s="303"/>
      <c r="C45" s="283"/>
      <c r="D45" s="283"/>
      <c r="E45" s="303"/>
      <c r="F45" s="22" t="s">
        <v>35</v>
      </c>
      <c r="G45" s="142">
        <v>0</v>
      </c>
      <c r="H45" s="142">
        <v>0</v>
      </c>
      <c r="I45" s="142">
        <v>0</v>
      </c>
      <c r="J45" s="262"/>
      <c r="K45" s="262"/>
      <c r="L45" s="279"/>
      <c r="M45" s="279"/>
      <c r="N45" s="279"/>
      <c r="O45" s="2"/>
    </row>
    <row r="46" spans="1:15" ht="62.45" hidden="1" customHeight="1" x14ac:dyDescent="0.25">
      <c r="A46" s="284"/>
      <c r="B46" s="304"/>
      <c r="C46" s="284"/>
      <c r="D46" s="284"/>
      <c r="E46" s="304"/>
      <c r="F46" s="22" t="s">
        <v>36</v>
      </c>
      <c r="G46" s="142">
        <v>0</v>
      </c>
      <c r="H46" s="142">
        <v>0</v>
      </c>
      <c r="I46" s="142">
        <v>0</v>
      </c>
      <c r="J46" s="262"/>
      <c r="K46" s="262"/>
      <c r="L46" s="280"/>
      <c r="M46" s="280"/>
      <c r="N46" s="280"/>
      <c r="O46" s="2"/>
    </row>
    <row r="47" spans="1:15" ht="15.6" customHeight="1" x14ac:dyDescent="0.25">
      <c r="A47" s="297"/>
      <c r="B47" s="302" t="s">
        <v>69</v>
      </c>
      <c r="C47" s="301">
        <v>2020</v>
      </c>
      <c r="D47" s="301">
        <v>2026</v>
      </c>
      <c r="E47" s="301" t="s">
        <v>37</v>
      </c>
      <c r="F47" s="282" t="s">
        <v>37</v>
      </c>
      <c r="G47" s="360" t="s">
        <v>37</v>
      </c>
      <c r="H47" s="143" t="s">
        <v>18</v>
      </c>
      <c r="I47" s="360" t="s">
        <v>37</v>
      </c>
      <c r="J47" s="278" t="s">
        <v>49</v>
      </c>
      <c r="K47" s="278" t="s">
        <v>49</v>
      </c>
      <c r="L47" s="278" t="s">
        <v>49</v>
      </c>
      <c r="M47" s="278" t="s">
        <v>49</v>
      </c>
      <c r="N47" s="278" t="s">
        <v>49</v>
      </c>
      <c r="O47" s="2"/>
    </row>
    <row r="48" spans="1:15" x14ac:dyDescent="0.25">
      <c r="A48" s="297"/>
      <c r="B48" s="303"/>
      <c r="C48" s="301"/>
      <c r="D48" s="301"/>
      <c r="E48" s="301"/>
      <c r="F48" s="366"/>
      <c r="G48" s="361"/>
      <c r="H48" s="144"/>
      <c r="I48" s="361"/>
      <c r="J48" s="299"/>
      <c r="K48" s="299"/>
      <c r="L48" s="299"/>
      <c r="M48" s="299"/>
      <c r="N48" s="299"/>
      <c r="O48" s="2"/>
    </row>
    <row r="49" spans="1:15" ht="33.75" customHeight="1" x14ac:dyDescent="0.25">
      <c r="A49" s="297"/>
      <c r="B49" s="304"/>
      <c r="C49" s="301"/>
      <c r="D49" s="301"/>
      <c r="E49" s="301"/>
      <c r="F49" s="367"/>
      <c r="G49" s="362"/>
      <c r="H49" s="145"/>
      <c r="I49" s="362"/>
      <c r="J49" s="300"/>
      <c r="K49" s="300"/>
      <c r="L49" s="300"/>
      <c r="M49" s="300"/>
      <c r="N49" s="300"/>
      <c r="O49" s="2"/>
    </row>
    <row r="50" spans="1:15" ht="15.75" customHeight="1" x14ac:dyDescent="0.25">
      <c r="A50" s="297"/>
      <c r="B50" s="297" t="s">
        <v>42</v>
      </c>
      <c r="C50" s="301">
        <v>2020</v>
      </c>
      <c r="D50" s="301">
        <v>2026</v>
      </c>
      <c r="E50" s="297" t="s">
        <v>43</v>
      </c>
      <c r="F50" s="22" t="s">
        <v>31</v>
      </c>
      <c r="G50" s="146">
        <f t="shared" ref="G50:H50" si="21">G51+G52</f>
        <v>45308931.040000007</v>
      </c>
      <c r="H50" s="146">
        <f t="shared" si="21"/>
        <v>45264046.219999999</v>
      </c>
      <c r="I50" s="146">
        <f>H50/G50*100</f>
        <v>99.900936042917493</v>
      </c>
      <c r="J50" s="278" t="s">
        <v>49</v>
      </c>
      <c r="K50" s="278" t="s">
        <v>49</v>
      </c>
      <c r="L50" s="278" t="s">
        <v>49</v>
      </c>
      <c r="M50" s="278" t="s">
        <v>49</v>
      </c>
      <c r="N50" s="278" t="s">
        <v>49</v>
      </c>
      <c r="O50" s="2"/>
    </row>
    <row r="51" spans="1:15" ht="47.45" customHeight="1" x14ac:dyDescent="0.25">
      <c r="A51" s="297"/>
      <c r="B51" s="297"/>
      <c r="C51" s="301"/>
      <c r="D51" s="301"/>
      <c r="E51" s="297"/>
      <c r="F51" s="22" t="s">
        <v>35</v>
      </c>
      <c r="G51" s="140">
        <f t="shared" ref="G51:H51" si="22">G54+G57+G60+G63+G66+G69+G72+G75+G78+G96+G81+G84+G87+G90+G117+G93+G99+G102+G105+G108+G111+G114</f>
        <v>41293532.810000002</v>
      </c>
      <c r="H51" s="140">
        <f t="shared" si="22"/>
        <v>41293532.810000002</v>
      </c>
      <c r="I51" s="146">
        <f t="shared" ref="I51:I114" si="23">H51/G51*100</f>
        <v>100</v>
      </c>
      <c r="J51" s="299"/>
      <c r="K51" s="299"/>
      <c r="L51" s="299"/>
      <c r="M51" s="299"/>
      <c r="N51" s="299"/>
      <c r="O51" s="2"/>
    </row>
    <row r="52" spans="1:15" ht="38.25" customHeight="1" x14ac:dyDescent="0.25">
      <c r="A52" s="297"/>
      <c r="B52" s="297"/>
      <c r="C52" s="301"/>
      <c r="D52" s="301"/>
      <c r="E52" s="297"/>
      <c r="F52" s="22" t="s">
        <v>36</v>
      </c>
      <c r="G52" s="140">
        <f t="shared" ref="G52:H52" si="24">G55+G58+G61+G64+G67+G70+G73+G76+G79+G97+G82+G85+G88+G91+G118+G94+G100+G103+G106+G109+G112+G115</f>
        <v>4015398.2300000004</v>
      </c>
      <c r="H52" s="140">
        <f t="shared" si="24"/>
        <v>3970513.41</v>
      </c>
      <c r="I52" s="146">
        <f t="shared" si="23"/>
        <v>98.882182602346759</v>
      </c>
      <c r="J52" s="300"/>
      <c r="K52" s="300"/>
      <c r="L52" s="300"/>
      <c r="M52" s="300"/>
      <c r="N52" s="300"/>
      <c r="O52" s="2"/>
    </row>
    <row r="53" spans="1:15" ht="17.45" customHeight="1" x14ac:dyDescent="0.25">
      <c r="A53" s="297"/>
      <c r="B53" s="297" t="s">
        <v>4</v>
      </c>
      <c r="C53" s="301">
        <v>2020</v>
      </c>
      <c r="D53" s="301">
        <v>2026</v>
      </c>
      <c r="E53" s="297" t="s">
        <v>38</v>
      </c>
      <c r="F53" s="22" t="s">
        <v>31</v>
      </c>
      <c r="G53" s="140">
        <f t="shared" ref="G53:H53" si="25">G54+G55</f>
        <v>22377899.66</v>
      </c>
      <c r="H53" s="140">
        <f t="shared" si="25"/>
        <v>22377899.66</v>
      </c>
      <c r="I53" s="146">
        <f t="shared" si="23"/>
        <v>100</v>
      </c>
      <c r="J53" s="285" t="s">
        <v>73</v>
      </c>
      <c r="K53" s="285" t="s">
        <v>62</v>
      </c>
      <c r="L53" s="278">
        <v>100</v>
      </c>
      <c r="M53" s="278">
        <v>100</v>
      </c>
      <c r="N53" s="278">
        <f>M53/L53*100</f>
        <v>100</v>
      </c>
      <c r="O53" s="2"/>
    </row>
    <row r="54" spans="1:15" ht="49.15" customHeight="1" x14ac:dyDescent="0.25">
      <c r="A54" s="297"/>
      <c r="B54" s="297"/>
      <c r="C54" s="301"/>
      <c r="D54" s="301"/>
      <c r="E54" s="297"/>
      <c r="F54" s="22" t="s">
        <v>35</v>
      </c>
      <c r="G54" s="148">
        <v>22377899.66</v>
      </c>
      <c r="H54" s="147">
        <v>22377899.66</v>
      </c>
      <c r="I54" s="146">
        <f t="shared" si="23"/>
        <v>100</v>
      </c>
      <c r="J54" s="291"/>
      <c r="K54" s="291"/>
      <c r="L54" s="279"/>
      <c r="M54" s="279"/>
      <c r="N54" s="279"/>
      <c r="O54" s="2"/>
    </row>
    <row r="55" spans="1:15" ht="59.25" customHeight="1" x14ac:dyDescent="0.25">
      <c r="A55" s="297"/>
      <c r="B55" s="297"/>
      <c r="C55" s="301"/>
      <c r="D55" s="301"/>
      <c r="E55" s="297"/>
      <c r="F55" s="22" t="s">
        <v>36</v>
      </c>
      <c r="G55" s="140">
        <v>0</v>
      </c>
      <c r="H55" s="140">
        <v>0</v>
      </c>
      <c r="I55" s="146">
        <v>0</v>
      </c>
      <c r="J55" s="292"/>
      <c r="K55" s="292"/>
      <c r="L55" s="280"/>
      <c r="M55" s="280"/>
      <c r="N55" s="280"/>
      <c r="O55" s="2"/>
    </row>
    <row r="56" spans="1:15" ht="15.75" customHeight="1" x14ac:dyDescent="0.25">
      <c r="A56" s="297"/>
      <c r="B56" s="297" t="s">
        <v>5</v>
      </c>
      <c r="C56" s="301">
        <v>2020</v>
      </c>
      <c r="D56" s="301">
        <v>2026</v>
      </c>
      <c r="E56" s="297" t="s">
        <v>43</v>
      </c>
      <c r="F56" s="22" t="s">
        <v>31</v>
      </c>
      <c r="G56" s="140">
        <f t="shared" ref="G56:H56" si="26">G57+G58</f>
        <v>18720561.699999999</v>
      </c>
      <c r="H56" s="140">
        <f t="shared" si="26"/>
        <v>18720561.699999999</v>
      </c>
      <c r="I56" s="146">
        <f t="shared" si="23"/>
        <v>100</v>
      </c>
      <c r="J56" s="285" t="s">
        <v>72</v>
      </c>
      <c r="K56" s="285" t="s">
        <v>62</v>
      </c>
      <c r="L56" s="278">
        <v>100</v>
      </c>
      <c r="M56" s="278">
        <v>100</v>
      </c>
      <c r="N56" s="278">
        <f t="shared" ref="N56" si="27">M56/L56*100</f>
        <v>100</v>
      </c>
      <c r="O56" s="2"/>
    </row>
    <row r="57" spans="1:15" ht="47.45" customHeight="1" x14ac:dyDescent="0.25">
      <c r="A57" s="297"/>
      <c r="B57" s="297"/>
      <c r="C57" s="301"/>
      <c r="D57" s="301"/>
      <c r="E57" s="297"/>
      <c r="F57" s="22" t="s">
        <v>35</v>
      </c>
      <c r="G57" s="140">
        <v>18720561.699999999</v>
      </c>
      <c r="H57" s="140">
        <v>18720561.699999999</v>
      </c>
      <c r="I57" s="146">
        <f t="shared" si="23"/>
        <v>100</v>
      </c>
      <c r="J57" s="291"/>
      <c r="K57" s="286"/>
      <c r="L57" s="279"/>
      <c r="M57" s="279"/>
      <c r="N57" s="279"/>
      <c r="O57" s="2"/>
    </row>
    <row r="58" spans="1:15" ht="51.75" customHeight="1" x14ac:dyDescent="0.25">
      <c r="A58" s="297"/>
      <c r="B58" s="297"/>
      <c r="C58" s="301"/>
      <c r="D58" s="301"/>
      <c r="E58" s="297"/>
      <c r="F58" s="22" t="s">
        <v>36</v>
      </c>
      <c r="G58" s="140">
        <v>0</v>
      </c>
      <c r="H58" s="140">
        <v>0</v>
      </c>
      <c r="I58" s="146">
        <v>0</v>
      </c>
      <c r="J58" s="292"/>
      <c r="K58" s="287"/>
      <c r="L58" s="280"/>
      <c r="M58" s="280"/>
      <c r="N58" s="280"/>
      <c r="O58" s="2"/>
    </row>
    <row r="59" spans="1:15" ht="19.5" customHeight="1" x14ac:dyDescent="0.25">
      <c r="A59" s="302"/>
      <c r="B59" s="302" t="s">
        <v>6</v>
      </c>
      <c r="C59" s="301">
        <v>2020</v>
      </c>
      <c r="D59" s="301">
        <v>2026</v>
      </c>
      <c r="E59" s="297" t="s">
        <v>43</v>
      </c>
      <c r="F59" s="33" t="s">
        <v>31</v>
      </c>
      <c r="G59" s="142">
        <f t="shared" ref="G59:H59" si="28">G60+G61</f>
        <v>256027</v>
      </c>
      <c r="H59" s="142">
        <f t="shared" si="28"/>
        <v>256027</v>
      </c>
      <c r="I59" s="146">
        <f t="shared" si="23"/>
        <v>100</v>
      </c>
      <c r="J59" s="302" t="s">
        <v>74</v>
      </c>
      <c r="K59" s="302" t="s">
        <v>71</v>
      </c>
      <c r="L59" s="282">
        <v>24</v>
      </c>
      <c r="M59" s="282">
        <v>24</v>
      </c>
      <c r="N59" s="278">
        <f t="shared" ref="N59" si="29">M59/L59*100</f>
        <v>100</v>
      </c>
      <c r="O59" s="2"/>
    </row>
    <row r="60" spans="1:15" ht="66.75" customHeight="1" x14ac:dyDescent="0.25">
      <c r="A60" s="303"/>
      <c r="B60" s="303"/>
      <c r="C60" s="301"/>
      <c r="D60" s="301"/>
      <c r="E60" s="297"/>
      <c r="F60" s="33" t="s">
        <v>35</v>
      </c>
      <c r="G60" s="142">
        <v>0</v>
      </c>
      <c r="H60" s="142">
        <v>0</v>
      </c>
      <c r="I60" s="146">
        <v>0</v>
      </c>
      <c r="J60" s="303"/>
      <c r="K60" s="303"/>
      <c r="L60" s="283"/>
      <c r="M60" s="283"/>
      <c r="N60" s="279"/>
      <c r="O60" s="2"/>
    </row>
    <row r="61" spans="1:15" ht="48.75" customHeight="1" x14ac:dyDescent="0.25">
      <c r="A61" s="304"/>
      <c r="B61" s="304"/>
      <c r="C61" s="301"/>
      <c r="D61" s="301"/>
      <c r="E61" s="297"/>
      <c r="F61" s="33" t="s">
        <v>36</v>
      </c>
      <c r="G61" s="142">
        <v>256027</v>
      </c>
      <c r="H61" s="142">
        <v>256027</v>
      </c>
      <c r="I61" s="146">
        <f t="shared" si="23"/>
        <v>100</v>
      </c>
      <c r="J61" s="304"/>
      <c r="K61" s="304"/>
      <c r="L61" s="284"/>
      <c r="M61" s="284"/>
      <c r="N61" s="280"/>
      <c r="O61" s="2"/>
    </row>
    <row r="62" spans="1:15" ht="26.25" hidden="1" customHeight="1" x14ac:dyDescent="0.25">
      <c r="A62" s="21"/>
      <c r="B62" s="302" t="s">
        <v>7</v>
      </c>
      <c r="C62" s="301">
        <v>2020</v>
      </c>
      <c r="D62" s="301">
        <v>2026</v>
      </c>
      <c r="E62" s="297" t="s">
        <v>43</v>
      </c>
      <c r="F62" s="22" t="s">
        <v>31</v>
      </c>
      <c r="G62" s="142">
        <f t="shared" ref="G62:H62" si="30">G63+G64</f>
        <v>0</v>
      </c>
      <c r="H62" s="142">
        <f t="shared" si="30"/>
        <v>0</v>
      </c>
      <c r="I62" s="146" t="e">
        <f t="shared" si="23"/>
        <v>#DIV/0!</v>
      </c>
      <c r="J62" s="285" t="s">
        <v>95</v>
      </c>
      <c r="K62" s="285" t="s">
        <v>90</v>
      </c>
      <c r="L62" s="278" t="s">
        <v>49</v>
      </c>
      <c r="M62" s="278" t="s">
        <v>49</v>
      </c>
      <c r="N62" s="278" t="e">
        <f t="shared" ref="N62" si="31">M62/L62*100</f>
        <v>#VALUE!</v>
      </c>
      <c r="O62" s="2"/>
    </row>
    <row r="63" spans="1:15" ht="48.75" hidden="1" customHeight="1" x14ac:dyDescent="0.25">
      <c r="A63" s="21"/>
      <c r="B63" s="303"/>
      <c r="C63" s="301"/>
      <c r="D63" s="301"/>
      <c r="E63" s="297"/>
      <c r="F63" s="22" t="s">
        <v>35</v>
      </c>
      <c r="G63" s="142">
        <v>0</v>
      </c>
      <c r="H63" s="142">
        <v>0</v>
      </c>
      <c r="I63" s="146" t="e">
        <f t="shared" si="23"/>
        <v>#DIV/0!</v>
      </c>
      <c r="J63" s="286"/>
      <c r="K63" s="286"/>
      <c r="L63" s="279"/>
      <c r="M63" s="279"/>
      <c r="N63" s="279"/>
      <c r="O63" s="2"/>
    </row>
    <row r="64" spans="1:15" ht="48.75" hidden="1" customHeight="1" x14ac:dyDescent="0.25">
      <c r="A64" s="21"/>
      <c r="B64" s="304"/>
      <c r="C64" s="301"/>
      <c r="D64" s="301"/>
      <c r="E64" s="297"/>
      <c r="F64" s="22" t="s">
        <v>36</v>
      </c>
      <c r="G64" s="142">
        <v>0</v>
      </c>
      <c r="H64" s="142">
        <v>0</v>
      </c>
      <c r="I64" s="146" t="e">
        <f t="shared" si="23"/>
        <v>#DIV/0!</v>
      </c>
      <c r="J64" s="287"/>
      <c r="K64" s="287"/>
      <c r="L64" s="280"/>
      <c r="M64" s="280"/>
      <c r="N64" s="280"/>
      <c r="O64" s="2"/>
    </row>
    <row r="65" spans="1:15" ht="16.5" customHeight="1" x14ac:dyDescent="0.25">
      <c r="A65" s="21"/>
      <c r="B65" s="302" t="s">
        <v>8</v>
      </c>
      <c r="C65" s="301">
        <v>2020</v>
      </c>
      <c r="D65" s="301">
        <v>2026</v>
      </c>
      <c r="E65" s="297" t="s">
        <v>43</v>
      </c>
      <c r="F65" s="22" t="s">
        <v>31</v>
      </c>
      <c r="G65" s="142">
        <f t="shared" ref="G65:H65" si="32">G66+G67</f>
        <v>72.319999999999993</v>
      </c>
      <c r="H65" s="142">
        <f t="shared" si="32"/>
        <v>0</v>
      </c>
      <c r="I65" s="146">
        <f t="shared" si="23"/>
        <v>0</v>
      </c>
      <c r="J65" s="285" t="s">
        <v>96</v>
      </c>
      <c r="K65" s="285" t="s">
        <v>90</v>
      </c>
      <c r="L65" s="278">
        <v>100</v>
      </c>
      <c r="M65" s="278">
        <v>0</v>
      </c>
      <c r="N65" s="278">
        <f t="shared" ref="N65" si="33">M65/L65*100</f>
        <v>0</v>
      </c>
      <c r="O65" s="2"/>
    </row>
    <row r="66" spans="1:15" ht="48.75" customHeight="1" x14ac:dyDescent="0.25">
      <c r="A66" s="21"/>
      <c r="B66" s="303"/>
      <c r="C66" s="301"/>
      <c r="D66" s="301"/>
      <c r="E66" s="297"/>
      <c r="F66" s="22" t="s">
        <v>35</v>
      </c>
      <c r="G66" s="142">
        <v>0</v>
      </c>
      <c r="H66" s="142">
        <v>0</v>
      </c>
      <c r="I66" s="146">
        <v>0</v>
      </c>
      <c r="J66" s="286"/>
      <c r="K66" s="286"/>
      <c r="L66" s="279"/>
      <c r="M66" s="279"/>
      <c r="N66" s="279"/>
      <c r="O66" s="2"/>
    </row>
    <row r="67" spans="1:15" ht="48.75" customHeight="1" x14ac:dyDescent="0.25">
      <c r="A67" s="21"/>
      <c r="B67" s="304"/>
      <c r="C67" s="301"/>
      <c r="D67" s="301"/>
      <c r="E67" s="297"/>
      <c r="F67" s="22" t="s">
        <v>36</v>
      </c>
      <c r="G67" s="142">
        <v>72.319999999999993</v>
      </c>
      <c r="H67" s="142">
        <v>0</v>
      </c>
      <c r="I67" s="146">
        <f t="shared" si="23"/>
        <v>0</v>
      </c>
      <c r="J67" s="287"/>
      <c r="K67" s="287"/>
      <c r="L67" s="280"/>
      <c r="M67" s="280"/>
      <c r="N67" s="280"/>
      <c r="O67" s="2"/>
    </row>
    <row r="68" spans="1:15" ht="21" hidden="1" customHeight="1" x14ac:dyDescent="0.25">
      <c r="A68" s="21"/>
      <c r="B68" s="302" t="s">
        <v>183</v>
      </c>
      <c r="C68" s="301">
        <v>2020</v>
      </c>
      <c r="D68" s="301">
        <v>2026</v>
      </c>
      <c r="E68" s="302" t="s">
        <v>101</v>
      </c>
      <c r="F68" s="22" t="s">
        <v>31</v>
      </c>
      <c r="G68" s="142">
        <f t="shared" ref="G68:H68" si="34">G69+G70</f>
        <v>0</v>
      </c>
      <c r="H68" s="142">
        <f t="shared" si="34"/>
        <v>0</v>
      </c>
      <c r="I68" s="146" t="e">
        <f t="shared" si="23"/>
        <v>#DIV/0!</v>
      </c>
      <c r="J68" s="285" t="s">
        <v>99</v>
      </c>
      <c r="K68" s="285" t="s">
        <v>90</v>
      </c>
      <c r="L68" s="278">
        <v>0</v>
      </c>
      <c r="M68" s="278">
        <v>0</v>
      </c>
      <c r="N68" s="278" t="e">
        <f>M68/L68*100</f>
        <v>#DIV/0!</v>
      </c>
      <c r="O68" s="2"/>
    </row>
    <row r="69" spans="1:15" ht="48.75" hidden="1" customHeight="1" x14ac:dyDescent="0.25">
      <c r="A69" s="21"/>
      <c r="B69" s="303"/>
      <c r="C69" s="301"/>
      <c r="D69" s="301"/>
      <c r="E69" s="303"/>
      <c r="F69" s="22" t="s">
        <v>35</v>
      </c>
      <c r="G69" s="142">
        <v>0</v>
      </c>
      <c r="H69" s="142">
        <v>0</v>
      </c>
      <c r="I69" s="146" t="e">
        <f t="shared" si="23"/>
        <v>#DIV/0!</v>
      </c>
      <c r="J69" s="286"/>
      <c r="K69" s="286"/>
      <c r="L69" s="279"/>
      <c r="M69" s="279"/>
      <c r="N69" s="279"/>
      <c r="O69" s="2"/>
    </row>
    <row r="70" spans="1:15" ht="48.75" hidden="1" customHeight="1" x14ac:dyDescent="0.25">
      <c r="A70" s="21"/>
      <c r="B70" s="304"/>
      <c r="C70" s="301"/>
      <c r="D70" s="301"/>
      <c r="E70" s="304"/>
      <c r="F70" s="22" t="s">
        <v>36</v>
      </c>
      <c r="G70" s="142">
        <v>0</v>
      </c>
      <c r="H70" s="142">
        <v>0</v>
      </c>
      <c r="I70" s="146" t="e">
        <f t="shared" si="23"/>
        <v>#DIV/0!</v>
      </c>
      <c r="J70" s="287"/>
      <c r="K70" s="287"/>
      <c r="L70" s="280"/>
      <c r="M70" s="280"/>
      <c r="N70" s="280"/>
      <c r="O70" s="2"/>
    </row>
    <row r="71" spans="1:15" ht="48.75" customHeight="1" x14ac:dyDescent="0.25">
      <c r="A71" s="21"/>
      <c r="B71" s="302" t="s">
        <v>9</v>
      </c>
      <c r="C71" s="301">
        <v>2020</v>
      </c>
      <c r="D71" s="301">
        <v>2026</v>
      </c>
      <c r="E71" s="302" t="s">
        <v>101</v>
      </c>
      <c r="F71" s="22" t="s">
        <v>31</v>
      </c>
      <c r="G71" s="142">
        <f t="shared" ref="G71:H71" si="35">G72+G73</f>
        <v>1796543.4700000002</v>
      </c>
      <c r="H71" s="142">
        <f t="shared" si="35"/>
        <v>1796543.4700000002</v>
      </c>
      <c r="I71" s="146">
        <f t="shared" si="23"/>
        <v>100</v>
      </c>
      <c r="J71" s="285" t="s">
        <v>105</v>
      </c>
      <c r="K71" s="285" t="s">
        <v>90</v>
      </c>
      <c r="L71" s="278">
        <v>100</v>
      </c>
      <c r="M71" s="278">
        <v>100</v>
      </c>
      <c r="N71" s="278">
        <f t="shared" ref="N71" si="36">M71/L71*100</f>
        <v>100</v>
      </c>
      <c r="O71" s="2"/>
    </row>
    <row r="72" spans="1:15" ht="48.75" customHeight="1" x14ac:dyDescent="0.25">
      <c r="A72" s="21"/>
      <c r="B72" s="303"/>
      <c r="C72" s="301"/>
      <c r="D72" s="301"/>
      <c r="E72" s="303"/>
      <c r="F72" s="22" t="s">
        <v>35</v>
      </c>
      <c r="G72" s="142">
        <v>179654.35</v>
      </c>
      <c r="H72" s="142">
        <v>179654.35</v>
      </c>
      <c r="I72" s="146">
        <f t="shared" si="23"/>
        <v>100</v>
      </c>
      <c r="J72" s="286"/>
      <c r="K72" s="286"/>
      <c r="L72" s="279"/>
      <c r="M72" s="279"/>
      <c r="N72" s="279"/>
      <c r="O72" s="2"/>
    </row>
    <row r="73" spans="1:15" ht="67.5" customHeight="1" x14ac:dyDescent="0.25">
      <c r="A73" s="21"/>
      <c r="B73" s="304"/>
      <c r="C73" s="301"/>
      <c r="D73" s="301"/>
      <c r="E73" s="304"/>
      <c r="F73" s="22" t="s">
        <v>36</v>
      </c>
      <c r="G73" s="142">
        <v>1616889.12</v>
      </c>
      <c r="H73" s="142">
        <v>1616889.12</v>
      </c>
      <c r="I73" s="146">
        <f t="shared" si="23"/>
        <v>100</v>
      </c>
      <c r="J73" s="287"/>
      <c r="K73" s="287"/>
      <c r="L73" s="280"/>
      <c r="M73" s="280"/>
      <c r="N73" s="280"/>
      <c r="O73" s="2"/>
    </row>
    <row r="74" spans="1:15" s="44" customFormat="1" ht="67.5" hidden="1" customHeight="1" x14ac:dyDescent="0.25">
      <c r="A74" s="42"/>
      <c r="B74" s="302" t="s">
        <v>10</v>
      </c>
      <c r="C74" s="301">
        <v>2020</v>
      </c>
      <c r="D74" s="301">
        <v>2026</v>
      </c>
      <c r="E74" s="297" t="s">
        <v>43</v>
      </c>
      <c r="F74" s="22" t="s">
        <v>31</v>
      </c>
      <c r="G74" s="142">
        <f t="shared" ref="G74:H74" si="37">G75+G76</f>
        <v>0</v>
      </c>
      <c r="H74" s="142">
        <f t="shared" si="37"/>
        <v>0</v>
      </c>
      <c r="I74" s="146" t="e">
        <f t="shared" si="23"/>
        <v>#DIV/0!</v>
      </c>
      <c r="J74" s="285" t="s">
        <v>21</v>
      </c>
      <c r="K74" s="285">
        <v>100</v>
      </c>
      <c r="L74" s="26"/>
      <c r="M74" s="26"/>
      <c r="N74" s="26"/>
      <c r="O74" s="2"/>
    </row>
    <row r="75" spans="1:15" s="44" customFormat="1" ht="67.5" hidden="1" customHeight="1" x14ac:dyDescent="0.25">
      <c r="A75" s="42"/>
      <c r="B75" s="303"/>
      <c r="C75" s="301"/>
      <c r="D75" s="301"/>
      <c r="E75" s="297"/>
      <c r="F75" s="22" t="s">
        <v>35</v>
      </c>
      <c r="G75" s="142">
        <v>0</v>
      </c>
      <c r="H75" s="142">
        <v>0</v>
      </c>
      <c r="I75" s="146" t="e">
        <f t="shared" si="23"/>
        <v>#DIV/0!</v>
      </c>
      <c r="J75" s="286"/>
      <c r="K75" s="286"/>
      <c r="L75" s="10"/>
      <c r="M75" s="10"/>
      <c r="N75" s="10"/>
      <c r="O75" s="2"/>
    </row>
    <row r="76" spans="1:15" s="44" customFormat="1" ht="67.5" hidden="1" customHeight="1" x14ac:dyDescent="0.25">
      <c r="A76" s="42"/>
      <c r="B76" s="304"/>
      <c r="C76" s="301"/>
      <c r="D76" s="301"/>
      <c r="E76" s="297"/>
      <c r="F76" s="22" t="s">
        <v>36</v>
      </c>
      <c r="G76" s="142">
        <v>0</v>
      </c>
      <c r="H76" s="142">
        <v>0</v>
      </c>
      <c r="I76" s="146" t="e">
        <f t="shared" si="23"/>
        <v>#DIV/0!</v>
      </c>
      <c r="J76" s="287"/>
      <c r="K76" s="287"/>
      <c r="L76" s="11"/>
      <c r="M76" s="11"/>
      <c r="N76" s="11"/>
      <c r="O76" s="2"/>
    </row>
    <row r="77" spans="1:15" s="44" customFormat="1" ht="19.149999999999999" customHeight="1" x14ac:dyDescent="0.25">
      <c r="A77" s="42"/>
      <c r="B77" s="403" t="s">
        <v>133</v>
      </c>
      <c r="C77" s="301">
        <v>2020</v>
      </c>
      <c r="D77" s="301">
        <v>2026</v>
      </c>
      <c r="E77" s="297" t="s">
        <v>38</v>
      </c>
      <c r="F77" s="43" t="s">
        <v>31</v>
      </c>
      <c r="G77" s="142">
        <f t="shared" ref="G77:H77" si="38">G78+G79</f>
        <v>380600</v>
      </c>
      <c r="H77" s="142">
        <f t="shared" si="38"/>
        <v>380600</v>
      </c>
      <c r="I77" s="146">
        <f t="shared" si="23"/>
        <v>100</v>
      </c>
      <c r="J77" s="285" t="s">
        <v>126</v>
      </c>
      <c r="K77" s="285" t="s">
        <v>90</v>
      </c>
      <c r="L77" s="278">
        <v>100</v>
      </c>
      <c r="M77" s="278">
        <v>100</v>
      </c>
      <c r="N77" s="278">
        <v>100</v>
      </c>
      <c r="O77" s="2"/>
    </row>
    <row r="78" spans="1:15" s="44" customFormat="1" ht="64.900000000000006" customHeight="1" x14ac:dyDescent="0.25">
      <c r="A78" s="42"/>
      <c r="B78" s="404"/>
      <c r="C78" s="301"/>
      <c r="D78" s="301"/>
      <c r="E78" s="297"/>
      <c r="F78" s="43" t="s">
        <v>35</v>
      </c>
      <c r="G78" s="140">
        <v>0</v>
      </c>
      <c r="H78" s="140">
        <v>0</v>
      </c>
      <c r="I78" s="146">
        <v>0</v>
      </c>
      <c r="J78" s="286"/>
      <c r="K78" s="291"/>
      <c r="L78" s="279"/>
      <c r="M78" s="279"/>
      <c r="N78" s="279"/>
      <c r="O78" s="2"/>
    </row>
    <row r="79" spans="1:15" s="44" customFormat="1" ht="46.9" customHeight="1" x14ac:dyDescent="0.25">
      <c r="A79" s="42"/>
      <c r="B79" s="405"/>
      <c r="C79" s="301"/>
      <c r="D79" s="301"/>
      <c r="E79" s="297"/>
      <c r="F79" s="43" t="s">
        <v>36</v>
      </c>
      <c r="G79" s="140">
        <v>380600</v>
      </c>
      <c r="H79" s="140">
        <v>380600</v>
      </c>
      <c r="I79" s="146">
        <f t="shared" si="23"/>
        <v>100</v>
      </c>
      <c r="J79" s="287"/>
      <c r="K79" s="292"/>
      <c r="L79" s="280"/>
      <c r="M79" s="280"/>
      <c r="N79" s="280"/>
      <c r="O79" s="2"/>
    </row>
    <row r="80" spans="1:15" s="83" customFormat="1" ht="46.9" hidden="1" customHeight="1" x14ac:dyDescent="0.25">
      <c r="A80" s="75"/>
      <c r="B80" s="302" t="s">
        <v>134</v>
      </c>
      <c r="C80" s="76">
        <v>2020</v>
      </c>
      <c r="D80" s="76">
        <v>2026</v>
      </c>
      <c r="E80" s="282" t="s">
        <v>135</v>
      </c>
      <c r="F80" s="79" t="s">
        <v>31</v>
      </c>
      <c r="G80" s="140">
        <f t="shared" ref="G80:H80" si="39">G81+G82</f>
        <v>0</v>
      </c>
      <c r="H80" s="140">
        <f t="shared" si="39"/>
        <v>0</v>
      </c>
      <c r="I80" s="146" t="e">
        <f t="shared" si="23"/>
        <v>#DIV/0!</v>
      </c>
      <c r="J80" s="80" t="s">
        <v>126</v>
      </c>
      <c r="K80" s="71" t="s">
        <v>90</v>
      </c>
      <c r="L80" s="71"/>
      <c r="M80" s="71"/>
      <c r="N80" s="278"/>
      <c r="O80" s="2"/>
    </row>
    <row r="81" spans="1:15" s="83" customFormat="1" ht="46.9" hidden="1" customHeight="1" x14ac:dyDescent="0.25">
      <c r="A81" s="75"/>
      <c r="B81" s="303"/>
      <c r="C81" s="77"/>
      <c r="D81" s="77"/>
      <c r="E81" s="283"/>
      <c r="F81" s="79" t="s">
        <v>35</v>
      </c>
      <c r="G81" s="140">
        <v>0</v>
      </c>
      <c r="H81" s="140">
        <v>0</v>
      </c>
      <c r="I81" s="146" t="e">
        <f t="shared" si="23"/>
        <v>#DIV/0!</v>
      </c>
      <c r="J81" s="81"/>
      <c r="K81" s="73"/>
      <c r="L81" s="73"/>
      <c r="M81" s="73"/>
      <c r="N81" s="279"/>
      <c r="O81" s="2"/>
    </row>
    <row r="82" spans="1:15" s="83" customFormat="1" ht="46.9" hidden="1" customHeight="1" x14ac:dyDescent="0.25">
      <c r="A82" s="75"/>
      <c r="B82" s="304"/>
      <c r="C82" s="78"/>
      <c r="D82" s="78"/>
      <c r="E82" s="284"/>
      <c r="F82" s="79" t="s">
        <v>36</v>
      </c>
      <c r="G82" s="140">
        <v>0</v>
      </c>
      <c r="H82" s="140">
        <v>0</v>
      </c>
      <c r="I82" s="146" t="e">
        <f t="shared" si="23"/>
        <v>#DIV/0!</v>
      </c>
      <c r="J82" s="82"/>
      <c r="K82" s="74"/>
      <c r="L82" s="74"/>
      <c r="M82" s="74"/>
      <c r="N82" s="280"/>
      <c r="O82" s="2"/>
    </row>
    <row r="83" spans="1:15" s="92" customFormat="1" ht="46.9" hidden="1" customHeight="1" x14ac:dyDescent="0.25">
      <c r="A83" s="87"/>
      <c r="B83" s="302" t="s">
        <v>174</v>
      </c>
      <c r="C83" s="282">
        <v>2020</v>
      </c>
      <c r="D83" s="282">
        <v>2026</v>
      </c>
      <c r="E83" s="297" t="s">
        <v>43</v>
      </c>
      <c r="F83" s="91" t="s">
        <v>31</v>
      </c>
      <c r="G83" s="140">
        <f t="shared" ref="G83:H83" si="40">G84+G85</f>
        <v>0</v>
      </c>
      <c r="H83" s="140">
        <f t="shared" si="40"/>
        <v>0</v>
      </c>
      <c r="I83" s="146" t="e">
        <f t="shared" si="23"/>
        <v>#DIV/0!</v>
      </c>
      <c r="J83" s="88" t="s">
        <v>126</v>
      </c>
      <c r="K83" s="84" t="s">
        <v>90</v>
      </c>
      <c r="L83" s="84"/>
      <c r="M83" s="84"/>
      <c r="N83" s="278"/>
      <c r="O83" s="2"/>
    </row>
    <row r="84" spans="1:15" s="92" customFormat="1" ht="46.9" hidden="1" customHeight="1" x14ac:dyDescent="0.25">
      <c r="A84" s="87"/>
      <c r="B84" s="303"/>
      <c r="C84" s="283"/>
      <c r="D84" s="283"/>
      <c r="E84" s="297"/>
      <c r="F84" s="91" t="s">
        <v>35</v>
      </c>
      <c r="G84" s="140">
        <v>0</v>
      </c>
      <c r="H84" s="140">
        <v>0</v>
      </c>
      <c r="I84" s="146" t="e">
        <f t="shared" si="23"/>
        <v>#DIV/0!</v>
      </c>
      <c r="J84" s="89"/>
      <c r="K84" s="85"/>
      <c r="L84" s="85"/>
      <c r="M84" s="85"/>
      <c r="N84" s="279"/>
      <c r="O84" s="2"/>
    </row>
    <row r="85" spans="1:15" s="92" customFormat="1" ht="46.9" hidden="1" customHeight="1" x14ac:dyDescent="0.25">
      <c r="A85" s="87"/>
      <c r="B85" s="304"/>
      <c r="C85" s="284"/>
      <c r="D85" s="284"/>
      <c r="E85" s="297"/>
      <c r="F85" s="91" t="s">
        <v>36</v>
      </c>
      <c r="G85" s="140">
        <v>0</v>
      </c>
      <c r="H85" s="140">
        <v>0</v>
      </c>
      <c r="I85" s="146" t="e">
        <f t="shared" si="23"/>
        <v>#DIV/0!</v>
      </c>
      <c r="J85" s="90"/>
      <c r="K85" s="86"/>
      <c r="L85" s="86"/>
      <c r="M85" s="86"/>
      <c r="N85" s="280"/>
      <c r="O85" s="2"/>
    </row>
    <row r="86" spans="1:15" s="92" customFormat="1" ht="46.9" hidden="1" customHeight="1" x14ac:dyDescent="0.25">
      <c r="A86" s="87"/>
      <c r="B86" s="302" t="s">
        <v>179</v>
      </c>
      <c r="C86" s="282">
        <v>2020</v>
      </c>
      <c r="D86" s="282">
        <v>2026</v>
      </c>
      <c r="E86" s="297" t="s">
        <v>43</v>
      </c>
      <c r="F86" s="91" t="s">
        <v>31</v>
      </c>
      <c r="G86" s="140">
        <f t="shared" ref="G86:H86" si="41">G87+G88</f>
        <v>0</v>
      </c>
      <c r="H86" s="140">
        <f t="shared" si="41"/>
        <v>0</v>
      </c>
      <c r="I86" s="146" t="e">
        <f t="shared" si="23"/>
        <v>#DIV/0!</v>
      </c>
      <c r="J86" s="88" t="s">
        <v>126</v>
      </c>
      <c r="K86" s="84" t="s">
        <v>90</v>
      </c>
      <c r="L86" s="84"/>
      <c r="M86" s="84"/>
      <c r="N86" s="278"/>
      <c r="O86" s="2"/>
    </row>
    <row r="87" spans="1:15" s="92" customFormat="1" ht="46.9" hidden="1" customHeight="1" x14ac:dyDescent="0.25">
      <c r="A87" s="87"/>
      <c r="B87" s="303"/>
      <c r="C87" s="283"/>
      <c r="D87" s="283"/>
      <c r="E87" s="297"/>
      <c r="F87" s="91" t="s">
        <v>35</v>
      </c>
      <c r="G87" s="140">
        <v>0</v>
      </c>
      <c r="H87" s="140">
        <v>0</v>
      </c>
      <c r="I87" s="146" t="e">
        <f t="shared" si="23"/>
        <v>#DIV/0!</v>
      </c>
      <c r="J87" s="89"/>
      <c r="K87" s="85"/>
      <c r="L87" s="85"/>
      <c r="M87" s="85"/>
      <c r="N87" s="279"/>
      <c r="O87" s="2"/>
    </row>
    <row r="88" spans="1:15" s="92" customFormat="1" ht="46.9" hidden="1" customHeight="1" x14ac:dyDescent="0.25">
      <c r="A88" s="87"/>
      <c r="B88" s="304"/>
      <c r="C88" s="284"/>
      <c r="D88" s="284"/>
      <c r="E88" s="297"/>
      <c r="F88" s="91" t="s">
        <v>36</v>
      </c>
      <c r="G88" s="140">
        <v>0</v>
      </c>
      <c r="H88" s="140">
        <v>0</v>
      </c>
      <c r="I88" s="146" t="e">
        <f t="shared" si="23"/>
        <v>#DIV/0!</v>
      </c>
      <c r="J88" s="90"/>
      <c r="K88" s="86"/>
      <c r="L88" s="86"/>
      <c r="M88" s="86"/>
      <c r="N88" s="280"/>
      <c r="O88" s="2"/>
    </row>
    <row r="89" spans="1:15" s="103" customFormat="1" ht="46.9" hidden="1" customHeight="1" x14ac:dyDescent="0.25">
      <c r="A89" s="97"/>
      <c r="B89" s="302" t="s">
        <v>180</v>
      </c>
      <c r="C89" s="282">
        <v>2020</v>
      </c>
      <c r="D89" s="282">
        <v>2026</v>
      </c>
      <c r="E89" s="297" t="s">
        <v>43</v>
      </c>
      <c r="F89" s="102" t="s">
        <v>31</v>
      </c>
      <c r="G89" s="140">
        <f t="shared" ref="G89:H89" si="42">G90+G91</f>
        <v>0</v>
      </c>
      <c r="H89" s="140">
        <f t="shared" si="42"/>
        <v>0</v>
      </c>
      <c r="I89" s="146" t="e">
        <f t="shared" si="23"/>
        <v>#DIV/0!</v>
      </c>
      <c r="J89" s="98" t="s">
        <v>126</v>
      </c>
      <c r="K89" s="94" t="s">
        <v>90</v>
      </c>
      <c r="L89" s="94"/>
      <c r="M89" s="94"/>
      <c r="N89" s="278"/>
      <c r="O89" s="2"/>
    </row>
    <row r="90" spans="1:15" s="103" customFormat="1" ht="46.9" hidden="1" customHeight="1" x14ac:dyDescent="0.25">
      <c r="A90" s="97"/>
      <c r="B90" s="303"/>
      <c r="C90" s="283"/>
      <c r="D90" s="283"/>
      <c r="E90" s="297"/>
      <c r="F90" s="102" t="s">
        <v>35</v>
      </c>
      <c r="G90" s="140">
        <v>0</v>
      </c>
      <c r="H90" s="140">
        <v>0</v>
      </c>
      <c r="I90" s="146" t="e">
        <f t="shared" si="23"/>
        <v>#DIV/0!</v>
      </c>
      <c r="J90" s="99"/>
      <c r="K90" s="95"/>
      <c r="L90" s="95"/>
      <c r="M90" s="95"/>
      <c r="N90" s="279"/>
      <c r="O90" s="2"/>
    </row>
    <row r="91" spans="1:15" s="103" customFormat="1" ht="46.9" hidden="1" customHeight="1" x14ac:dyDescent="0.25">
      <c r="A91" s="97"/>
      <c r="B91" s="304"/>
      <c r="C91" s="284"/>
      <c r="D91" s="284"/>
      <c r="E91" s="297"/>
      <c r="F91" s="102" t="s">
        <v>36</v>
      </c>
      <c r="G91" s="140">
        <v>0</v>
      </c>
      <c r="H91" s="140">
        <v>0</v>
      </c>
      <c r="I91" s="146" t="e">
        <f t="shared" si="23"/>
        <v>#DIV/0!</v>
      </c>
      <c r="J91" s="100"/>
      <c r="K91" s="96"/>
      <c r="L91" s="96"/>
      <c r="M91" s="96"/>
      <c r="N91" s="280"/>
      <c r="O91" s="2"/>
    </row>
    <row r="92" spans="1:15" s="116" customFormat="1" ht="46.9" customHeight="1" x14ac:dyDescent="0.25">
      <c r="A92" s="115"/>
      <c r="B92" s="302" t="s">
        <v>181</v>
      </c>
      <c r="C92" s="282">
        <v>2020</v>
      </c>
      <c r="D92" s="282">
        <v>2026</v>
      </c>
      <c r="E92" s="297" t="s">
        <v>43</v>
      </c>
      <c r="F92" s="113" t="s">
        <v>31</v>
      </c>
      <c r="G92" s="140">
        <f t="shared" ref="G92:H92" si="43">G93+G94</f>
        <v>684243.34</v>
      </c>
      <c r="H92" s="140">
        <f t="shared" si="43"/>
        <v>684243.34</v>
      </c>
      <c r="I92" s="146">
        <f t="shared" si="23"/>
        <v>100</v>
      </c>
      <c r="J92" s="110" t="s">
        <v>126</v>
      </c>
      <c r="K92" s="107" t="s">
        <v>90</v>
      </c>
      <c r="L92" s="107">
        <v>100</v>
      </c>
      <c r="M92" s="107">
        <v>100</v>
      </c>
      <c r="N92" s="278">
        <v>100</v>
      </c>
      <c r="O92" s="2"/>
    </row>
    <row r="93" spans="1:15" s="116" customFormat="1" ht="46.9" customHeight="1" x14ac:dyDescent="0.25">
      <c r="A93" s="115"/>
      <c r="B93" s="303"/>
      <c r="C93" s="283"/>
      <c r="D93" s="283"/>
      <c r="E93" s="297"/>
      <c r="F93" s="113" t="s">
        <v>35</v>
      </c>
      <c r="G93" s="140">
        <v>0</v>
      </c>
      <c r="H93" s="140">
        <v>0</v>
      </c>
      <c r="I93" s="146">
        <v>0</v>
      </c>
      <c r="J93" s="111"/>
      <c r="K93" s="108"/>
      <c r="L93" s="108"/>
      <c r="M93" s="108"/>
      <c r="N93" s="279"/>
      <c r="O93" s="2"/>
    </row>
    <row r="94" spans="1:15" s="116" customFormat="1" ht="46.9" customHeight="1" x14ac:dyDescent="0.25">
      <c r="A94" s="115"/>
      <c r="B94" s="304"/>
      <c r="C94" s="284"/>
      <c r="D94" s="284"/>
      <c r="E94" s="297"/>
      <c r="F94" s="113" t="s">
        <v>36</v>
      </c>
      <c r="G94" s="140">
        <v>684243.34</v>
      </c>
      <c r="H94" s="140">
        <v>684243.34</v>
      </c>
      <c r="I94" s="146">
        <f t="shared" si="23"/>
        <v>100</v>
      </c>
      <c r="J94" s="112"/>
      <c r="K94" s="109"/>
      <c r="L94" s="109"/>
      <c r="M94" s="109"/>
      <c r="N94" s="280"/>
      <c r="O94" s="2"/>
    </row>
    <row r="95" spans="1:15" s="116" customFormat="1" ht="46.9" hidden="1" customHeight="1" x14ac:dyDescent="0.25">
      <c r="A95" s="115"/>
      <c r="B95" s="302" t="s">
        <v>184</v>
      </c>
      <c r="C95" s="282">
        <v>2021</v>
      </c>
      <c r="D95" s="282">
        <v>2026</v>
      </c>
      <c r="E95" s="297" t="s">
        <v>43</v>
      </c>
      <c r="F95" s="79" t="s">
        <v>31</v>
      </c>
      <c r="G95" s="140">
        <f t="shared" ref="G95:H95" si="44">G96+G97</f>
        <v>0</v>
      </c>
      <c r="H95" s="140">
        <f t="shared" si="44"/>
        <v>0</v>
      </c>
      <c r="I95" s="146" t="e">
        <f t="shared" si="23"/>
        <v>#DIV/0!</v>
      </c>
      <c r="J95" s="278" t="s">
        <v>126</v>
      </c>
      <c r="K95" s="71" t="s">
        <v>90</v>
      </c>
      <c r="L95" s="71"/>
      <c r="M95" s="71"/>
      <c r="N95" s="278"/>
      <c r="O95" s="2"/>
    </row>
    <row r="96" spans="1:15" s="116" customFormat="1" ht="46.9" hidden="1" customHeight="1" x14ac:dyDescent="0.25">
      <c r="A96" s="115"/>
      <c r="B96" s="303"/>
      <c r="C96" s="283"/>
      <c r="D96" s="283"/>
      <c r="E96" s="297"/>
      <c r="F96" s="79" t="s">
        <v>35</v>
      </c>
      <c r="G96" s="140">
        <v>0</v>
      </c>
      <c r="H96" s="140">
        <v>0</v>
      </c>
      <c r="I96" s="146" t="e">
        <f t="shared" si="23"/>
        <v>#DIV/0!</v>
      </c>
      <c r="J96" s="279"/>
      <c r="K96" s="73"/>
      <c r="L96" s="73"/>
      <c r="M96" s="73"/>
      <c r="N96" s="279"/>
      <c r="O96" s="2"/>
    </row>
    <row r="97" spans="1:15" s="116" customFormat="1" ht="46.9" hidden="1" customHeight="1" x14ac:dyDescent="0.25">
      <c r="A97" s="115"/>
      <c r="B97" s="304"/>
      <c r="C97" s="284"/>
      <c r="D97" s="284"/>
      <c r="E97" s="297"/>
      <c r="F97" s="79" t="s">
        <v>36</v>
      </c>
      <c r="G97" s="140">
        <v>0</v>
      </c>
      <c r="H97" s="140">
        <v>0</v>
      </c>
      <c r="I97" s="146" t="e">
        <f t="shared" si="23"/>
        <v>#DIV/0!</v>
      </c>
      <c r="J97" s="280"/>
      <c r="K97" s="74"/>
      <c r="L97" s="74"/>
      <c r="M97" s="74"/>
      <c r="N97" s="280"/>
      <c r="O97" s="2"/>
    </row>
    <row r="98" spans="1:15" s="116" customFormat="1" ht="46.9" hidden="1" customHeight="1" x14ac:dyDescent="0.25">
      <c r="A98" s="115"/>
      <c r="B98" s="302" t="s">
        <v>187</v>
      </c>
      <c r="C98" s="282">
        <v>2021</v>
      </c>
      <c r="D98" s="282">
        <v>2026</v>
      </c>
      <c r="E98" s="297" t="s">
        <v>43</v>
      </c>
      <c r="F98" s="113" t="s">
        <v>31</v>
      </c>
      <c r="G98" s="140">
        <f t="shared" ref="G98:H98" si="45">G99+G100</f>
        <v>0</v>
      </c>
      <c r="H98" s="140">
        <f t="shared" si="45"/>
        <v>0</v>
      </c>
      <c r="I98" s="146" t="e">
        <f t="shared" si="23"/>
        <v>#DIV/0!</v>
      </c>
      <c r="J98" s="114" t="s">
        <v>126</v>
      </c>
      <c r="K98" s="107" t="s">
        <v>90</v>
      </c>
      <c r="L98" s="107">
        <v>100</v>
      </c>
      <c r="M98" s="107">
        <v>100</v>
      </c>
      <c r="N98" s="278"/>
      <c r="O98" s="2"/>
    </row>
    <row r="99" spans="1:15" s="116" customFormat="1" ht="46.9" hidden="1" customHeight="1" x14ac:dyDescent="0.25">
      <c r="A99" s="115"/>
      <c r="B99" s="303"/>
      <c r="C99" s="283"/>
      <c r="D99" s="283"/>
      <c r="E99" s="297"/>
      <c r="F99" s="113" t="s">
        <v>35</v>
      </c>
      <c r="G99" s="140">
        <v>0</v>
      </c>
      <c r="H99" s="140">
        <v>0</v>
      </c>
      <c r="I99" s="146" t="e">
        <f t="shared" si="23"/>
        <v>#DIV/0!</v>
      </c>
      <c r="J99" s="111"/>
      <c r="K99" s="108"/>
      <c r="L99" s="108"/>
      <c r="M99" s="108"/>
      <c r="N99" s="279"/>
      <c r="O99" s="2"/>
    </row>
    <row r="100" spans="1:15" s="116" customFormat="1" ht="46.9" hidden="1" customHeight="1" x14ac:dyDescent="0.25">
      <c r="A100" s="115"/>
      <c r="B100" s="304"/>
      <c r="C100" s="284"/>
      <c r="D100" s="284"/>
      <c r="E100" s="297"/>
      <c r="F100" s="113" t="s">
        <v>36</v>
      </c>
      <c r="G100" s="140">
        <v>0</v>
      </c>
      <c r="H100" s="140">
        <v>0</v>
      </c>
      <c r="I100" s="146" t="e">
        <f t="shared" si="23"/>
        <v>#DIV/0!</v>
      </c>
      <c r="J100" s="112"/>
      <c r="K100" s="109"/>
      <c r="L100" s="109"/>
      <c r="M100" s="109"/>
      <c r="N100" s="280"/>
      <c r="O100" s="2"/>
    </row>
    <row r="101" spans="1:15" s="137" customFormat="1" ht="46.9" hidden="1" customHeight="1" x14ac:dyDescent="0.25">
      <c r="A101" s="132"/>
      <c r="B101" s="302" t="s">
        <v>188</v>
      </c>
      <c r="C101" s="282">
        <v>2020</v>
      </c>
      <c r="D101" s="282">
        <v>2026</v>
      </c>
      <c r="E101" s="297" t="s">
        <v>43</v>
      </c>
      <c r="F101" s="133" t="s">
        <v>31</v>
      </c>
      <c r="G101" s="140">
        <f t="shared" ref="G101:H101" si="46">G102+G103</f>
        <v>0</v>
      </c>
      <c r="H101" s="140">
        <f t="shared" si="46"/>
        <v>0</v>
      </c>
      <c r="I101" s="146" t="e">
        <f t="shared" si="23"/>
        <v>#DIV/0!</v>
      </c>
      <c r="J101" s="134" t="s">
        <v>126</v>
      </c>
      <c r="K101" s="129" t="s">
        <v>90</v>
      </c>
      <c r="L101" s="129"/>
      <c r="M101" s="129"/>
      <c r="N101" s="278"/>
      <c r="O101" s="2"/>
    </row>
    <row r="102" spans="1:15" s="137" customFormat="1" ht="46.9" hidden="1" customHeight="1" x14ac:dyDescent="0.25">
      <c r="A102" s="132"/>
      <c r="B102" s="303"/>
      <c r="C102" s="283"/>
      <c r="D102" s="283"/>
      <c r="E102" s="297"/>
      <c r="F102" s="133" t="s">
        <v>35</v>
      </c>
      <c r="G102" s="140">
        <v>0</v>
      </c>
      <c r="H102" s="140">
        <v>0</v>
      </c>
      <c r="I102" s="146" t="e">
        <f t="shared" si="23"/>
        <v>#DIV/0!</v>
      </c>
      <c r="J102" s="135"/>
      <c r="K102" s="130"/>
      <c r="L102" s="130"/>
      <c r="M102" s="130"/>
      <c r="N102" s="279"/>
      <c r="O102" s="2"/>
    </row>
    <row r="103" spans="1:15" s="137" customFormat="1" ht="46.9" hidden="1" customHeight="1" x14ac:dyDescent="0.25">
      <c r="A103" s="132"/>
      <c r="B103" s="304"/>
      <c r="C103" s="284"/>
      <c r="D103" s="284"/>
      <c r="E103" s="297"/>
      <c r="F103" s="133" t="s">
        <v>36</v>
      </c>
      <c r="G103" s="140">
        <v>0</v>
      </c>
      <c r="H103" s="140">
        <v>0</v>
      </c>
      <c r="I103" s="146" t="e">
        <f t="shared" si="23"/>
        <v>#DIV/0!</v>
      </c>
      <c r="J103" s="136"/>
      <c r="K103" s="131"/>
      <c r="L103" s="131"/>
      <c r="M103" s="131"/>
      <c r="N103" s="280"/>
      <c r="O103" s="2"/>
    </row>
    <row r="104" spans="1:15" s="181" customFormat="1" ht="46.9" customHeight="1" x14ac:dyDescent="0.25">
      <c r="A104" s="173"/>
      <c r="B104" s="302" t="s">
        <v>196</v>
      </c>
      <c r="C104" s="282">
        <v>2020</v>
      </c>
      <c r="D104" s="282">
        <v>2026</v>
      </c>
      <c r="E104" s="297" t="s">
        <v>43</v>
      </c>
      <c r="F104" s="177" t="s">
        <v>31</v>
      </c>
      <c r="G104" s="140">
        <f t="shared" ref="G104:H104" si="47">G105+G106</f>
        <v>44812.5</v>
      </c>
      <c r="H104" s="140">
        <f t="shared" si="47"/>
        <v>0</v>
      </c>
      <c r="I104" s="146">
        <f t="shared" si="23"/>
        <v>0</v>
      </c>
      <c r="J104" s="178" t="s">
        <v>126</v>
      </c>
      <c r="K104" s="174" t="s">
        <v>90</v>
      </c>
      <c r="L104" s="174">
        <v>100</v>
      </c>
      <c r="M104" s="174">
        <v>0</v>
      </c>
      <c r="N104" s="278">
        <v>0</v>
      </c>
      <c r="O104" s="2"/>
    </row>
    <row r="105" spans="1:15" s="181" customFormat="1" ht="46.9" customHeight="1" x14ac:dyDescent="0.25">
      <c r="A105" s="173"/>
      <c r="B105" s="303"/>
      <c r="C105" s="283"/>
      <c r="D105" s="283"/>
      <c r="E105" s="297"/>
      <c r="F105" s="177" t="s">
        <v>35</v>
      </c>
      <c r="G105" s="140">
        <v>0</v>
      </c>
      <c r="H105" s="140">
        <v>0</v>
      </c>
      <c r="I105" s="146">
        <v>0</v>
      </c>
      <c r="J105" s="179"/>
      <c r="K105" s="175"/>
      <c r="L105" s="175"/>
      <c r="M105" s="175"/>
      <c r="N105" s="279"/>
      <c r="O105" s="2"/>
    </row>
    <row r="106" spans="1:15" s="181" customFormat="1" ht="46.9" customHeight="1" x14ac:dyDescent="0.25">
      <c r="A106" s="173"/>
      <c r="B106" s="304"/>
      <c r="C106" s="284"/>
      <c r="D106" s="284"/>
      <c r="E106" s="297"/>
      <c r="F106" s="177" t="s">
        <v>36</v>
      </c>
      <c r="G106" s="140">
        <v>44812.5</v>
      </c>
      <c r="H106" s="140">
        <v>0</v>
      </c>
      <c r="I106" s="146">
        <f t="shared" si="23"/>
        <v>0</v>
      </c>
      <c r="J106" s="180"/>
      <c r="K106" s="176"/>
      <c r="L106" s="176"/>
      <c r="M106" s="176"/>
      <c r="N106" s="280"/>
      <c r="O106" s="2"/>
    </row>
    <row r="107" spans="1:15" s="196" customFormat="1" ht="46.9" hidden="1" customHeight="1" x14ac:dyDescent="0.25">
      <c r="A107" s="187"/>
      <c r="B107" s="302" t="s">
        <v>203</v>
      </c>
      <c r="C107" s="282">
        <v>2022</v>
      </c>
      <c r="D107" s="282">
        <v>2026</v>
      </c>
      <c r="E107" s="297" t="s">
        <v>43</v>
      </c>
      <c r="F107" s="189" t="s">
        <v>31</v>
      </c>
      <c r="G107" s="140">
        <f t="shared" ref="G107:H107" si="48">G108+G109</f>
        <v>0</v>
      </c>
      <c r="H107" s="140">
        <f t="shared" si="48"/>
        <v>0</v>
      </c>
      <c r="I107" s="146" t="e">
        <f t="shared" si="23"/>
        <v>#DIV/0!</v>
      </c>
      <c r="J107" s="193" t="s">
        <v>126</v>
      </c>
      <c r="K107" s="190" t="s">
        <v>90</v>
      </c>
      <c r="L107" s="190"/>
      <c r="M107" s="190"/>
      <c r="N107" s="278"/>
      <c r="O107" s="2"/>
    </row>
    <row r="108" spans="1:15" s="196" customFormat="1" ht="46.9" hidden="1" customHeight="1" x14ac:dyDescent="0.25">
      <c r="A108" s="187"/>
      <c r="B108" s="303"/>
      <c r="C108" s="283"/>
      <c r="D108" s="283"/>
      <c r="E108" s="297"/>
      <c r="F108" s="189" t="s">
        <v>35</v>
      </c>
      <c r="G108" s="140">
        <v>0</v>
      </c>
      <c r="H108" s="140">
        <v>0</v>
      </c>
      <c r="I108" s="146" t="e">
        <f t="shared" si="23"/>
        <v>#DIV/0!</v>
      </c>
      <c r="J108" s="194"/>
      <c r="K108" s="191"/>
      <c r="L108" s="191"/>
      <c r="M108" s="191"/>
      <c r="N108" s="279"/>
      <c r="O108" s="2"/>
    </row>
    <row r="109" spans="1:15" s="196" customFormat="1" ht="46.9" hidden="1" customHeight="1" x14ac:dyDescent="0.25">
      <c r="A109" s="187"/>
      <c r="B109" s="304"/>
      <c r="C109" s="284"/>
      <c r="D109" s="284"/>
      <c r="E109" s="297"/>
      <c r="F109" s="189" t="s">
        <v>36</v>
      </c>
      <c r="G109" s="140">
        <v>0</v>
      </c>
      <c r="H109" s="140">
        <v>0</v>
      </c>
      <c r="I109" s="146" t="e">
        <f t="shared" si="23"/>
        <v>#DIV/0!</v>
      </c>
      <c r="J109" s="195"/>
      <c r="K109" s="192"/>
      <c r="L109" s="192"/>
      <c r="M109" s="192"/>
      <c r="N109" s="280"/>
      <c r="O109" s="2"/>
    </row>
    <row r="110" spans="1:15" s="218" customFormat="1" ht="46.9" customHeight="1" x14ac:dyDescent="0.25">
      <c r="A110" s="217"/>
      <c r="B110" s="302" t="s">
        <v>217</v>
      </c>
      <c r="C110" s="282">
        <v>2022</v>
      </c>
      <c r="D110" s="282">
        <v>2026</v>
      </c>
      <c r="E110" s="297" t="s">
        <v>43</v>
      </c>
      <c r="F110" s="216" t="s">
        <v>31</v>
      </c>
      <c r="G110" s="140">
        <f t="shared" ref="G110:H110" si="49">G111+G112</f>
        <v>864000</v>
      </c>
      <c r="H110" s="140">
        <f t="shared" si="49"/>
        <v>864000</v>
      </c>
      <c r="I110" s="146">
        <f t="shared" si="23"/>
        <v>100</v>
      </c>
      <c r="J110" s="213" t="s">
        <v>126</v>
      </c>
      <c r="K110" s="210" t="s">
        <v>90</v>
      </c>
      <c r="L110" s="210">
        <v>100</v>
      </c>
      <c r="M110" s="210">
        <v>100</v>
      </c>
      <c r="N110" s="278">
        <v>100</v>
      </c>
      <c r="O110" s="2"/>
    </row>
    <row r="111" spans="1:15" s="218" customFormat="1" ht="46.9" customHeight="1" x14ac:dyDescent="0.25">
      <c r="A111" s="217"/>
      <c r="B111" s="303"/>
      <c r="C111" s="283"/>
      <c r="D111" s="283"/>
      <c r="E111" s="297"/>
      <c r="F111" s="216" t="s">
        <v>35</v>
      </c>
      <c r="G111" s="140">
        <v>0</v>
      </c>
      <c r="H111" s="140">
        <v>0</v>
      </c>
      <c r="I111" s="146">
        <v>0</v>
      </c>
      <c r="J111" s="214"/>
      <c r="K111" s="211"/>
      <c r="L111" s="211"/>
      <c r="M111" s="211"/>
      <c r="N111" s="279"/>
      <c r="O111" s="2"/>
    </row>
    <row r="112" spans="1:15" s="218" customFormat="1" ht="111" customHeight="1" x14ac:dyDescent="0.25">
      <c r="A112" s="217"/>
      <c r="B112" s="304"/>
      <c r="C112" s="284"/>
      <c r="D112" s="284"/>
      <c r="E112" s="297"/>
      <c r="F112" s="216" t="s">
        <v>36</v>
      </c>
      <c r="G112" s="140">
        <v>864000</v>
      </c>
      <c r="H112" s="140">
        <v>864000</v>
      </c>
      <c r="I112" s="146">
        <f t="shared" si="23"/>
        <v>100</v>
      </c>
      <c r="J112" s="215"/>
      <c r="K112" s="212"/>
      <c r="L112" s="212"/>
      <c r="M112" s="212"/>
      <c r="N112" s="280"/>
      <c r="O112" s="2"/>
    </row>
    <row r="113" spans="1:15" s="243" customFormat="1" ht="44.45" customHeight="1" x14ac:dyDescent="0.25">
      <c r="A113" s="242"/>
      <c r="B113" s="302" t="s">
        <v>237</v>
      </c>
      <c r="C113" s="282">
        <v>2023</v>
      </c>
      <c r="D113" s="282">
        <v>2026</v>
      </c>
      <c r="E113" s="297" t="s">
        <v>43</v>
      </c>
      <c r="F113" s="241" t="s">
        <v>31</v>
      </c>
      <c r="G113" s="140">
        <f t="shared" ref="G113:H113" si="50">G114+G115</f>
        <v>154171.05000000002</v>
      </c>
      <c r="H113" s="140">
        <f t="shared" si="50"/>
        <v>154171.05000000002</v>
      </c>
      <c r="I113" s="146">
        <f t="shared" si="23"/>
        <v>100</v>
      </c>
      <c r="J113" s="314" t="s">
        <v>105</v>
      </c>
      <c r="K113" s="238" t="s">
        <v>90</v>
      </c>
      <c r="L113" s="238">
        <v>100</v>
      </c>
      <c r="M113" s="238">
        <v>100</v>
      </c>
      <c r="N113" s="278">
        <v>100</v>
      </c>
      <c r="O113" s="2"/>
    </row>
    <row r="114" spans="1:15" s="243" customFormat="1" ht="71.45" customHeight="1" x14ac:dyDescent="0.25">
      <c r="A114" s="242"/>
      <c r="B114" s="303"/>
      <c r="C114" s="283"/>
      <c r="D114" s="283"/>
      <c r="E114" s="297"/>
      <c r="F114" s="241" t="s">
        <v>35</v>
      </c>
      <c r="G114" s="140">
        <v>15417.1</v>
      </c>
      <c r="H114" s="140">
        <v>15417.1</v>
      </c>
      <c r="I114" s="146">
        <f t="shared" si="23"/>
        <v>100</v>
      </c>
      <c r="J114" s="315"/>
      <c r="K114" s="239"/>
      <c r="L114" s="239"/>
      <c r="M114" s="239"/>
      <c r="N114" s="279"/>
      <c r="O114" s="2"/>
    </row>
    <row r="115" spans="1:15" s="243" customFormat="1" ht="63.6" customHeight="1" x14ac:dyDescent="0.25">
      <c r="A115" s="242"/>
      <c r="B115" s="304"/>
      <c r="C115" s="284"/>
      <c r="D115" s="284"/>
      <c r="E115" s="297"/>
      <c r="F115" s="241" t="s">
        <v>36</v>
      </c>
      <c r="G115" s="140">
        <v>138753.95000000001</v>
      </c>
      <c r="H115" s="140">
        <v>138753.95000000001</v>
      </c>
      <c r="I115" s="146">
        <f t="shared" ref="I115:I118" si="51">H115/G115*100</f>
        <v>100</v>
      </c>
      <c r="J115" s="316"/>
      <c r="K115" s="240"/>
      <c r="L115" s="240"/>
      <c r="M115" s="240"/>
      <c r="N115" s="280"/>
      <c r="O115" s="2"/>
    </row>
    <row r="116" spans="1:15" s="103" customFormat="1" ht="46.9" customHeight="1" x14ac:dyDescent="0.25">
      <c r="A116" s="97"/>
      <c r="B116" s="302" t="s">
        <v>253</v>
      </c>
      <c r="C116" s="282">
        <v>2023</v>
      </c>
      <c r="D116" s="282">
        <v>2026</v>
      </c>
      <c r="E116" s="297" t="s">
        <v>43</v>
      </c>
      <c r="F116" s="102" t="s">
        <v>31</v>
      </c>
      <c r="G116" s="140">
        <f t="shared" ref="G116:H116" si="52">G117+G118</f>
        <v>30000</v>
      </c>
      <c r="H116" s="140">
        <f t="shared" si="52"/>
        <v>30000</v>
      </c>
      <c r="I116" s="146">
        <f t="shared" si="51"/>
        <v>100</v>
      </c>
      <c r="J116" s="314" t="s">
        <v>105</v>
      </c>
      <c r="K116" s="94" t="s">
        <v>90</v>
      </c>
      <c r="L116" s="94">
        <v>100</v>
      </c>
      <c r="M116" s="210">
        <v>100</v>
      </c>
      <c r="N116" s="278">
        <v>100</v>
      </c>
      <c r="O116" s="2"/>
    </row>
    <row r="117" spans="1:15" s="103" customFormat="1" ht="82.15" customHeight="1" x14ac:dyDescent="0.25">
      <c r="A117" s="97"/>
      <c r="B117" s="303"/>
      <c r="C117" s="283"/>
      <c r="D117" s="283"/>
      <c r="E117" s="297"/>
      <c r="F117" s="102" t="s">
        <v>35</v>
      </c>
      <c r="G117" s="140">
        <v>0</v>
      </c>
      <c r="H117" s="140">
        <v>0</v>
      </c>
      <c r="I117" s="146">
        <v>0</v>
      </c>
      <c r="J117" s="315"/>
      <c r="K117" s="95"/>
      <c r="L117" s="95"/>
      <c r="M117" s="95"/>
      <c r="N117" s="279"/>
      <c r="O117" s="2"/>
    </row>
    <row r="118" spans="1:15" s="103" customFormat="1" ht="49.15" customHeight="1" x14ac:dyDescent="0.25">
      <c r="A118" s="97"/>
      <c r="B118" s="304"/>
      <c r="C118" s="284"/>
      <c r="D118" s="284"/>
      <c r="E118" s="297"/>
      <c r="F118" s="102" t="s">
        <v>36</v>
      </c>
      <c r="G118" s="140">
        <v>30000</v>
      </c>
      <c r="H118" s="140">
        <v>30000</v>
      </c>
      <c r="I118" s="146">
        <f t="shared" si="51"/>
        <v>100</v>
      </c>
      <c r="J118" s="316"/>
      <c r="K118" s="96"/>
      <c r="L118" s="96"/>
      <c r="M118" s="96"/>
      <c r="N118" s="280"/>
      <c r="O118" s="2"/>
    </row>
    <row r="119" spans="1:15" x14ac:dyDescent="0.25">
      <c r="A119" s="285"/>
      <c r="B119" s="285" t="s">
        <v>44</v>
      </c>
      <c r="C119" s="301">
        <v>2020</v>
      </c>
      <c r="D119" s="301">
        <v>2026</v>
      </c>
      <c r="E119" s="262" t="s">
        <v>37</v>
      </c>
      <c r="F119" s="278" t="s">
        <v>37</v>
      </c>
      <c r="G119" s="368" t="s">
        <v>37</v>
      </c>
      <c r="H119" s="360" t="s">
        <v>18</v>
      </c>
      <c r="I119" s="360" t="s">
        <v>37</v>
      </c>
      <c r="J119" s="365" t="s">
        <v>37</v>
      </c>
      <c r="K119" s="305" t="s">
        <v>37</v>
      </c>
      <c r="L119" s="305" t="s">
        <v>37</v>
      </c>
      <c r="M119" s="305" t="s">
        <v>37</v>
      </c>
      <c r="N119" s="305" t="s">
        <v>37</v>
      </c>
      <c r="O119" s="2"/>
    </row>
    <row r="120" spans="1:15" x14ac:dyDescent="0.25">
      <c r="A120" s="286"/>
      <c r="B120" s="286"/>
      <c r="C120" s="301"/>
      <c r="D120" s="301"/>
      <c r="E120" s="262"/>
      <c r="F120" s="299"/>
      <c r="G120" s="335"/>
      <c r="H120" s="363"/>
      <c r="I120" s="361"/>
      <c r="J120" s="366"/>
      <c r="K120" s="299"/>
      <c r="L120" s="299"/>
      <c r="M120" s="299"/>
      <c r="N120" s="299"/>
      <c r="O120" s="2"/>
    </row>
    <row r="121" spans="1:15" ht="35.25" customHeight="1" x14ac:dyDescent="0.25">
      <c r="A121" s="287"/>
      <c r="B121" s="287"/>
      <c r="C121" s="301"/>
      <c r="D121" s="301"/>
      <c r="E121" s="262"/>
      <c r="F121" s="300"/>
      <c r="G121" s="336"/>
      <c r="H121" s="364"/>
      <c r="I121" s="362"/>
      <c r="J121" s="367"/>
      <c r="K121" s="300"/>
      <c r="L121" s="300"/>
      <c r="M121" s="300"/>
      <c r="N121" s="300"/>
      <c r="O121" s="2"/>
    </row>
    <row r="122" spans="1:15" s="199" customFormat="1" ht="35.25" customHeight="1" x14ac:dyDescent="0.25">
      <c r="A122" s="198"/>
      <c r="B122" s="297" t="s">
        <v>46</v>
      </c>
      <c r="C122" s="301">
        <v>2020</v>
      </c>
      <c r="D122" s="301">
        <v>2026</v>
      </c>
      <c r="E122" s="285" t="s">
        <v>45</v>
      </c>
      <c r="F122" s="200" t="s">
        <v>31</v>
      </c>
      <c r="G122" s="149">
        <f t="shared" ref="G122" si="53">G123+G124</f>
        <v>1708257.97</v>
      </c>
      <c r="H122" s="149">
        <f>H123+H124</f>
        <v>1708257.97</v>
      </c>
      <c r="I122" s="141">
        <f>H122/G122*100</f>
        <v>100</v>
      </c>
      <c r="J122" s="301" t="s">
        <v>30</v>
      </c>
      <c r="K122" s="262" t="s">
        <v>30</v>
      </c>
      <c r="L122" s="262" t="s">
        <v>30</v>
      </c>
      <c r="M122" s="262" t="s">
        <v>30</v>
      </c>
      <c r="N122" s="262" t="s">
        <v>30</v>
      </c>
      <c r="O122" s="2"/>
    </row>
    <row r="123" spans="1:15" s="199" customFormat="1" ht="35.25" customHeight="1" x14ac:dyDescent="0.25">
      <c r="A123" s="198"/>
      <c r="B123" s="297"/>
      <c r="C123" s="301"/>
      <c r="D123" s="301"/>
      <c r="E123" s="286"/>
      <c r="F123" s="200" t="s">
        <v>35</v>
      </c>
      <c r="G123" s="149">
        <f t="shared" ref="G123" si="54">G126</f>
        <v>1708257.97</v>
      </c>
      <c r="H123" s="149">
        <f>H126</f>
        <v>1708257.97</v>
      </c>
      <c r="I123" s="141">
        <f t="shared" ref="I123:I159" si="55">H123/G123*100</f>
        <v>100</v>
      </c>
      <c r="J123" s="301"/>
      <c r="K123" s="262"/>
      <c r="L123" s="262"/>
      <c r="M123" s="262"/>
      <c r="N123" s="262"/>
      <c r="O123" s="2"/>
    </row>
    <row r="124" spans="1:15" s="199" customFormat="1" ht="35.25" customHeight="1" x14ac:dyDescent="0.25">
      <c r="A124" s="198"/>
      <c r="B124" s="297"/>
      <c r="C124" s="301"/>
      <c r="D124" s="301"/>
      <c r="E124" s="287"/>
      <c r="F124" s="200" t="s">
        <v>36</v>
      </c>
      <c r="G124" s="150">
        <f t="shared" ref="G124:H124" si="56">G127</f>
        <v>0</v>
      </c>
      <c r="H124" s="150">
        <f t="shared" si="56"/>
        <v>0</v>
      </c>
      <c r="I124" s="141">
        <v>0</v>
      </c>
      <c r="J124" s="301"/>
      <c r="K124" s="262"/>
      <c r="L124" s="262"/>
      <c r="M124" s="262"/>
      <c r="N124" s="262"/>
      <c r="O124" s="2"/>
    </row>
    <row r="125" spans="1:15" s="199" customFormat="1" ht="35.25" customHeight="1" x14ac:dyDescent="0.25">
      <c r="A125" s="198"/>
      <c r="B125" s="297" t="s">
        <v>47</v>
      </c>
      <c r="C125" s="301">
        <v>2020</v>
      </c>
      <c r="D125" s="301">
        <v>2026</v>
      </c>
      <c r="E125" s="285" t="s">
        <v>45</v>
      </c>
      <c r="F125" s="200" t="s">
        <v>31</v>
      </c>
      <c r="G125" s="149">
        <f t="shared" ref="G125:H125" si="57">G126+G127</f>
        <v>1708257.97</v>
      </c>
      <c r="H125" s="149">
        <f t="shared" si="57"/>
        <v>1708257.97</v>
      </c>
      <c r="I125" s="141">
        <f t="shared" si="55"/>
        <v>100</v>
      </c>
      <c r="J125" s="301" t="s">
        <v>76</v>
      </c>
      <c r="K125" s="262" t="s">
        <v>71</v>
      </c>
      <c r="L125" s="262">
        <v>3</v>
      </c>
      <c r="M125" s="262">
        <v>3</v>
      </c>
      <c r="N125" s="262">
        <v>3</v>
      </c>
      <c r="O125" s="2"/>
    </row>
    <row r="126" spans="1:15" s="199" customFormat="1" ht="35.25" customHeight="1" x14ac:dyDescent="0.25">
      <c r="A126" s="198"/>
      <c r="B126" s="297"/>
      <c r="C126" s="301"/>
      <c r="D126" s="301"/>
      <c r="E126" s="286"/>
      <c r="F126" s="200" t="s">
        <v>35</v>
      </c>
      <c r="G126" s="149">
        <v>1708257.97</v>
      </c>
      <c r="H126" s="149">
        <v>1708257.97</v>
      </c>
      <c r="I126" s="141">
        <f t="shared" si="55"/>
        <v>100</v>
      </c>
      <c r="J126" s="301"/>
      <c r="K126" s="262"/>
      <c r="L126" s="262"/>
      <c r="M126" s="262"/>
      <c r="N126" s="262"/>
      <c r="O126" s="2"/>
    </row>
    <row r="127" spans="1:15" s="199" customFormat="1" ht="35.25" customHeight="1" x14ac:dyDescent="0.25">
      <c r="A127" s="198"/>
      <c r="B127" s="297"/>
      <c r="C127" s="301"/>
      <c r="D127" s="301"/>
      <c r="E127" s="287"/>
      <c r="F127" s="200" t="s">
        <v>36</v>
      </c>
      <c r="G127" s="150">
        <v>0</v>
      </c>
      <c r="H127" s="140">
        <v>0</v>
      </c>
      <c r="I127" s="141">
        <v>0</v>
      </c>
      <c r="J127" s="301"/>
      <c r="K127" s="262"/>
      <c r="L127" s="262"/>
      <c r="M127" s="262"/>
      <c r="N127" s="262"/>
      <c r="O127" s="2"/>
    </row>
    <row r="128" spans="1:15" ht="15.75" customHeight="1" x14ac:dyDescent="0.25">
      <c r="A128" s="330"/>
      <c r="B128" s="297" t="s">
        <v>220</v>
      </c>
      <c r="C128" s="301">
        <v>2020</v>
      </c>
      <c r="D128" s="301">
        <v>2026</v>
      </c>
      <c r="E128" s="285" t="s">
        <v>45</v>
      </c>
      <c r="F128" s="7" t="s">
        <v>31</v>
      </c>
      <c r="G128" s="149">
        <f t="shared" ref="G128" si="58">G129+G130</f>
        <v>46520013.520000003</v>
      </c>
      <c r="H128" s="149">
        <f>H129+H130</f>
        <v>46520013.520000003</v>
      </c>
      <c r="I128" s="141">
        <f t="shared" si="55"/>
        <v>100</v>
      </c>
      <c r="J128" s="301" t="s">
        <v>30</v>
      </c>
      <c r="K128" s="262" t="s">
        <v>30</v>
      </c>
      <c r="L128" s="262" t="s">
        <v>30</v>
      </c>
      <c r="M128" s="262" t="s">
        <v>30</v>
      </c>
      <c r="N128" s="262" t="s">
        <v>30</v>
      </c>
      <c r="O128" s="2"/>
    </row>
    <row r="129" spans="1:15" ht="68.25" customHeight="1" x14ac:dyDescent="0.25">
      <c r="A129" s="330"/>
      <c r="B129" s="297"/>
      <c r="C129" s="301"/>
      <c r="D129" s="301"/>
      <c r="E129" s="286"/>
      <c r="F129" s="7" t="s">
        <v>35</v>
      </c>
      <c r="G129" s="149">
        <f t="shared" ref="G129:H129" si="59">G159+G132+G135+G138+G141+G144+G147+G150+G153+G156</f>
        <v>46520013.520000003</v>
      </c>
      <c r="H129" s="149">
        <f t="shared" si="59"/>
        <v>46520013.520000003</v>
      </c>
      <c r="I129" s="141">
        <f t="shared" si="55"/>
        <v>100</v>
      </c>
      <c r="J129" s="301"/>
      <c r="K129" s="262"/>
      <c r="L129" s="262"/>
      <c r="M129" s="262"/>
      <c r="N129" s="262"/>
      <c r="O129" s="2"/>
    </row>
    <row r="130" spans="1:15" ht="47.25" x14ac:dyDescent="0.25">
      <c r="A130" s="330"/>
      <c r="B130" s="297"/>
      <c r="C130" s="301"/>
      <c r="D130" s="301"/>
      <c r="E130" s="287"/>
      <c r="F130" s="7" t="s">
        <v>36</v>
      </c>
      <c r="G130" s="150">
        <f t="shared" ref="G130:H130" si="60">G133+G136+G139+G142+G145+G148+G151+G160+G154+G157</f>
        <v>0</v>
      </c>
      <c r="H130" s="150">
        <f t="shared" si="60"/>
        <v>0</v>
      </c>
      <c r="I130" s="141">
        <v>0</v>
      </c>
      <c r="J130" s="301"/>
      <c r="K130" s="262"/>
      <c r="L130" s="262"/>
      <c r="M130" s="262"/>
      <c r="N130" s="262"/>
      <c r="O130" s="2"/>
    </row>
    <row r="131" spans="1:15" s="199" customFormat="1" ht="31.5" x14ac:dyDescent="0.25">
      <c r="A131" s="200"/>
      <c r="B131" s="297" t="s">
        <v>221</v>
      </c>
      <c r="C131" s="301">
        <v>2022</v>
      </c>
      <c r="D131" s="301">
        <v>2026</v>
      </c>
      <c r="E131" s="285" t="s">
        <v>45</v>
      </c>
      <c r="F131" s="200" t="s">
        <v>31</v>
      </c>
      <c r="G131" s="149">
        <f t="shared" ref="G131:H131" si="61">G132+G133</f>
        <v>20263923.120000001</v>
      </c>
      <c r="H131" s="149">
        <f t="shared" si="61"/>
        <v>20263923.120000001</v>
      </c>
      <c r="I131" s="141">
        <f t="shared" si="55"/>
        <v>100</v>
      </c>
      <c r="J131" s="301" t="s">
        <v>229</v>
      </c>
      <c r="K131" s="262" t="s">
        <v>228</v>
      </c>
      <c r="L131" s="262">
        <v>100</v>
      </c>
      <c r="M131" s="262">
        <v>100</v>
      </c>
      <c r="N131" s="262">
        <v>100</v>
      </c>
      <c r="O131" s="2"/>
    </row>
    <row r="132" spans="1:15" s="199" customFormat="1" ht="63" x14ac:dyDescent="0.25">
      <c r="A132" s="200"/>
      <c r="B132" s="297"/>
      <c r="C132" s="301"/>
      <c r="D132" s="301"/>
      <c r="E132" s="286"/>
      <c r="F132" s="200" t="s">
        <v>35</v>
      </c>
      <c r="G132" s="149">
        <v>20263923.120000001</v>
      </c>
      <c r="H132" s="149">
        <v>20263923.120000001</v>
      </c>
      <c r="I132" s="141">
        <f t="shared" si="55"/>
        <v>100</v>
      </c>
      <c r="J132" s="301"/>
      <c r="K132" s="262"/>
      <c r="L132" s="262"/>
      <c r="M132" s="262"/>
      <c r="N132" s="262"/>
      <c r="O132" s="2"/>
    </row>
    <row r="133" spans="1:15" s="199" customFormat="1" ht="47.25" x14ac:dyDescent="0.25">
      <c r="A133" s="200"/>
      <c r="B133" s="297"/>
      <c r="C133" s="301"/>
      <c r="D133" s="301"/>
      <c r="E133" s="287"/>
      <c r="F133" s="200" t="s">
        <v>36</v>
      </c>
      <c r="G133" s="150">
        <v>0</v>
      </c>
      <c r="H133" s="140">
        <v>0</v>
      </c>
      <c r="I133" s="141">
        <v>0</v>
      </c>
      <c r="J133" s="301"/>
      <c r="K133" s="262"/>
      <c r="L133" s="262"/>
      <c r="M133" s="262"/>
      <c r="N133" s="262"/>
      <c r="O133" s="2"/>
    </row>
    <row r="134" spans="1:15" s="199" customFormat="1" ht="31.15" customHeight="1" x14ac:dyDescent="0.25">
      <c r="A134" s="200"/>
      <c r="B134" s="297" t="s">
        <v>222</v>
      </c>
      <c r="C134" s="301">
        <v>2022</v>
      </c>
      <c r="D134" s="301">
        <v>2026</v>
      </c>
      <c r="E134" s="285" t="s">
        <v>45</v>
      </c>
      <c r="F134" s="200" t="s">
        <v>31</v>
      </c>
      <c r="G134" s="149">
        <f t="shared" ref="G134:H134" si="62">G135+G136</f>
        <v>19438861.420000002</v>
      </c>
      <c r="H134" s="149">
        <f t="shared" si="62"/>
        <v>19438861.420000002</v>
      </c>
      <c r="I134" s="141">
        <f t="shared" si="55"/>
        <v>100</v>
      </c>
      <c r="J134" s="301" t="s">
        <v>229</v>
      </c>
      <c r="K134" s="262" t="s">
        <v>228</v>
      </c>
      <c r="L134" s="262">
        <v>100</v>
      </c>
      <c r="M134" s="262">
        <v>100</v>
      </c>
      <c r="N134" s="262">
        <v>100</v>
      </c>
      <c r="O134" s="2"/>
    </row>
    <row r="135" spans="1:15" s="199" customFormat="1" ht="63" x14ac:dyDescent="0.25">
      <c r="A135" s="200"/>
      <c r="B135" s="297"/>
      <c r="C135" s="301"/>
      <c r="D135" s="301"/>
      <c r="E135" s="286"/>
      <c r="F135" s="200" t="s">
        <v>35</v>
      </c>
      <c r="G135" s="149">
        <v>19438861.420000002</v>
      </c>
      <c r="H135" s="149">
        <v>19438861.420000002</v>
      </c>
      <c r="I135" s="141">
        <f t="shared" si="55"/>
        <v>100</v>
      </c>
      <c r="J135" s="301"/>
      <c r="K135" s="262"/>
      <c r="L135" s="262"/>
      <c r="M135" s="262"/>
      <c r="N135" s="262"/>
      <c r="O135" s="2"/>
    </row>
    <row r="136" spans="1:15" s="199" customFormat="1" ht="47.25" x14ac:dyDescent="0.25">
      <c r="A136" s="200"/>
      <c r="B136" s="297"/>
      <c r="C136" s="301"/>
      <c r="D136" s="301"/>
      <c r="E136" s="287"/>
      <c r="F136" s="200" t="s">
        <v>36</v>
      </c>
      <c r="G136" s="150">
        <v>0</v>
      </c>
      <c r="H136" s="140">
        <v>0</v>
      </c>
      <c r="I136" s="141">
        <v>0</v>
      </c>
      <c r="J136" s="301"/>
      <c r="K136" s="262"/>
      <c r="L136" s="262"/>
      <c r="M136" s="262"/>
      <c r="N136" s="262"/>
      <c r="O136" s="2"/>
    </row>
    <row r="137" spans="1:15" s="199" customFormat="1" ht="31.15" customHeight="1" x14ac:dyDescent="0.25">
      <c r="A137" s="200"/>
      <c r="B137" s="297" t="s">
        <v>223</v>
      </c>
      <c r="C137" s="301">
        <v>2022</v>
      </c>
      <c r="D137" s="301">
        <v>2026</v>
      </c>
      <c r="E137" s="285" t="s">
        <v>45</v>
      </c>
      <c r="F137" s="200" t="s">
        <v>31</v>
      </c>
      <c r="G137" s="149">
        <f t="shared" ref="G137:H137" si="63">G138+G139</f>
        <v>1789228.98</v>
      </c>
      <c r="H137" s="149">
        <f t="shared" si="63"/>
        <v>1789228.98</v>
      </c>
      <c r="I137" s="141">
        <f t="shared" si="55"/>
        <v>100</v>
      </c>
      <c r="J137" s="301" t="s">
        <v>229</v>
      </c>
      <c r="K137" s="262" t="s">
        <v>228</v>
      </c>
      <c r="L137" s="262">
        <v>100</v>
      </c>
      <c r="M137" s="262">
        <v>100</v>
      </c>
      <c r="N137" s="262">
        <v>100</v>
      </c>
      <c r="O137" s="2"/>
    </row>
    <row r="138" spans="1:15" s="199" customFormat="1" ht="63" x14ac:dyDescent="0.25">
      <c r="A138" s="200"/>
      <c r="B138" s="297"/>
      <c r="C138" s="301"/>
      <c r="D138" s="301"/>
      <c r="E138" s="286"/>
      <c r="F138" s="200" t="s">
        <v>35</v>
      </c>
      <c r="G138" s="149">
        <v>1789228.98</v>
      </c>
      <c r="H138" s="149">
        <v>1789228.98</v>
      </c>
      <c r="I138" s="141">
        <f t="shared" si="55"/>
        <v>100</v>
      </c>
      <c r="J138" s="301"/>
      <c r="K138" s="262"/>
      <c r="L138" s="262"/>
      <c r="M138" s="262"/>
      <c r="N138" s="262"/>
      <c r="O138" s="2"/>
    </row>
    <row r="139" spans="1:15" s="199" customFormat="1" ht="47.25" x14ac:dyDescent="0.25">
      <c r="A139" s="200"/>
      <c r="B139" s="297"/>
      <c r="C139" s="301"/>
      <c r="D139" s="301"/>
      <c r="E139" s="287"/>
      <c r="F139" s="200" t="s">
        <v>36</v>
      </c>
      <c r="G139" s="150">
        <v>0</v>
      </c>
      <c r="H139" s="140">
        <v>0</v>
      </c>
      <c r="I139" s="141">
        <v>0</v>
      </c>
      <c r="J139" s="301"/>
      <c r="K139" s="262"/>
      <c r="L139" s="262"/>
      <c r="M139" s="262"/>
      <c r="N139" s="262"/>
      <c r="O139" s="2"/>
    </row>
    <row r="140" spans="1:15" s="199" customFormat="1" ht="31.15" hidden="1" customHeight="1" x14ac:dyDescent="0.25">
      <c r="A140" s="200"/>
      <c r="B140" s="297" t="s">
        <v>224</v>
      </c>
      <c r="C140" s="301">
        <v>2022</v>
      </c>
      <c r="D140" s="301">
        <v>2026</v>
      </c>
      <c r="E140" s="285" t="s">
        <v>45</v>
      </c>
      <c r="F140" s="200" t="s">
        <v>31</v>
      </c>
      <c r="G140" s="149">
        <f t="shared" ref="G140:H140" si="64">G141+G142</f>
        <v>0</v>
      </c>
      <c r="H140" s="149">
        <f t="shared" si="64"/>
        <v>0</v>
      </c>
      <c r="I140" s="141" t="e">
        <f t="shared" si="55"/>
        <v>#DIV/0!</v>
      </c>
      <c r="J140" s="301" t="s">
        <v>229</v>
      </c>
      <c r="K140" s="262" t="s">
        <v>228</v>
      </c>
      <c r="L140" s="262"/>
      <c r="M140" s="262"/>
      <c r="N140" s="262"/>
      <c r="O140" s="2"/>
    </row>
    <row r="141" spans="1:15" s="199" customFormat="1" ht="63" hidden="1" x14ac:dyDescent="0.25">
      <c r="A141" s="200"/>
      <c r="B141" s="297"/>
      <c r="C141" s="301"/>
      <c r="D141" s="301"/>
      <c r="E141" s="286"/>
      <c r="F141" s="200" t="s">
        <v>35</v>
      </c>
      <c r="G141" s="149"/>
      <c r="H141" s="149"/>
      <c r="I141" s="141" t="e">
        <f t="shared" si="55"/>
        <v>#DIV/0!</v>
      </c>
      <c r="J141" s="301"/>
      <c r="K141" s="262"/>
      <c r="L141" s="262"/>
      <c r="M141" s="262"/>
      <c r="N141" s="262"/>
      <c r="O141" s="2"/>
    </row>
    <row r="142" spans="1:15" s="199" customFormat="1" ht="47.25" hidden="1" x14ac:dyDescent="0.25">
      <c r="A142" s="200"/>
      <c r="B142" s="297"/>
      <c r="C142" s="301"/>
      <c r="D142" s="301"/>
      <c r="E142" s="287"/>
      <c r="F142" s="200" t="s">
        <v>36</v>
      </c>
      <c r="G142" s="150"/>
      <c r="H142" s="140"/>
      <c r="I142" s="141" t="e">
        <f t="shared" si="55"/>
        <v>#DIV/0!</v>
      </c>
      <c r="J142" s="301"/>
      <c r="K142" s="262"/>
      <c r="L142" s="262"/>
      <c r="M142" s="262"/>
      <c r="N142" s="262"/>
      <c r="O142" s="2"/>
    </row>
    <row r="143" spans="1:15" s="199" customFormat="1" ht="31.15" hidden="1" customHeight="1" x14ac:dyDescent="0.25">
      <c r="A143" s="200"/>
      <c r="B143" s="297" t="s">
        <v>225</v>
      </c>
      <c r="C143" s="301">
        <v>2022</v>
      </c>
      <c r="D143" s="301">
        <v>2026</v>
      </c>
      <c r="E143" s="285" t="s">
        <v>45</v>
      </c>
      <c r="F143" s="200" t="s">
        <v>31</v>
      </c>
      <c r="G143" s="149">
        <f t="shared" ref="G143:H143" si="65">G144+G145</f>
        <v>0</v>
      </c>
      <c r="H143" s="149">
        <f t="shared" si="65"/>
        <v>0</v>
      </c>
      <c r="I143" s="141" t="e">
        <f t="shared" si="55"/>
        <v>#DIV/0!</v>
      </c>
      <c r="J143" s="301" t="s">
        <v>229</v>
      </c>
      <c r="K143" s="262" t="s">
        <v>228</v>
      </c>
      <c r="L143" s="262"/>
      <c r="M143" s="262"/>
      <c r="N143" s="262"/>
      <c r="O143" s="2"/>
    </row>
    <row r="144" spans="1:15" s="199" customFormat="1" ht="63" hidden="1" x14ac:dyDescent="0.25">
      <c r="A144" s="200"/>
      <c r="B144" s="297"/>
      <c r="C144" s="301"/>
      <c r="D144" s="301"/>
      <c r="E144" s="286"/>
      <c r="F144" s="200" t="s">
        <v>35</v>
      </c>
      <c r="G144" s="149"/>
      <c r="H144" s="149"/>
      <c r="I144" s="141" t="e">
        <f t="shared" si="55"/>
        <v>#DIV/0!</v>
      </c>
      <c r="J144" s="301"/>
      <c r="K144" s="262"/>
      <c r="L144" s="262"/>
      <c r="M144" s="262"/>
      <c r="N144" s="262"/>
      <c r="O144" s="2"/>
    </row>
    <row r="145" spans="1:15" s="199" customFormat="1" ht="47.25" hidden="1" x14ac:dyDescent="0.25">
      <c r="A145" s="200"/>
      <c r="B145" s="297"/>
      <c r="C145" s="301"/>
      <c r="D145" s="301"/>
      <c r="E145" s="287"/>
      <c r="F145" s="200" t="s">
        <v>36</v>
      </c>
      <c r="G145" s="150"/>
      <c r="H145" s="140"/>
      <c r="I145" s="141" t="e">
        <f t="shared" si="55"/>
        <v>#DIV/0!</v>
      </c>
      <c r="J145" s="301"/>
      <c r="K145" s="262"/>
      <c r="L145" s="262"/>
      <c r="M145" s="262"/>
      <c r="N145" s="262"/>
      <c r="O145" s="2"/>
    </row>
    <row r="146" spans="1:15" s="199" customFormat="1" ht="31.5" x14ac:dyDescent="0.25">
      <c r="A146" s="200"/>
      <c r="B146" s="297" t="s">
        <v>226</v>
      </c>
      <c r="C146" s="301">
        <v>2022</v>
      </c>
      <c r="D146" s="301">
        <v>2026</v>
      </c>
      <c r="E146" s="285" t="s">
        <v>45</v>
      </c>
      <c r="F146" s="200" t="s">
        <v>31</v>
      </c>
      <c r="G146" s="149">
        <f t="shared" ref="G146:H146" si="66">G147+G148</f>
        <v>1000</v>
      </c>
      <c r="H146" s="149">
        <f t="shared" si="66"/>
        <v>1000</v>
      </c>
      <c r="I146" s="141">
        <f t="shared" si="55"/>
        <v>100</v>
      </c>
      <c r="J146" s="301" t="s">
        <v>229</v>
      </c>
      <c r="K146" s="262" t="s">
        <v>228</v>
      </c>
      <c r="L146" s="262">
        <v>100</v>
      </c>
      <c r="M146" s="262">
        <v>100</v>
      </c>
      <c r="N146" s="262">
        <v>100</v>
      </c>
      <c r="O146" s="2"/>
    </row>
    <row r="147" spans="1:15" s="199" customFormat="1" ht="63" x14ac:dyDescent="0.25">
      <c r="A147" s="200"/>
      <c r="B147" s="297"/>
      <c r="C147" s="301"/>
      <c r="D147" s="301"/>
      <c r="E147" s="286"/>
      <c r="F147" s="200" t="s">
        <v>35</v>
      </c>
      <c r="G147" s="149">
        <v>1000</v>
      </c>
      <c r="H147" s="149">
        <v>1000</v>
      </c>
      <c r="I147" s="141">
        <f>H147/G147*100</f>
        <v>100</v>
      </c>
      <c r="J147" s="301"/>
      <c r="K147" s="262"/>
      <c r="L147" s="262"/>
      <c r="M147" s="262"/>
      <c r="N147" s="262"/>
      <c r="O147" s="2"/>
    </row>
    <row r="148" spans="1:15" s="199" customFormat="1" ht="47.25" x14ac:dyDescent="0.25">
      <c r="A148" s="200"/>
      <c r="B148" s="297"/>
      <c r="C148" s="301"/>
      <c r="D148" s="301"/>
      <c r="E148" s="287"/>
      <c r="F148" s="200" t="s">
        <v>36</v>
      </c>
      <c r="G148" s="150"/>
      <c r="H148" s="140"/>
      <c r="I148" s="141"/>
      <c r="J148" s="301"/>
      <c r="K148" s="262"/>
      <c r="L148" s="262"/>
      <c r="M148" s="262"/>
      <c r="N148" s="262"/>
      <c r="O148" s="2"/>
    </row>
    <row r="149" spans="1:15" s="199" customFormat="1" ht="31.5" hidden="1" x14ac:dyDescent="0.25">
      <c r="A149" s="200"/>
      <c r="B149" s="297" t="s">
        <v>227</v>
      </c>
      <c r="C149" s="301">
        <v>2022</v>
      </c>
      <c r="D149" s="301">
        <v>2026</v>
      </c>
      <c r="E149" s="285" t="s">
        <v>45</v>
      </c>
      <c r="F149" s="200" t="s">
        <v>31</v>
      </c>
      <c r="G149" s="149">
        <f t="shared" ref="G149:H149" si="67">G150+G151</f>
        <v>0</v>
      </c>
      <c r="H149" s="149">
        <f t="shared" si="67"/>
        <v>0</v>
      </c>
      <c r="I149" s="141" t="e">
        <f t="shared" si="55"/>
        <v>#DIV/0!</v>
      </c>
      <c r="J149" s="301" t="s">
        <v>229</v>
      </c>
      <c r="K149" s="262" t="s">
        <v>228</v>
      </c>
      <c r="L149" s="262"/>
      <c r="M149" s="262"/>
      <c r="N149" s="262"/>
      <c r="O149" s="2"/>
    </row>
    <row r="150" spans="1:15" s="199" customFormat="1" ht="63" hidden="1" x14ac:dyDescent="0.25">
      <c r="A150" s="200"/>
      <c r="B150" s="297"/>
      <c r="C150" s="301"/>
      <c r="D150" s="301"/>
      <c r="E150" s="286"/>
      <c r="F150" s="200" t="s">
        <v>35</v>
      </c>
      <c r="G150" s="149"/>
      <c r="H150" s="149"/>
      <c r="I150" s="141" t="e">
        <f t="shared" si="55"/>
        <v>#DIV/0!</v>
      </c>
      <c r="J150" s="301"/>
      <c r="K150" s="262"/>
      <c r="L150" s="262"/>
      <c r="M150" s="262"/>
      <c r="N150" s="262"/>
      <c r="O150" s="2"/>
    </row>
    <row r="151" spans="1:15" s="199" customFormat="1" ht="47.25" hidden="1" x14ac:dyDescent="0.25">
      <c r="A151" s="200"/>
      <c r="B151" s="297"/>
      <c r="C151" s="301"/>
      <c r="D151" s="301"/>
      <c r="E151" s="287"/>
      <c r="F151" s="200" t="s">
        <v>36</v>
      </c>
      <c r="G151" s="150"/>
      <c r="H151" s="140"/>
      <c r="I151" s="141" t="e">
        <f t="shared" si="55"/>
        <v>#DIV/0!</v>
      </c>
      <c r="J151" s="301"/>
      <c r="K151" s="262"/>
      <c r="L151" s="262"/>
      <c r="M151" s="262"/>
      <c r="N151" s="262"/>
      <c r="O151" s="2"/>
    </row>
    <row r="152" spans="1:15" s="232" customFormat="1" ht="31.5" hidden="1" x14ac:dyDescent="0.25">
      <c r="A152" s="231"/>
      <c r="B152" s="297" t="s">
        <v>236</v>
      </c>
      <c r="C152" s="301">
        <v>2022</v>
      </c>
      <c r="D152" s="301">
        <v>2026</v>
      </c>
      <c r="E152" s="285" t="s">
        <v>45</v>
      </c>
      <c r="F152" s="231" t="s">
        <v>31</v>
      </c>
      <c r="G152" s="149">
        <f t="shared" ref="G152:H152" si="68">G153+G154</f>
        <v>0</v>
      </c>
      <c r="H152" s="149">
        <f t="shared" si="68"/>
        <v>0</v>
      </c>
      <c r="I152" s="141" t="e">
        <f t="shared" si="55"/>
        <v>#DIV/0!</v>
      </c>
      <c r="J152" s="301" t="s">
        <v>229</v>
      </c>
      <c r="K152" s="262" t="s">
        <v>228</v>
      </c>
      <c r="L152" s="262"/>
      <c r="M152" s="262"/>
      <c r="N152" s="262"/>
      <c r="O152" s="2"/>
    </row>
    <row r="153" spans="1:15" s="232" customFormat="1" ht="63" hidden="1" x14ac:dyDescent="0.25">
      <c r="A153" s="231"/>
      <c r="B153" s="297"/>
      <c r="C153" s="301"/>
      <c r="D153" s="301"/>
      <c r="E153" s="286"/>
      <c r="F153" s="231" t="s">
        <v>35</v>
      </c>
      <c r="G153" s="149">
        <v>0</v>
      </c>
      <c r="H153" s="149">
        <v>0</v>
      </c>
      <c r="I153" s="141" t="e">
        <f t="shared" si="55"/>
        <v>#DIV/0!</v>
      </c>
      <c r="J153" s="301"/>
      <c r="K153" s="262"/>
      <c r="L153" s="262"/>
      <c r="M153" s="262"/>
      <c r="N153" s="262"/>
      <c r="O153" s="2"/>
    </row>
    <row r="154" spans="1:15" s="232" customFormat="1" ht="76.150000000000006" hidden="1" customHeight="1" x14ac:dyDescent="0.25">
      <c r="A154" s="231"/>
      <c r="B154" s="297"/>
      <c r="C154" s="301"/>
      <c r="D154" s="301"/>
      <c r="E154" s="287"/>
      <c r="F154" s="231" t="s">
        <v>36</v>
      </c>
      <c r="G154" s="150">
        <v>0</v>
      </c>
      <c r="H154" s="140">
        <v>0</v>
      </c>
      <c r="I154" s="141" t="e">
        <f t="shared" si="55"/>
        <v>#DIV/0!</v>
      </c>
      <c r="J154" s="301"/>
      <c r="K154" s="262"/>
      <c r="L154" s="262"/>
      <c r="M154" s="262"/>
      <c r="N154" s="262"/>
      <c r="O154" s="2"/>
    </row>
    <row r="155" spans="1:15" s="254" customFormat="1" ht="76.150000000000006" customHeight="1" x14ac:dyDescent="0.25">
      <c r="A155" s="253"/>
      <c r="B155" s="297" t="s">
        <v>239</v>
      </c>
      <c r="C155" s="301">
        <v>2023</v>
      </c>
      <c r="D155" s="301">
        <v>2026</v>
      </c>
      <c r="E155" s="285" t="s">
        <v>45</v>
      </c>
      <c r="F155" s="253" t="s">
        <v>31</v>
      </c>
      <c r="G155" s="149">
        <f t="shared" ref="G155:H155" si="69">G156+G157</f>
        <v>3200000</v>
      </c>
      <c r="H155" s="149">
        <f t="shared" si="69"/>
        <v>3200000</v>
      </c>
      <c r="I155" s="141">
        <f t="shared" si="55"/>
        <v>100</v>
      </c>
      <c r="J155" s="301" t="s">
        <v>229</v>
      </c>
      <c r="K155" s="262" t="s">
        <v>228</v>
      </c>
      <c r="L155" s="262">
        <v>100</v>
      </c>
      <c r="M155" s="262">
        <v>100</v>
      </c>
      <c r="N155" s="262">
        <v>100</v>
      </c>
      <c r="O155" s="2"/>
    </row>
    <row r="156" spans="1:15" s="254" customFormat="1" ht="76.150000000000006" customHeight="1" x14ac:dyDescent="0.25">
      <c r="A156" s="253"/>
      <c r="B156" s="297"/>
      <c r="C156" s="301"/>
      <c r="D156" s="301"/>
      <c r="E156" s="286"/>
      <c r="F156" s="253" t="s">
        <v>35</v>
      </c>
      <c r="G156" s="149">
        <v>3200000</v>
      </c>
      <c r="H156" s="149">
        <v>3200000</v>
      </c>
      <c r="I156" s="141">
        <f t="shared" si="55"/>
        <v>100</v>
      </c>
      <c r="J156" s="301"/>
      <c r="K156" s="262"/>
      <c r="L156" s="262"/>
      <c r="M156" s="262"/>
      <c r="N156" s="262"/>
      <c r="O156" s="2"/>
    </row>
    <row r="157" spans="1:15" s="254" customFormat="1" ht="76.150000000000006" customHeight="1" x14ac:dyDescent="0.25">
      <c r="A157" s="253"/>
      <c r="B157" s="297"/>
      <c r="C157" s="301"/>
      <c r="D157" s="301"/>
      <c r="E157" s="287"/>
      <c r="F157" s="253" t="s">
        <v>36</v>
      </c>
      <c r="G157" s="150">
        <v>0</v>
      </c>
      <c r="H157" s="140">
        <v>0</v>
      </c>
      <c r="I157" s="141">
        <v>0</v>
      </c>
      <c r="J157" s="301"/>
      <c r="K157" s="262"/>
      <c r="L157" s="262"/>
      <c r="M157" s="262"/>
      <c r="N157" s="262"/>
      <c r="O157" s="2"/>
    </row>
    <row r="158" spans="1:15" ht="15.75" customHeight="1" x14ac:dyDescent="0.25">
      <c r="A158" s="330"/>
      <c r="B158" s="297" t="s">
        <v>273</v>
      </c>
      <c r="C158" s="301">
        <v>2023</v>
      </c>
      <c r="D158" s="301">
        <v>2026</v>
      </c>
      <c r="E158" s="285" t="s">
        <v>45</v>
      </c>
      <c r="F158" s="7" t="s">
        <v>31</v>
      </c>
      <c r="G158" s="149">
        <f t="shared" ref="G158:H158" si="70">G159+G160</f>
        <v>1827000</v>
      </c>
      <c r="H158" s="149">
        <f t="shared" si="70"/>
        <v>1827000</v>
      </c>
      <c r="I158" s="141">
        <f t="shared" si="55"/>
        <v>100</v>
      </c>
      <c r="J158" s="301" t="s">
        <v>229</v>
      </c>
      <c r="K158" s="262" t="s">
        <v>228</v>
      </c>
      <c r="L158" s="262">
        <v>100</v>
      </c>
      <c r="M158" s="262">
        <v>100</v>
      </c>
      <c r="N158" s="262">
        <v>100</v>
      </c>
      <c r="O158" s="2"/>
    </row>
    <row r="159" spans="1:15" ht="63.75" customHeight="1" x14ac:dyDescent="0.25">
      <c r="A159" s="330"/>
      <c r="B159" s="297"/>
      <c r="C159" s="301"/>
      <c r="D159" s="301"/>
      <c r="E159" s="286"/>
      <c r="F159" s="7" t="s">
        <v>35</v>
      </c>
      <c r="G159" s="149">
        <v>1827000</v>
      </c>
      <c r="H159" s="149">
        <v>1827000</v>
      </c>
      <c r="I159" s="141">
        <f t="shared" si="55"/>
        <v>100</v>
      </c>
      <c r="J159" s="301"/>
      <c r="K159" s="262"/>
      <c r="L159" s="262"/>
      <c r="M159" s="262"/>
      <c r="N159" s="262"/>
      <c r="O159" s="2"/>
    </row>
    <row r="160" spans="1:15" ht="89.45" customHeight="1" x14ac:dyDescent="0.25">
      <c r="A160" s="330"/>
      <c r="B160" s="297"/>
      <c r="C160" s="301"/>
      <c r="D160" s="301"/>
      <c r="E160" s="287"/>
      <c r="F160" s="7" t="s">
        <v>36</v>
      </c>
      <c r="G160" s="150">
        <v>0</v>
      </c>
      <c r="H160" s="140">
        <v>0</v>
      </c>
      <c r="I160" s="141">
        <v>0</v>
      </c>
      <c r="J160" s="301"/>
      <c r="K160" s="262"/>
      <c r="L160" s="262"/>
      <c r="M160" s="262"/>
      <c r="N160" s="262"/>
      <c r="O160" s="2"/>
    </row>
    <row r="161" spans="1:15" ht="33" customHeight="1" x14ac:dyDescent="0.25">
      <c r="A161" s="350" t="s">
        <v>48</v>
      </c>
      <c r="B161" s="351"/>
      <c r="C161" s="344"/>
      <c r="D161" s="344"/>
      <c r="E161" s="347"/>
      <c r="F161" s="39" t="s">
        <v>31</v>
      </c>
      <c r="G161" s="151">
        <f t="shared" ref="G161:H161" si="71">G162+G163</f>
        <v>141798436.06999999</v>
      </c>
      <c r="H161" s="151">
        <f t="shared" si="71"/>
        <v>141753551.25</v>
      </c>
      <c r="I161" s="151">
        <f>H161/G161*100</f>
        <v>99.968346040165187</v>
      </c>
      <c r="J161" s="282"/>
      <c r="K161" s="278"/>
      <c r="L161" s="278"/>
      <c r="M161" s="278"/>
      <c r="N161" s="278"/>
      <c r="O161" s="2"/>
    </row>
    <row r="162" spans="1:15" ht="63" customHeight="1" x14ac:dyDescent="0.25">
      <c r="A162" s="352"/>
      <c r="B162" s="353"/>
      <c r="C162" s="345"/>
      <c r="D162" s="345"/>
      <c r="E162" s="348"/>
      <c r="F162" s="39" t="s">
        <v>35</v>
      </c>
      <c r="G162" s="151">
        <f t="shared" ref="G162:H162" si="72">G18+G51+G129+G123</f>
        <v>101157191.01000001</v>
      </c>
      <c r="H162" s="151">
        <f t="shared" si="72"/>
        <v>101157191.01000001</v>
      </c>
      <c r="I162" s="151">
        <f t="shared" ref="I162:I163" si="73">H162/G162*100</f>
        <v>100</v>
      </c>
      <c r="J162" s="283"/>
      <c r="K162" s="279"/>
      <c r="L162" s="279"/>
      <c r="M162" s="279"/>
      <c r="N162" s="279"/>
      <c r="O162" s="2"/>
    </row>
    <row r="163" spans="1:15" ht="47.25" x14ac:dyDescent="0.25">
      <c r="A163" s="354"/>
      <c r="B163" s="355"/>
      <c r="C163" s="346"/>
      <c r="D163" s="346"/>
      <c r="E163" s="349"/>
      <c r="F163" s="39" t="s">
        <v>36</v>
      </c>
      <c r="G163" s="151">
        <f t="shared" ref="G163:H163" si="74">G19+G52+G130+G124</f>
        <v>40641245.060000002</v>
      </c>
      <c r="H163" s="151">
        <f t="shared" si="74"/>
        <v>40596360.239999995</v>
      </c>
      <c r="I163" s="151">
        <f t="shared" si="73"/>
        <v>99.88955845242009</v>
      </c>
      <c r="J163" s="284"/>
      <c r="K163" s="280"/>
      <c r="L163" s="280"/>
      <c r="M163" s="280"/>
      <c r="N163" s="280"/>
      <c r="O163" s="2"/>
    </row>
    <row r="164" spans="1:15" s="9" customFormat="1" ht="30.75" customHeight="1" x14ac:dyDescent="0.25">
      <c r="A164" s="337" t="s">
        <v>106</v>
      </c>
      <c r="B164" s="338"/>
      <c r="C164" s="319">
        <v>2020</v>
      </c>
      <c r="D164" s="319">
        <v>2026</v>
      </c>
      <c r="E164" s="319" t="s">
        <v>49</v>
      </c>
      <c r="F164" s="319" t="s">
        <v>49</v>
      </c>
      <c r="G164" s="334" t="s">
        <v>49</v>
      </c>
      <c r="H164" s="152" t="s">
        <v>19</v>
      </c>
      <c r="I164" s="371" t="s">
        <v>49</v>
      </c>
      <c r="J164" s="298" t="s">
        <v>49</v>
      </c>
      <c r="K164" s="298" t="s">
        <v>49</v>
      </c>
      <c r="L164" s="298" t="s">
        <v>49</v>
      </c>
      <c r="M164" s="298" t="s">
        <v>49</v>
      </c>
      <c r="N164" s="298" t="s">
        <v>49</v>
      </c>
      <c r="O164" s="8"/>
    </row>
    <row r="165" spans="1:15" s="9" customFormat="1" ht="15.75" customHeight="1" x14ac:dyDescent="0.25">
      <c r="A165" s="339"/>
      <c r="B165" s="340"/>
      <c r="C165" s="320"/>
      <c r="D165" s="320"/>
      <c r="E165" s="320"/>
      <c r="F165" s="299"/>
      <c r="G165" s="335"/>
      <c r="H165" s="153"/>
      <c r="I165" s="361"/>
      <c r="J165" s="299"/>
      <c r="K165" s="299"/>
      <c r="L165" s="299"/>
      <c r="M165" s="299"/>
      <c r="N165" s="299"/>
      <c r="O165" s="8"/>
    </row>
    <row r="166" spans="1:15" s="9" customFormat="1" ht="70.5" customHeight="1" x14ac:dyDescent="0.25">
      <c r="A166" s="341"/>
      <c r="B166" s="342"/>
      <c r="C166" s="320"/>
      <c r="D166" s="320"/>
      <c r="E166" s="343"/>
      <c r="F166" s="300"/>
      <c r="G166" s="336"/>
      <c r="H166" s="154"/>
      <c r="I166" s="362"/>
      <c r="J166" s="300"/>
      <c r="K166" s="300"/>
      <c r="L166" s="300"/>
      <c r="M166" s="300"/>
      <c r="N166" s="300"/>
      <c r="O166" s="8"/>
    </row>
    <row r="167" spans="1:15" s="9" customFormat="1" ht="35.25" customHeight="1" x14ac:dyDescent="0.25">
      <c r="A167" s="322" t="s">
        <v>77</v>
      </c>
      <c r="B167" s="323"/>
      <c r="C167" s="319">
        <v>2020</v>
      </c>
      <c r="D167" s="319">
        <v>2026</v>
      </c>
      <c r="E167" s="259" t="s">
        <v>49</v>
      </c>
      <c r="F167" s="259" t="s">
        <v>49</v>
      </c>
      <c r="G167" s="331" t="s">
        <v>49</v>
      </c>
      <c r="H167" s="331" t="s">
        <v>19</v>
      </c>
      <c r="I167" s="331" t="s">
        <v>49</v>
      </c>
      <c r="J167" s="296" t="s">
        <v>49</v>
      </c>
      <c r="K167" s="296" t="s">
        <v>49</v>
      </c>
      <c r="L167" s="296" t="s">
        <v>49</v>
      </c>
      <c r="M167" s="296" t="s">
        <v>49</v>
      </c>
      <c r="N167" s="296" t="s">
        <v>49</v>
      </c>
      <c r="O167" s="8"/>
    </row>
    <row r="168" spans="1:15" s="9" customFormat="1" ht="70.5" customHeight="1" x14ac:dyDescent="0.25">
      <c r="A168" s="324"/>
      <c r="B168" s="325"/>
      <c r="C168" s="320"/>
      <c r="D168" s="320"/>
      <c r="E168" s="260"/>
      <c r="F168" s="273"/>
      <c r="G168" s="369"/>
      <c r="H168" s="332"/>
      <c r="I168" s="369"/>
      <c r="J168" s="273"/>
      <c r="K168" s="273"/>
      <c r="L168" s="273"/>
      <c r="M168" s="273"/>
      <c r="N168" s="273"/>
      <c r="O168" s="8"/>
    </row>
    <row r="169" spans="1:15" s="9" customFormat="1" ht="120" customHeight="1" x14ac:dyDescent="0.25">
      <c r="A169" s="326"/>
      <c r="B169" s="327"/>
      <c r="C169" s="320"/>
      <c r="D169" s="320"/>
      <c r="E169" s="261"/>
      <c r="F169" s="274"/>
      <c r="G169" s="370"/>
      <c r="H169" s="333"/>
      <c r="I169" s="370"/>
      <c r="J169" s="274"/>
      <c r="K169" s="274"/>
      <c r="L169" s="274"/>
      <c r="M169" s="274"/>
      <c r="N169" s="274"/>
      <c r="O169" s="8"/>
    </row>
    <row r="170" spans="1:15" s="9" customFormat="1" ht="37.5" customHeight="1" x14ac:dyDescent="0.25">
      <c r="A170" s="263"/>
      <c r="B170" s="263" t="s">
        <v>121</v>
      </c>
      <c r="C170" s="319">
        <v>2020</v>
      </c>
      <c r="D170" s="319">
        <v>2026</v>
      </c>
      <c r="E170" s="259" t="s">
        <v>49</v>
      </c>
      <c r="F170" s="259" t="s">
        <v>49</v>
      </c>
      <c r="G170" s="331" t="s">
        <v>49</v>
      </c>
      <c r="H170" s="155" t="s">
        <v>19</v>
      </c>
      <c r="I170" s="331" t="s">
        <v>49</v>
      </c>
      <c r="J170" s="296" t="s">
        <v>49</v>
      </c>
      <c r="K170" s="296" t="s">
        <v>49</v>
      </c>
      <c r="L170" s="296" t="s">
        <v>49</v>
      </c>
      <c r="M170" s="296" t="s">
        <v>49</v>
      </c>
      <c r="N170" s="296" t="s">
        <v>49</v>
      </c>
      <c r="O170" s="8"/>
    </row>
    <row r="171" spans="1:15" s="9" customFormat="1" ht="36" hidden="1" customHeight="1" x14ac:dyDescent="0.25">
      <c r="A171" s="264"/>
      <c r="B171" s="264"/>
      <c r="C171" s="320"/>
      <c r="D171" s="320"/>
      <c r="E171" s="260"/>
      <c r="F171" s="260"/>
      <c r="G171" s="369"/>
      <c r="H171" s="156" t="s">
        <v>17</v>
      </c>
      <c r="I171" s="369"/>
      <c r="J171" s="273"/>
      <c r="K171" s="273"/>
      <c r="L171" s="273"/>
      <c r="M171" s="273"/>
      <c r="N171" s="273"/>
      <c r="O171" s="8"/>
    </row>
    <row r="172" spans="1:15" ht="34.9" hidden="1" customHeight="1" x14ac:dyDescent="0.25">
      <c r="A172" s="265"/>
      <c r="B172" s="265"/>
      <c r="C172" s="320"/>
      <c r="D172" s="320"/>
      <c r="E172" s="261"/>
      <c r="F172" s="261"/>
      <c r="G172" s="157"/>
      <c r="H172" s="157" t="s">
        <v>17</v>
      </c>
      <c r="I172" s="157"/>
      <c r="J172" s="13"/>
      <c r="K172" s="13"/>
      <c r="L172" s="13"/>
      <c r="M172" s="13"/>
      <c r="N172" s="13"/>
      <c r="O172" s="2"/>
    </row>
    <row r="173" spans="1:15" s="9" customFormat="1" ht="21" customHeight="1" x14ac:dyDescent="0.25">
      <c r="A173" s="267"/>
      <c r="B173" s="267" t="s">
        <v>50</v>
      </c>
      <c r="C173" s="319">
        <v>2020</v>
      </c>
      <c r="D173" s="319">
        <v>2026</v>
      </c>
      <c r="E173" s="267" t="s">
        <v>102</v>
      </c>
      <c r="F173" s="16" t="s">
        <v>31</v>
      </c>
      <c r="G173" s="147">
        <f t="shared" ref="G173:H173" si="75">G174+G175</f>
        <v>2712334.75</v>
      </c>
      <c r="H173" s="147">
        <f t="shared" si="75"/>
        <v>2711731.96</v>
      </c>
      <c r="I173" s="147">
        <f>H173/G173*100</f>
        <v>99.977775973264357</v>
      </c>
      <c r="J173" s="266"/>
      <c r="K173" s="266"/>
      <c r="L173" s="266"/>
      <c r="M173" s="266"/>
      <c r="N173" s="266"/>
      <c r="O173" s="8"/>
    </row>
    <row r="174" spans="1:15" s="9" customFormat="1" ht="63" customHeight="1" x14ac:dyDescent="0.25">
      <c r="A174" s="267"/>
      <c r="B174" s="267"/>
      <c r="C174" s="320"/>
      <c r="D174" s="320"/>
      <c r="E174" s="267"/>
      <c r="F174" s="16" t="s">
        <v>35</v>
      </c>
      <c r="G174" s="147">
        <f t="shared" ref="G174:H174" si="76">G177+G180+G183+G186+G189+G192+G198+G195</f>
        <v>340708.56</v>
      </c>
      <c r="H174" s="147">
        <f t="shared" si="76"/>
        <v>340708.56</v>
      </c>
      <c r="I174" s="147">
        <f t="shared" ref="I174:I227" si="77">H174/G174*100</f>
        <v>100</v>
      </c>
      <c r="J174" s="266"/>
      <c r="K174" s="266"/>
      <c r="L174" s="266"/>
      <c r="M174" s="266"/>
      <c r="N174" s="266"/>
      <c r="O174" s="8"/>
    </row>
    <row r="175" spans="1:15" s="9" customFormat="1" ht="47.25" x14ac:dyDescent="0.25">
      <c r="A175" s="267"/>
      <c r="B175" s="267"/>
      <c r="C175" s="320"/>
      <c r="D175" s="320"/>
      <c r="E175" s="267"/>
      <c r="F175" s="16" t="s">
        <v>36</v>
      </c>
      <c r="G175" s="148">
        <f t="shared" ref="G175:H175" si="78">G178+G181+G184+G187+G190+G193+G199+G196</f>
        <v>2371626.19</v>
      </c>
      <c r="H175" s="148">
        <f t="shared" si="78"/>
        <v>2371023.4</v>
      </c>
      <c r="I175" s="147">
        <f t="shared" si="77"/>
        <v>99.974583262634653</v>
      </c>
      <c r="J175" s="266"/>
      <c r="K175" s="266"/>
      <c r="L175" s="266"/>
      <c r="M175" s="266"/>
      <c r="N175" s="266"/>
      <c r="O175" s="8"/>
    </row>
    <row r="176" spans="1:15" s="9" customFormat="1" ht="15.75" customHeight="1" x14ac:dyDescent="0.25">
      <c r="A176" s="267"/>
      <c r="B176" s="267" t="s">
        <v>11</v>
      </c>
      <c r="C176" s="319">
        <v>2020</v>
      </c>
      <c r="D176" s="319">
        <v>2026</v>
      </c>
      <c r="E176" s="267" t="s">
        <v>102</v>
      </c>
      <c r="F176" s="16" t="s">
        <v>31</v>
      </c>
      <c r="G176" s="147">
        <f t="shared" ref="G176:H176" si="79">G177+G178</f>
        <v>47480.32</v>
      </c>
      <c r="H176" s="147">
        <f t="shared" si="79"/>
        <v>47480.32</v>
      </c>
      <c r="I176" s="147">
        <f t="shared" si="77"/>
        <v>100</v>
      </c>
      <c r="J176" s="266" t="s">
        <v>84</v>
      </c>
      <c r="K176" s="266" t="s">
        <v>85</v>
      </c>
      <c r="L176" s="266">
        <v>100</v>
      </c>
      <c r="M176" s="266">
        <v>100</v>
      </c>
      <c r="N176" s="266">
        <f>M176/L176*100</f>
        <v>100</v>
      </c>
      <c r="O176" s="8"/>
    </row>
    <row r="177" spans="1:15" s="9" customFormat="1" ht="63" customHeight="1" x14ac:dyDescent="0.25">
      <c r="A177" s="267"/>
      <c r="B177" s="267"/>
      <c r="C177" s="320"/>
      <c r="D177" s="320"/>
      <c r="E177" s="267"/>
      <c r="F177" s="16" t="s">
        <v>35</v>
      </c>
      <c r="G177" s="147">
        <v>47480.32</v>
      </c>
      <c r="H177" s="147">
        <v>47480.32</v>
      </c>
      <c r="I177" s="147">
        <f t="shared" si="77"/>
        <v>100</v>
      </c>
      <c r="J177" s="266"/>
      <c r="K177" s="266"/>
      <c r="L177" s="266"/>
      <c r="M177" s="266"/>
      <c r="N177" s="266"/>
      <c r="O177" s="8"/>
    </row>
    <row r="178" spans="1:15" s="9" customFormat="1" ht="36.75" customHeight="1" x14ac:dyDescent="0.25">
      <c r="A178" s="267"/>
      <c r="B178" s="267"/>
      <c r="C178" s="320"/>
      <c r="D178" s="320"/>
      <c r="E178" s="267"/>
      <c r="F178" s="16" t="s">
        <v>36</v>
      </c>
      <c r="G178" s="148">
        <v>0</v>
      </c>
      <c r="H178" s="147">
        <v>0</v>
      </c>
      <c r="I178" s="147">
        <v>0</v>
      </c>
      <c r="J178" s="266"/>
      <c r="K178" s="266"/>
      <c r="L178" s="266"/>
      <c r="M178" s="266"/>
      <c r="N178" s="266"/>
      <c r="O178" s="8"/>
    </row>
    <row r="179" spans="1:15" s="9" customFormat="1" ht="15.75" hidden="1" customHeight="1" x14ac:dyDescent="0.25">
      <c r="A179" s="267"/>
      <c r="B179" s="267" t="s">
        <v>12</v>
      </c>
      <c r="C179" s="319">
        <v>2020</v>
      </c>
      <c r="D179" s="319">
        <v>2026</v>
      </c>
      <c r="E179" s="267" t="s">
        <v>102</v>
      </c>
      <c r="F179" s="16" t="s">
        <v>31</v>
      </c>
      <c r="G179" s="147">
        <f t="shared" ref="G179:H179" si="80">G180+G181</f>
        <v>0</v>
      </c>
      <c r="H179" s="147">
        <f t="shared" si="80"/>
        <v>0</v>
      </c>
      <c r="I179" s="147" t="e">
        <f t="shared" si="77"/>
        <v>#DIV/0!</v>
      </c>
      <c r="J179" s="266" t="s">
        <v>82</v>
      </c>
      <c r="K179" s="266" t="s">
        <v>83</v>
      </c>
      <c r="L179" s="266"/>
      <c r="M179" s="356"/>
      <c r="N179" s="266" t="e">
        <f t="shared" ref="N179" si="81">M179/L179*100</f>
        <v>#DIV/0!</v>
      </c>
      <c r="O179" s="8"/>
    </row>
    <row r="180" spans="1:15" s="9" customFormat="1" ht="63" hidden="1" customHeight="1" x14ac:dyDescent="0.25">
      <c r="A180" s="267"/>
      <c r="B180" s="267"/>
      <c r="C180" s="320"/>
      <c r="D180" s="320"/>
      <c r="E180" s="267"/>
      <c r="F180" s="16" t="s">
        <v>35</v>
      </c>
      <c r="G180" s="147">
        <v>0</v>
      </c>
      <c r="H180" s="147">
        <v>0</v>
      </c>
      <c r="I180" s="147" t="e">
        <f t="shared" si="77"/>
        <v>#DIV/0!</v>
      </c>
      <c r="J180" s="266"/>
      <c r="K180" s="266"/>
      <c r="L180" s="266"/>
      <c r="M180" s="356"/>
      <c r="N180" s="266"/>
      <c r="O180" s="8"/>
    </row>
    <row r="181" spans="1:15" s="9" customFormat="1" ht="47.25" hidden="1" customHeight="1" x14ac:dyDescent="0.25">
      <c r="A181" s="267"/>
      <c r="B181" s="267"/>
      <c r="C181" s="320"/>
      <c r="D181" s="320"/>
      <c r="E181" s="267"/>
      <c r="F181" s="16" t="s">
        <v>36</v>
      </c>
      <c r="G181" s="148">
        <v>0</v>
      </c>
      <c r="H181" s="147">
        <v>0</v>
      </c>
      <c r="I181" s="147" t="e">
        <f t="shared" si="77"/>
        <v>#DIV/0!</v>
      </c>
      <c r="J181" s="266"/>
      <c r="K181" s="266"/>
      <c r="L181" s="266"/>
      <c r="M181" s="356"/>
      <c r="N181" s="266"/>
      <c r="O181" s="8"/>
    </row>
    <row r="182" spans="1:15" s="9" customFormat="1" ht="21" customHeight="1" x14ac:dyDescent="0.25">
      <c r="A182" s="263"/>
      <c r="B182" s="267" t="s">
        <v>125</v>
      </c>
      <c r="C182" s="319">
        <v>2020</v>
      </c>
      <c r="D182" s="319">
        <v>2026</v>
      </c>
      <c r="E182" s="267" t="s">
        <v>102</v>
      </c>
      <c r="F182" s="16" t="s">
        <v>31</v>
      </c>
      <c r="G182" s="148">
        <f t="shared" ref="G182:H182" si="82">G183+G184</f>
        <v>99870</v>
      </c>
      <c r="H182" s="148">
        <f t="shared" si="82"/>
        <v>99870</v>
      </c>
      <c r="I182" s="147">
        <f t="shared" si="77"/>
        <v>100</v>
      </c>
      <c r="J182" s="259" t="s">
        <v>88</v>
      </c>
      <c r="K182" s="259" t="s">
        <v>85</v>
      </c>
      <c r="L182" s="259">
        <v>2</v>
      </c>
      <c r="M182" s="259">
        <v>1</v>
      </c>
      <c r="N182" s="266">
        <f t="shared" ref="N182" si="83">M182/L182*100</f>
        <v>50</v>
      </c>
      <c r="O182" s="8"/>
    </row>
    <row r="183" spans="1:15" s="9" customFormat="1" ht="63" customHeight="1" x14ac:dyDescent="0.25">
      <c r="A183" s="264"/>
      <c r="B183" s="267"/>
      <c r="C183" s="320"/>
      <c r="D183" s="320"/>
      <c r="E183" s="267"/>
      <c r="F183" s="16" t="s">
        <v>35</v>
      </c>
      <c r="G183" s="148">
        <v>99870</v>
      </c>
      <c r="H183" s="148">
        <v>99870</v>
      </c>
      <c r="I183" s="147">
        <f t="shared" si="77"/>
        <v>100</v>
      </c>
      <c r="J183" s="260"/>
      <c r="K183" s="260"/>
      <c r="L183" s="260"/>
      <c r="M183" s="260"/>
      <c r="N183" s="266"/>
      <c r="O183" s="8"/>
    </row>
    <row r="184" spans="1:15" s="9" customFormat="1" ht="34.5" customHeight="1" x14ac:dyDescent="0.25">
      <c r="A184" s="265"/>
      <c r="B184" s="267"/>
      <c r="C184" s="320"/>
      <c r="D184" s="320"/>
      <c r="E184" s="267"/>
      <c r="F184" s="16" t="s">
        <v>36</v>
      </c>
      <c r="G184" s="148">
        <v>0</v>
      </c>
      <c r="H184" s="148">
        <v>0</v>
      </c>
      <c r="I184" s="147">
        <v>0</v>
      </c>
      <c r="J184" s="261"/>
      <c r="K184" s="261"/>
      <c r="L184" s="261"/>
      <c r="M184" s="261"/>
      <c r="N184" s="266"/>
      <c r="O184" s="8"/>
    </row>
    <row r="185" spans="1:15" s="9" customFormat="1" ht="18.75" hidden="1" customHeight="1" x14ac:dyDescent="0.25">
      <c r="A185" s="263"/>
      <c r="B185" s="267" t="s">
        <v>13</v>
      </c>
      <c r="C185" s="319">
        <v>2020</v>
      </c>
      <c r="D185" s="319">
        <v>2026</v>
      </c>
      <c r="E185" s="267" t="s">
        <v>102</v>
      </c>
      <c r="F185" s="16" t="s">
        <v>31</v>
      </c>
      <c r="G185" s="148">
        <f t="shared" ref="G185:H185" si="84">G186+G187</f>
        <v>0</v>
      </c>
      <c r="H185" s="148">
        <f t="shared" si="84"/>
        <v>0</v>
      </c>
      <c r="I185" s="147" t="e">
        <f t="shared" si="77"/>
        <v>#DIV/0!</v>
      </c>
      <c r="J185" s="259" t="s">
        <v>81</v>
      </c>
      <c r="K185" s="259" t="s">
        <v>123</v>
      </c>
      <c r="L185" s="259">
        <v>0</v>
      </c>
      <c r="M185" s="357">
        <v>0</v>
      </c>
      <c r="N185" s="266" t="e">
        <f t="shared" ref="N185" si="85">M185/L185*100</f>
        <v>#DIV/0!</v>
      </c>
      <c r="O185" s="8"/>
    </row>
    <row r="186" spans="1:15" s="9" customFormat="1" ht="47.25" hidden="1" customHeight="1" x14ac:dyDescent="0.25">
      <c r="A186" s="264"/>
      <c r="B186" s="267"/>
      <c r="C186" s="320"/>
      <c r="D186" s="320"/>
      <c r="E186" s="267"/>
      <c r="F186" s="16" t="s">
        <v>35</v>
      </c>
      <c r="G186" s="148">
        <v>0</v>
      </c>
      <c r="H186" s="148">
        <v>0</v>
      </c>
      <c r="I186" s="147" t="e">
        <f t="shared" si="77"/>
        <v>#DIV/0!</v>
      </c>
      <c r="J186" s="260"/>
      <c r="K186" s="260"/>
      <c r="L186" s="260"/>
      <c r="M186" s="358"/>
      <c r="N186" s="266"/>
      <c r="O186" s="8"/>
    </row>
    <row r="187" spans="1:15" s="9" customFormat="1" ht="50.25" hidden="1" customHeight="1" x14ac:dyDescent="0.25">
      <c r="A187" s="265"/>
      <c r="B187" s="267"/>
      <c r="C187" s="320"/>
      <c r="D187" s="320"/>
      <c r="E187" s="267"/>
      <c r="F187" s="16" t="s">
        <v>36</v>
      </c>
      <c r="G187" s="148">
        <v>0</v>
      </c>
      <c r="H187" s="148">
        <v>0</v>
      </c>
      <c r="I187" s="147" t="e">
        <f t="shared" si="77"/>
        <v>#DIV/0!</v>
      </c>
      <c r="J187" s="261"/>
      <c r="K187" s="261"/>
      <c r="L187" s="261"/>
      <c r="M187" s="359"/>
      <c r="N187" s="266"/>
      <c r="O187" s="8"/>
    </row>
    <row r="188" spans="1:15" s="9" customFormat="1" ht="21.75" hidden="1" customHeight="1" x14ac:dyDescent="0.25">
      <c r="A188" s="263"/>
      <c r="B188" s="263" t="s">
        <v>14</v>
      </c>
      <c r="C188" s="319">
        <v>2020</v>
      </c>
      <c r="D188" s="319">
        <v>2026</v>
      </c>
      <c r="E188" s="267" t="s">
        <v>102</v>
      </c>
      <c r="F188" s="16" t="s">
        <v>31</v>
      </c>
      <c r="G188" s="148">
        <f t="shared" ref="G188:H188" si="86">G189+G190</f>
        <v>0</v>
      </c>
      <c r="H188" s="148">
        <f t="shared" si="86"/>
        <v>0</v>
      </c>
      <c r="I188" s="147" t="e">
        <f t="shared" si="77"/>
        <v>#DIV/0!</v>
      </c>
      <c r="J188" s="259" t="s">
        <v>124</v>
      </c>
      <c r="K188" s="259" t="s">
        <v>87</v>
      </c>
      <c r="L188" s="259"/>
      <c r="M188" s="357"/>
      <c r="N188" s="266" t="e">
        <f t="shared" ref="N188" si="87">M188/L188*100</f>
        <v>#DIV/0!</v>
      </c>
      <c r="O188" s="8"/>
    </row>
    <row r="189" spans="1:15" s="9" customFormat="1" ht="46.5" hidden="1" customHeight="1" x14ac:dyDescent="0.25">
      <c r="A189" s="264"/>
      <c r="B189" s="264"/>
      <c r="C189" s="320"/>
      <c r="D189" s="320"/>
      <c r="E189" s="267"/>
      <c r="F189" s="16" t="s">
        <v>35</v>
      </c>
      <c r="G189" s="148">
        <v>0</v>
      </c>
      <c r="H189" s="148">
        <v>0</v>
      </c>
      <c r="I189" s="147" t="e">
        <f t="shared" si="77"/>
        <v>#DIV/0!</v>
      </c>
      <c r="J189" s="260"/>
      <c r="K189" s="260"/>
      <c r="L189" s="260"/>
      <c r="M189" s="358"/>
      <c r="N189" s="266"/>
      <c r="O189" s="8"/>
    </row>
    <row r="190" spans="1:15" s="9" customFormat="1" ht="42.75" hidden="1" customHeight="1" x14ac:dyDescent="0.25">
      <c r="A190" s="265"/>
      <c r="B190" s="265"/>
      <c r="C190" s="320"/>
      <c r="D190" s="320"/>
      <c r="E190" s="267"/>
      <c r="F190" s="16" t="s">
        <v>36</v>
      </c>
      <c r="G190" s="148">
        <v>0</v>
      </c>
      <c r="H190" s="148">
        <v>0</v>
      </c>
      <c r="I190" s="147" t="e">
        <f t="shared" si="77"/>
        <v>#DIV/0!</v>
      </c>
      <c r="J190" s="261"/>
      <c r="K190" s="261"/>
      <c r="L190" s="261"/>
      <c r="M190" s="359"/>
      <c r="N190" s="266"/>
      <c r="O190" s="8"/>
    </row>
    <row r="191" spans="1:15" s="9" customFormat="1" ht="18" hidden="1" customHeight="1" x14ac:dyDescent="0.25">
      <c r="A191" s="15"/>
      <c r="B191" s="263" t="s">
        <v>15</v>
      </c>
      <c r="C191" s="319">
        <v>2020</v>
      </c>
      <c r="D191" s="319">
        <v>2026</v>
      </c>
      <c r="E191" s="267" t="s">
        <v>102</v>
      </c>
      <c r="F191" s="16" t="s">
        <v>31</v>
      </c>
      <c r="G191" s="148">
        <f t="shared" ref="G191:H191" si="88">G192+G193</f>
        <v>0</v>
      </c>
      <c r="H191" s="148">
        <f t="shared" si="88"/>
        <v>0</v>
      </c>
      <c r="I191" s="147" t="e">
        <f t="shared" si="77"/>
        <v>#DIV/0!</v>
      </c>
      <c r="J191" s="259" t="s">
        <v>86</v>
      </c>
      <c r="K191" s="259" t="s">
        <v>85</v>
      </c>
      <c r="L191" s="259"/>
      <c r="M191" s="357"/>
      <c r="N191" s="266" t="e">
        <f t="shared" ref="N191" si="89">M191/L191*100</f>
        <v>#DIV/0!</v>
      </c>
      <c r="O191" s="8"/>
    </row>
    <row r="192" spans="1:15" s="9" customFormat="1" ht="42.75" hidden="1" customHeight="1" x14ac:dyDescent="0.25">
      <c r="A192" s="15"/>
      <c r="B192" s="264"/>
      <c r="C192" s="320"/>
      <c r="D192" s="320"/>
      <c r="E192" s="267"/>
      <c r="F192" s="16" t="s">
        <v>35</v>
      </c>
      <c r="G192" s="148">
        <v>0</v>
      </c>
      <c r="H192" s="148">
        <v>0</v>
      </c>
      <c r="I192" s="147" t="e">
        <f t="shared" si="77"/>
        <v>#DIV/0!</v>
      </c>
      <c r="J192" s="260"/>
      <c r="K192" s="260"/>
      <c r="L192" s="260"/>
      <c r="M192" s="358"/>
      <c r="N192" s="266"/>
      <c r="O192" s="8"/>
    </row>
    <row r="193" spans="1:15" s="9" customFormat="1" ht="117" hidden="1" customHeight="1" x14ac:dyDescent="0.25">
      <c r="A193" s="15"/>
      <c r="B193" s="265"/>
      <c r="C193" s="320"/>
      <c r="D193" s="320"/>
      <c r="E193" s="267"/>
      <c r="F193" s="16" t="s">
        <v>36</v>
      </c>
      <c r="G193" s="148">
        <v>0</v>
      </c>
      <c r="H193" s="148">
        <v>0</v>
      </c>
      <c r="I193" s="147" t="e">
        <f t="shared" si="77"/>
        <v>#DIV/0!</v>
      </c>
      <c r="J193" s="261"/>
      <c r="K193" s="261"/>
      <c r="L193" s="261"/>
      <c r="M193" s="359"/>
      <c r="N193" s="266"/>
      <c r="O193" s="8"/>
    </row>
    <row r="194" spans="1:15" s="9" customFormat="1" ht="37.9" customHeight="1" x14ac:dyDescent="0.25">
      <c r="A194" s="260"/>
      <c r="B194" s="263" t="s">
        <v>189</v>
      </c>
      <c r="C194" s="319">
        <v>2020</v>
      </c>
      <c r="D194" s="319">
        <v>2026</v>
      </c>
      <c r="E194" s="267" t="s">
        <v>102</v>
      </c>
      <c r="F194" s="40" t="s">
        <v>31</v>
      </c>
      <c r="G194" s="148">
        <f t="shared" ref="G194:H194" si="90">G195+G196</f>
        <v>466483.03</v>
      </c>
      <c r="H194" s="148">
        <f t="shared" si="90"/>
        <v>465880.24</v>
      </c>
      <c r="I194" s="147">
        <f t="shared" si="77"/>
        <v>99.870779865239683</v>
      </c>
      <c r="J194" s="259" t="s">
        <v>190</v>
      </c>
      <c r="K194" s="259" t="s">
        <v>100</v>
      </c>
      <c r="L194" s="259">
        <v>40</v>
      </c>
      <c r="M194" s="259">
        <v>63</v>
      </c>
      <c r="N194" s="266">
        <f t="shared" ref="N194" si="91">M194/L194*100</f>
        <v>157.5</v>
      </c>
      <c r="O194" s="8"/>
    </row>
    <row r="195" spans="1:15" s="9" customFormat="1" ht="37.9" customHeight="1" x14ac:dyDescent="0.25">
      <c r="A195" s="260"/>
      <c r="B195" s="264"/>
      <c r="C195" s="320"/>
      <c r="D195" s="320"/>
      <c r="E195" s="267"/>
      <c r="F195" s="40" t="s">
        <v>35</v>
      </c>
      <c r="G195" s="148">
        <v>0</v>
      </c>
      <c r="H195" s="148">
        <v>0</v>
      </c>
      <c r="I195" s="147">
        <v>0</v>
      </c>
      <c r="J195" s="260"/>
      <c r="K195" s="260"/>
      <c r="L195" s="260"/>
      <c r="M195" s="260"/>
      <c r="N195" s="266"/>
      <c r="O195" s="8"/>
    </row>
    <row r="196" spans="1:15" s="9" customFormat="1" ht="88.15" customHeight="1" x14ac:dyDescent="0.25">
      <c r="A196" s="261"/>
      <c r="B196" s="265"/>
      <c r="C196" s="320"/>
      <c r="D196" s="320"/>
      <c r="E196" s="267"/>
      <c r="F196" s="40" t="s">
        <v>36</v>
      </c>
      <c r="G196" s="148">
        <v>466483.03</v>
      </c>
      <c r="H196" s="148">
        <v>465880.24</v>
      </c>
      <c r="I196" s="147">
        <f t="shared" si="77"/>
        <v>99.870779865239683</v>
      </c>
      <c r="J196" s="261"/>
      <c r="K196" s="261"/>
      <c r="L196" s="261"/>
      <c r="M196" s="261"/>
      <c r="N196" s="266"/>
      <c r="O196" s="8"/>
    </row>
    <row r="197" spans="1:15" s="9" customFormat="1" ht="20.25" customHeight="1" x14ac:dyDescent="0.25">
      <c r="A197" s="263"/>
      <c r="B197" s="263" t="s">
        <v>131</v>
      </c>
      <c r="C197" s="319">
        <v>2020</v>
      </c>
      <c r="D197" s="319">
        <v>2026</v>
      </c>
      <c r="E197" s="267" t="s">
        <v>102</v>
      </c>
      <c r="F197" s="16" t="s">
        <v>31</v>
      </c>
      <c r="G197" s="148">
        <f t="shared" ref="G197:H197" si="92">G198+G199</f>
        <v>2098501.4</v>
      </c>
      <c r="H197" s="148">
        <f t="shared" si="92"/>
        <v>2098501.4</v>
      </c>
      <c r="I197" s="147">
        <f t="shared" si="77"/>
        <v>100</v>
      </c>
      <c r="J197" s="266" t="s">
        <v>82</v>
      </c>
      <c r="K197" s="259" t="s">
        <v>83</v>
      </c>
      <c r="L197" s="259">
        <v>650</v>
      </c>
      <c r="M197" s="259">
        <v>743</v>
      </c>
      <c r="N197" s="389">
        <f t="shared" ref="N197" si="93">M197/L197*100</f>
        <v>114.30769230769231</v>
      </c>
      <c r="O197" s="8"/>
    </row>
    <row r="198" spans="1:15" s="9" customFormat="1" ht="50.25" customHeight="1" x14ac:dyDescent="0.25">
      <c r="A198" s="264"/>
      <c r="B198" s="264"/>
      <c r="C198" s="320"/>
      <c r="D198" s="320"/>
      <c r="E198" s="267"/>
      <c r="F198" s="16" t="s">
        <v>35</v>
      </c>
      <c r="G198" s="148">
        <v>193358.24</v>
      </c>
      <c r="H198" s="148">
        <v>193358.24</v>
      </c>
      <c r="I198" s="147">
        <f t="shared" si="77"/>
        <v>100</v>
      </c>
      <c r="J198" s="266"/>
      <c r="K198" s="260"/>
      <c r="L198" s="260"/>
      <c r="M198" s="260"/>
      <c r="N198" s="389"/>
      <c r="O198" s="8"/>
    </row>
    <row r="199" spans="1:15" s="9" customFormat="1" ht="45.75" customHeight="1" x14ac:dyDescent="0.25">
      <c r="A199" s="265"/>
      <c r="B199" s="265"/>
      <c r="C199" s="320"/>
      <c r="D199" s="320"/>
      <c r="E199" s="267"/>
      <c r="F199" s="16" t="s">
        <v>36</v>
      </c>
      <c r="G199" s="148">
        <v>1905143.16</v>
      </c>
      <c r="H199" s="148">
        <v>1905143.16</v>
      </c>
      <c r="I199" s="147">
        <f t="shared" si="77"/>
        <v>100</v>
      </c>
      <c r="J199" s="266"/>
      <c r="K199" s="261"/>
      <c r="L199" s="261"/>
      <c r="M199" s="261"/>
      <c r="N199" s="389"/>
      <c r="O199" s="8"/>
    </row>
    <row r="200" spans="1:15" s="9" customFormat="1" ht="49.5" customHeight="1" x14ac:dyDescent="0.25">
      <c r="A200" s="31"/>
      <c r="B200" s="31" t="s">
        <v>122</v>
      </c>
      <c r="C200" s="32">
        <v>2020</v>
      </c>
      <c r="D200" s="32">
        <v>2026</v>
      </c>
      <c r="E200" s="28" t="s">
        <v>49</v>
      </c>
      <c r="F200" s="30" t="s">
        <v>49</v>
      </c>
      <c r="G200" s="148" t="s">
        <v>49</v>
      </c>
      <c r="H200" s="148" t="s">
        <v>49</v>
      </c>
      <c r="I200" s="148" t="s">
        <v>49</v>
      </c>
      <c r="J200" s="29" t="s">
        <v>49</v>
      </c>
      <c r="K200" s="29" t="s">
        <v>49</v>
      </c>
      <c r="L200" s="29" t="s">
        <v>49</v>
      </c>
      <c r="M200" s="29" t="s">
        <v>49</v>
      </c>
      <c r="N200" s="29" t="s">
        <v>49</v>
      </c>
      <c r="O200" s="8"/>
    </row>
    <row r="201" spans="1:15" s="9" customFormat="1" ht="45.75" customHeight="1" x14ac:dyDescent="0.25">
      <c r="A201" s="27"/>
      <c r="B201" s="263" t="s">
        <v>60</v>
      </c>
      <c r="C201" s="319">
        <v>2020</v>
      </c>
      <c r="D201" s="319">
        <v>2026</v>
      </c>
      <c r="E201" s="263" t="s">
        <v>51</v>
      </c>
      <c r="F201" s="25" t="s">
        <v>31</v>
      </c>
      <c r="G201" s="147">
        <f t="shared" ref="G201:H201" si="94">G202+G203</f>
        <v>15217.5</v>
      </c>
      <c r="H201" s="147">
        <f t="shared" si="94"/>
        <v>15217.5</v>
      </c>
      <c r="I201" s="147">
        <f t="shared" si="77"/>
        <v>100</v>
      </c>
      <c r="J201" s="259"/>
      <c r="K201" s="259" t="s">
        <v>30</v>
      </c>
      <c r="L201" s="259" t="s">
        <v>30</v>
      </c>
      <c r="M201" s="259" t="s">
        <v>30</v>
      </c>
      <c r="N201" s="259" t="s">
        <v>30</v>
      </c>
      <c r="O201" s="8"/>
    </row>
    <row r="202" spans="1:15" s="9" customFormat="1" ht="45.75" customHeight="1" x14ac:dyDescent="0.25">
      <c r="A202" s="27"/>
      <c r="B202" s="264"/>
      <c r="C202" s="320"/>
      <c r="D202" s="320"/>
      <c r="E202" s="264"/>
      <c r="F202" s="25" t="s">
        <v>35</v>
      </c>
      <c r="G202" s="147">
        <f t="shared" ref="G202:H202" si="95">G205+G211+G208</f>
        <v>15217.5</v>
      </c>
      <c r="H202" s="147">
        <f t="shared" si="95"/>
        <v>15217.5</v>
      </c>
      <c r="I202" s="147">
        <f t="shared" si="77"/>
        <v>100</v>
      </c>
      <c r="J202" s="260"/>
      <c r="K202" s="260"/>
      <c r="L202" s="260"/>
      <c r="M202" s="260"/>
      <c r="N202" s="260"/>
      <c r="O202" s="8"/>
    </row>
    <row r="203" spans="1:15" s="9" customFormat="1" ht="45.75" customHeight="1" x14ac:dyDescent="0.25">
      <c r="A203" s="27"/>
      <c r="B203" s="265"/>
      <c r="C203" s="320"/>
      <c r="D203" s="320"/>
      <c r="E203" s="265"/>
      <c r="F203" s="25" t="s">
        <v>36</v>
      </c>
      <c r="G203" s="148">
        <f t="shared" ref="G203:H203" si="96">G206+G212+G209</f>
        <v>0</v>
      </c>
      <c r="H203" s="148">
        <f t="shared" si="96"/>
        <v>0</v>
      </c>
      <c r="I203" s="147">
        <v>0</v>
      </c>
      <c r="J203" s="261"/>
      <c r="K203" s="261"/>
      <c r="L203" s="261"/>
      <c r="M203" s="261"/>
      <c r="N203" s="261"/>
      <c r="O203" s="8"/>
    </row>
    <row r="204" spans="1:15" s="9" customFormat="1" ht="45.75" customHeight="1" x14ac:dyDescent="0.25">
      <c r="A204" s="27"/>
      <c r="B204" s="263" t="s">
        <v>200</v>
      </c>
      <c r="C204" s="328">
        <v>2020</v>
      </c>
      <c r="D204" s="328">
        <v>2026</v>
      </c>
      <c r="E204" s="267" t="s">
        <v>51</v>
      </c>
      <c r="F204" s="171" t="s">
        <v>31</v>
      </c>
      <c r="G204" s="147">
        <f t="shared" ref="G204:H204" si="97">G205+G206</f>
        <v>5000</v>
      </c>
      <c r="H204" s="147">
        <f t="shared" si="97"/>
        <v>5000</v>
      </c>
      <c r="I204" s="147">
        <f t="shared" si="77"/>
        <v>100</v>
      </c>
      <c r="J204" s="266" t="s">
        <v>199</v>
      </c>
      <c r="K204" s="266" t="s">
        <v>87</v>
      </c>
      <c r="L204" s="266">
        <v>10</v>
      </c>
      <c r="M204" s="266">
        <v>10</v>
      </c>
      <c r="N204" s="266">
        <f>M204/L204*100</f>
        <v>100</v>
      </c>
      <c r="O204" s="8"/>
    </row>
    <row r="205" spans="1:15" s="9" customFormat="1" ht="45.75" customHeight="1" x14ac:dyDescent="0.25">
      <c r="A205" s="27"/>
      <c r="B205" s="264"/>
      <c r="C205" s="329"/>
      <c r="D205" s="329"/>
      <c r="E205" s="267"/>
      <c r="F205" s="171" t="s">
        <v>35</v>
      </c>
      <c r="G205" s="147">
        <v>5000</v>
      </c>
      <c r="H205" s="147">
        <v>5000</v>
      </c>
      <c r="I205" s="147">
        <f t="shared" si="77"/>
        <v>100</v>
      </c>
      <c r="J205" s="266"/>
      <c r="K205" s="266"/>
      <c r="L205" s="266"/>
      <c r="M205" s="266"/>
      <c r="N205" s="266"/>
      <c r="O205" s="8"/>
    </row>
    <row r="206" spans="1:15" s="9" customFormat="1" ht="72.599999999999994" customHeight="1" x14ac:dyDescent="0.25">
      <c r="A206" s="27"/>
      <c r="B206" s="265"/>
      <c r="C206" s="329"/>
      <c r="D206" s="329"/>
      <c r="E206" s="267"/>
      <c r="F206" s="171" t="s">
        <v>36</v>
      </c>
      <c r="G206" s="148">
        <v>0</v>
      </c>
      <c r="H206" s="147">
        <v>0</v>
      </c>
      <c r="I206" s="147">
        <v>0</v>
      </c>
      <c r="J206" s="266"/>
      <c r="K206" s="266"/>
      <c r="L206" s="266"/>
      <c r="M206" s="266"/>
      <c r="N206" s="266"/>
      <c r="O206" s="8"/>
    </row>
    <row r="207" spans="1:15" s="9" customFormat="1" ht="72.599999999999994" customHeight="1" x14ac:dyDescent="0.25">
      <c r="A207" s="167"/>
      <c r="B207" s="263" t="s">
        <v>218</v>
      </c>
      <c r="C207" s="169">
        <v>2020</v>
      </c>
      <c r="D207" s="169">
        <v>2026</v>
      </c>
      <c r="E207" s="267" t="s">
        <v>51</v>
      </c>
      <c r="F207" s="168" t="s">
        <v>31</v>
      </c>
      <c r="G207" s="148">
        <f t="shared" ref="G207:H207" si="98">G208+G209</f>
        <v>10217.5</v>
      </c>
      <c r="H207" s="148">
        <f t="shared" si="98"/>
        <v>10217.5</v>
      </c>
      <c r="I207" s="147">
        <f t="shared" si="77"/>
        <v>100</v>
      </c>
      <c r="J207" s="375" t="s">
        <v>119</v>
      </c>
      <c r="K207" s="266" t="s">
        <v>87</v>
      </c>
      <c r="L207" s="259">
        <v>30</v>
      </c>
      <c r="M207" s="259">
        <v>36</v>
      </c>
      <c r="N207" s="266">
        <f>M207/L207*100</f>
        <v>120</v>
      </c>
      <c r="O207" s="8"/>
    </row>
    <row r="208" spans="1:15" s="9" customFormat="1" ht="72.599999999999994" customHeight="1" x14ac:dyDescent="0.25">
      <c r="A208" s="167"/>
      <c r="B208" s="264"/>
      <c r="C208" s="169"/>
      <c r="D208" s="169"/>
      <c r="E208" s="267"/>
      <c r="F208" s="168" t="s">
        <v>35</v>
      </c>
      <c r="G208" s="148">
        <v>10217.5</v>
      </c>
      <c r="H208" s="148">
        <v>10217.5</v>
      </c>
      <c r="I208" s="147">
        <f t="shared" si="77"/>
        <v>100</v>
      </c>
      <c r="J208" s="376"/>
      <c r="K208" s="266"/>
      <c r="L208" s="260"/>
      <c r="M208" s="260"/>
      <c r="N208" s="266"/>
      <c r="O208" s="8"/>
    </row>
    <row r="209" spans="1:15" s="9" customFormat="1" ht="72.599999999999994" customHeight="1" x14ac:dyDescent="0.25">
      <c r="A209" s="167"/>
      <c r="B209" s="265"/>
      <c r="C209" s="169"/>
      <c r="D209" s="169"/>
      <c r="E209" s="267"/>
      <c r="F209" s="168" t="s">
        <v>36</v>
      </c>
      <c r="G209" s="148">
        <v>0</v>
      </c>
      <c r="H209" s="148">
        <v>0</v>
      </c>
      <c r="I209" s="147">
        <v>0</v>
      </c>
      <c r="J209" s="377"/>
      <c r="K209" s="266"/>
      <c r="L209" s="261"/>
      <c r="M209" s="261"/>
      <c r="N209" s="266"/>
      <c r="O209" s="8"/>
    </row>
    <row r="210" spans="1:15" s="9" customFormat="1" ht="45.75" hidden="1" customHeight="1" x14ac:dyDescent="0.25">
      <c r="A210" s="170"/>
      <c r="B210" s="263" t="s">
        <v>201</v>
      </c>
      <c r="C210" s="172">
        <v>2022</v>
      </c>
      <c r="D210" s="172">
        <v>2026</v>
      </c>
      <c r="E210" s="267" t="s">
        <v>51</v>
      </c>
      <c r="F210" s="171" t="s">
        <v>31</v>
      </c>
      <c r="G210" s="148">
        <f t="shared" ref="G210:H210" si="99">G211+G212</f>
        <v>0</v>
      </c>
      <c r="H210" s="148">
        <f t="shared" si="99"/>
        <v>0</v>
      </c>
      <c r="I210" s="147" t="e">
        <f t="shared" si="77"/>
        <v>#DIV/0!</v>
      </c>
      <c r="J210" s="372" t="s">
        <v>202</v>
      </c>
      <c r="K210" s="266" t="s">
        <v>87</v>
      </c>
      <c r="L210" s="259"/>
      <c r="M210" s="259"/>
      <c r="N210" s="259"/>
      <c r="O210" s="8"/>
    </row>
    <row r="211" spans="1:15" s="9" customFormat="1" ht="45.75" hidden="1" customHeight="1" x14ac:dyDescent="0.25">
      <c r="A211" s="170"/>
      <c r="B211" s="264"/>
      <c r="C211" s="172"/>
      <c r="D211" s="172"/>
      <c r="E211" s="267"/>
      <c r="F211" s="171" t="s">
        <v>35</v>
      </c>
      <c r="G211" s="148">
        <v>0</v>
      </c>
      <c r="H211" s="148">
        <v>0</v>
      </c>
      <c r="I211" s="147" t="e">
        <f t="shared" si="77"/>
        <v>#DIV/0!</v>
      </c>
      <c r="J211" s="373"/>
      <c r="K211" s="266"/>
      <c r="L211" s="260"/>
      <c r="M211" s="260"/>
      <c r="N211" s="260"/>
      <c r="O211" s="8"/>
    </row>
    <row r="212" spans="1:15" s="9" customFormat="1" ht="45.75" hidden="1" customHeight="1" x14ac:dyDescent="0.25">
      <c r="A212" s="170"/>
      <c r="B212" s="265"/>
      <c r="C212" s="172"/>
      <c r="D212" s="172"/>
      <c r="E212" s="267"/>
      <c r="F212" s="171" t="s">
        <v>36</v>
      </c>
      <c r="G212" s="148">
        <v>0</v>
      </c>
      <c r="H212" s="148">
        <v>0</v>
      </c>
      <c r="I212" s="147" t="e">
        <f t="shared" si="77"/>
        <v>#DIV/0!</v>
      </c>
      <c r="J212" s="374"/>
      <c r="K212" s="266"/>
      <c r="L212" s="261"/>
      <c r="M212" s="261"/>
      <c r="N212" s="261"/>
      <c r="O212" s="8"/>
    </row>
    <row r="213" spans="1:15" ht="15.75" customHeight="1" x14ac:dyDescent="0.25">
      <c r="A213" s="263"/>
      <c r="B213" s="263" t="s">
        <v>219</v>
      </c>
      <c r="C213" s="328">
        <v>2020</v>
      </c>
      <c r="D213" s="328">
        <v>2026</v>
      </c>
      <c r="E213" s="263" t="s">
        <v>51</v>
      </c>
      <c r="F213" s="171" t="s">
        <v>31</v>
      </c>
      <c r="G213" s="147">
        <f t="shared" ref="G213:H213" si="100">G214+G215</f>
        <v>400000</v>
      </c>
      <c r="H213" s="147">
        <f t="shared" si="100"/>
        <v>400000</v>
      </c>
      <c r="I213" s="147">
        <f t="shared" si="77"/>
        <v>100</v>
      </c>
      <c r="J213" s="259"/>
      <c r="K213" s="259" t="s">
        <v>30</v>
      </c>
      <c r="L213" s="259" t="s">
        <v>30</v>
      </c>
      <c r="M213" s="259" t="s">
        <v>30</v>
      </c>
      <c r="N213" s="259" t="s">
        <v>30</v>
      </c>
      <c r="O213" s="2"/>
    </row>
    <row r="214" spans="1:15" ht="63" customHeight="1" x14ac:dyDescent="0.25">
      <c r="A214" s="264"/>
      <c r="B214" s="264"/>
      <c r="C214" s="329"/>
      <c r="D214" s="329"/>
      <c r="E214" s="264"/>
      <c r="F214" s="171" t="s">
        <v>35</v>
      </c>
      <c r="G214" s="147">
        <f t="shared" ref="G214:H214" si="101">G217+G220</f>
        <v>400000</v>
      </c>
      <c r="H214" s="147">
        <f t="shared" si="101"/>
        <v>400000</v>
      </c>
      <c r="I214" s="147">
        <f t="shared" si="77"/>
        <v>100</v>
      </c>
      <c r="J214" s="260"/>
      <c r="K214" s="260"/>
      <c r="L214" s="260"/>
      <c r="M214" s="260"/>
      <c r="N214" s="260"/>
      <c r="O214" s="2"/>
    </row>
    <row r="215" spans="1:15" ht="114.75" customHeight="1" x14ac:dyDescent="0.25">
      <c r="A215" s="265"/>
      <c r="B215" s="265"/>
      <c r="C215" s="329"/>
      <c r="D215" s="329"/>
      <c r="E215" s="265"/>
      <c r="F215" s="171" t="s">
        <v>36</v>
      </c>
      <c r="G215" s="148">
        <f t="shared" ref="G215:H215" si="102">G218</f>
        <v>0</v>
      </c>
      <c r="H215" s="148">
        <f t="shared" si="102"/>
        <v>0</v>
      </c>
      <c r="I215" s="147">
        <v>0</v>
      </c>
      <c r="J215" s="261"/>
      <c r="K215" s="261"/>
      <c r="L215" s="261"/>
      <c r="M215" s="261"/>
      <c r="N215" s="261"/>
      <c r="O215" s="2"/>
    </row>
    <row r="216" spans="1:15" s="83" customFormat="1" ht="27" customHeight="1" x14ac:dyDescent="0.25">
      <c r="A216" s="72"/>
      <c r="B216" s="267" t="s">
        <v>118</v>
      </c>
      <c r="C216" s="319">
        <v>2020</v>
      </c>
      <c r="D216" s="319">
        <v>2026</v>
      </c>
      <c r="E216" s="267" t="s">
        <v>51</v>
      </c>
      <c r="F216" s="70" t="s">
        <v>31</v>
      </c>
      <c r="G216" s="147">
        <f t="shared" ref="G216:H216" si="103">G217+G218</f>
        <v>400000</v>
      </c>
      <c r="H216" s="147">
        <f t="shared" si="103"/>
        <v>400000</v>
      </c>
      <c r="I216" s="147">
        <f t="shared" si="77"/>
        <v>100</v>
      </c>
      <c r="J216" s="266" t="s">
        <v>120</v>
      </c>
      <c r="K216" s="266" t="s">
        <v>62</v>
      </c>
      <c r="L216" s="266">
        <v>100</v>
      </c>
      <c r="M216" s="266">
        <v>100</v>
      </c>
      <c r="N216" s="266">
        <v>100</v>
      </c>
      <c r="O216" s="2"/>
    </row>
    <row r="217" spans="1:15" s="83" customFormat="1" ht="42.6" customHeight="1" x14ac:dyDescent="0.25">
      <c r="A217" s="72"/>
      <c r="B217" s="267"/>
      <c r="C217" s="320"/>
      <c r="D217" s="320"/>
      <c r="E217" s="267"/>
      <c r="F217" s="70" t="s">
        <v>35</v>
      </c>
      <c r="G217" s="147">
        <v>400000</v>
      </c>
      <c r="H217" s="147">
        <v>400000</v>
      </c>
      <c r="I217" s="147">
        <f t="shared" si="77"/>
        <v>100</v>
      </c>
      <c r="J217" s="266"/>
      <c r="K217" s="266"/>
      <c r="L217" s="266"/>
      <c r="M217" s="266"/>
      <c r="N217" s="266"/>
      <c r="O217" s="2"/>
    </row>
    <row r="218" spans="1:15" s="83" customFormat="1" ht="46.9" customHeight="1" x14ac:dyDescent="0.25">
      <c r="A218" s="72"/>
      <c r="B218" s="267"/>
      <c r="C218" s="320"/>
      <c r="D218" s="320"/>
      <c r="E218" s="267"/>
      <c r="F218" s="70" t="s">
        <v>36</v>
      </c>
      <c r="G218" s="148">
        <v>0</v>
      </c>
      <c r="H218" s="147">
        <v>0</v>
      </c>
      <c r="I218" s="147">
        <v>0</v>
      </c>
      <c r="J218" s="266"/>
      <c r="K218" s="266"/>
      <c r="L218" s="266"/>
      <c r="M218" s="266"/>
      <c r="N218" s="266"/>
      <c r="O218" s="2"/>
    </row>
    <row r="219" spans="1:15" s="9" customFormat="1" ht="25.15" hidden="1" customHeight="1" x14ac:dyDescent="0.25">
      <c r="A219" s="267"/>
      <c r="B219" s="267"/>
      <c r="C219" s="319">
        <v>2020</v>
      </c>
      <c r="D219" s="319">
        <v>2026</v>
      </c>
      <c r="E219" s="267" t="s">
        <v>51</v>
      </c>
      <c r="F219" s="16" t="s">
        <v>31</v>
      </c>
      <c r="G219" s="147">
        <f t="shared" ref="G219:H219" si="104">G220+G221</f>
        <v>0</v>
      </c>
      <c r="H219" s="147">
        <f t="shared" si="104"/>
        <v>0</v>
      </c>
      <c r="I219" s="147" t="e">
        <f>H219/G219*100</f>
        <v>#DIV/0!</v>
      </c>
      <c r="J219" s="266"/>
      <c r="K219" s="266"/>
      <c r="L219" s="266"/>
      <c r="M219" s="266"/>
      <c r="N219" s="266"/>
      <c r="O219" s="8"/>
    </row>
    <row r="220" spans="1:15" s="9" customFormat="1" ht="63" hidden="1" customHeight="1" x14ac:dyDescent="0.25">
      <c r="A220" s="267"/>
      <c r="B220" s="267"/>
      <c r="C220" s="320"/>
      <c r="D220" s="320"/>
      <c r="E220" s="267"/>
      <c r="F220" s="16" t="s">
        <v>35</v>
      </c>
      <c r="G220" s="147">
        <v>0</v>
      </c>
      <c r="H220" s="148">
        <v>0</v>
      </c>
      <c r="I220" s="147" t="e">
        <f t="shared" si="77"/>
        <v>#DIV/0!</v>
      </c>
      <c r="J220" s="266"/>
      <c r="K220" s="266"/>
      <c r="L220" s="266"/>
      <c r="M220" s="266"/>
      <c r="N220" s="266"/>
      <c r="O220" s="8"/>
    </row>
    <row r="221" spans="1:15" s="9" customFormat="1" ht="47.25" hidden="1" customHeight="1" x14ac:dyDescent="0.25">
      <c r="A221" s="267"/>
      <c r="B221" s="267"/>
      <c r="C221" s="320"/>
      <c r="D221" s="320"/>
      <c r="E221" s="267"/>
      <c r="F221" s="16" t="s">
        <v>36</v>
      </c>
      <c r="G221" s="148">
        <v>0</v>
      </c>
      <c r="H221" s="147">
        <v>0</v>
      </c>
      <c r="I221" s="147" t="e">
        <f t="shared" si="77"/>
        <v>#DIV/0!</v>
      </c>
      <c r="J221" s="266"/>
      <c r="K221" s="266"/>
      <c r="L221" s="266"/>
      <c r="M221" s="266"/>
      <c r="N221" s="266"/>
      <c r="O221" s="8"/>
    </row>
    <row r="222" spans="1:15" s="9" customFormat="1" ht="18.75" hidden="1" customHeight="1" x14ac:dyDescent="0.25">
      <c r="A222" s="263"/>
      <c r="B222" s="400"/>
      <c r="C222" s="319"/>
      <c r="D222" s="319"/>
      <c r="E222" s="267"/>
      <c r="F222" s="16"/>
      <c r="G222" s="148"/>
      <c r="H222" s="148"/>
      <c r="I222" s="147" t="e">
        <f t="shared" si="77"/>
        <v>#DIV/0!</v>
      </c>
      <c r="J222" s="288"/>
      <c r="K222" s="259"/>
      <c r="L222" s="259"/>
      <c r="M222" s="259"/>
      <c r="N222" s="259"/>
      <c r="O222" s="8"/>
    </row>
    <row r="223" spans="1:15" s="9" customFormat="1" ht="63" hidden="1" customHeight="1" x14ac:dyDescent="0.25">
      <c r="A223" s="264"/>
      <c r="B223" s="401"/>
      <c r="C223" s="320"/>
      <c r="D223" s="320"/>
      <c r="E223" s="267"/>
      <c r="F223" s="16"/>
      <c r="G223" s="148"/>
      <c r="H223" s="148"/>
      <c r="I223" s="147" t="e">
        <f t="shared" si="77"/>
        <v>#DIV/0!</v>
      </c>
      <c r="J223" s="289"/>
      <c r="K223" s="260"/>
      <c r="L223" s="260"/>
      <c r="M223" s="260"/>
      <c r="N223" s="260"/>
      <c r="O223" s="8"/>
    </row>
    <row r="224" spans="1:15" s="9" customFormat="1" ht="15.75" hidden="1" customHeight="1" x14ac:dyDescent="0.25">
      <c r="A224" s="265"/>
      <c r="B224" s="402"/>
      <c r="C224" s="320"/>
      <c r="D224" s="320"/>
      <c r="E224" s="267"/>
      <c r="F224" s="16"/>
      <c r="G224" s="148"/>
      <c r="H224" s="148"/>
      <c r="I224" s="147" t="e">
        <f t="shared" si="77"/>
        <v>#DIV/0!</v>
      </c>
      <c r="J224" s="289"/>
      <c r="K224" s="261"/>
      <c r="L224" s="261"/>
      <c r="M224" s="261"/>
      <c r="N224" s="261"/>
      <c r="O224" s="8"/>
    </row>
    <row r="225" spans="1:15" s="37" customFormat="1" ht="15.75" customHeight="1" x14ac:dyDescent="0.25">
      <c r="A225" s="394" t="s">
        <v>52</v>
      </c>
      <c r="B225" s="395"/>
      <c r="C225" s="357">
        <v>2020</v>
      </c>
      <c r="D225" s="357">
        <v>2026</v>
      </c>
      <c r="E225" s="391"/>
      <c r="F225" s="38" t="s">
        <v>31</v>
      </c>
      <c r="G225" s="159">
        <f t="shared" ref="G225:H225" si="105">G226+G227</f>
        <v>3127552.25</v>
      </c>
      <c r="H225" s="159">
        <f t="shared" si="105"/>
        <v>3126949.46</v>
      </c>
      <c r="I225" s="159">
        <f t="shared" si="77"/>
        <v>99.9807264610847</v>
      </c>
      <c r="J225" s="259"/>
      <c r="K225" s="260"/>
      <c r="L225" s="259"/>
      <c r="M225" s="259"/>
      <c r="N225" s="259"/>
      <c r="O225" s="36"/>
    </row>
    <row r="226" spans="1:15" s="37" customFormat="1" ht="63" customHeight="1" x14ac:dyDescent="0.25">
      <c r="A226" s="396"/>
      <c r="B226" s="397"/>
      <c r="C226" s="358"/>
      <c r="D226" s="358"/>
      <c r="E226" s="392"/>
      <c r="F226" s="38" t="s">
        <v>35</v>
      </c>
      <c r="G226" s="159">
        <f t="shared" ref="G226:H226" si="106">G174+G214+G202</f>
        <v>755926.06</v>
      </c>
      <c r="H226" s="159">
        <f t="shared" si="106"/>
        <v>755926.06</v>
      </c>
      <c r="I226" s="159">
        <f t="shared" si="77"/>
        <v>100</v>
      </c>
      <c r="J226" s="260"/>
      <c r="K226" s="260"/>
      <c r="L226" s="260"/>
      <c r="M226" s="260"/>
      <c r="N226" s="260"/>
      <c r="O226" s="36"/>
    </row>
    <row r="227" spans="1:15" s="37" customFormat="1" ht="47.25" x14ac:dyDescent="0.25">
      <c r="A227" s="398"/>
      <c r="B227" s="399"/>
      <c r="C227" s="359"/>
      <c r="D227" s="359"/>
      <c r="E227" s="393"/>
      <c r="F227" s="38" t="s">
        <v>36</v>
      </c>
      <c r="G227" s="158">
        <f t="shared" ref="G227:H227" si="107">G175+G215+G203</f>
        <v>2371626.19</v>
      </c>
      <c r="H227" s="158">
        <f t="shared" si="107"/>
        <v>2371023.4</v>
      </c>
      <c r="I227" s="159">
        <f t="shared" si="77"/>
        <v>99.974583262634653</v>
      </c>
      <c r="J227" s="261"/>
      <c r="K227" s="261"/>
      <c r="L227" s="261"/>
      <c r="M227" s="261"/>
      <c r="N227" s="261"/>
      <c r="O227" s="36"/>
    </row>
    <row r="228" spans="1:15" ht="49.9" customHeight="1" x14ac:dyDescent="0.25">
      <c r="A228" s="309" t="s">
        <v>70</v>
      </c>
      <c r="B228" s="310"/>
      <c r="C228" s="12">
        <v>2020</v>
      </c>
      <c r="D228" s="12">
        <v>2026</v>
      </c>
      <c r="E228" s="17" t="s">
        <v>37</v>
      </c>
      <c r="F228" s="17" t="s">
        <v>37</v>
      </c>
      <c r="G228" s="160" t="s">
        <v>37</v>
      </c>
      <c r="H228" s="160" t="s">
        <v>37</v>
      </c>
      <c r="I228" s="160" t="s">
        <v>37</v>
      </c>
      <c r="J228" s="12"/>
      <c r="K228" s="12"/>
      <c r="L228" s="12"/>
      <c r="M228" s="12"/>
      <c r="N228" s="12"/>
      <c r="O228" s="2"/>
    </row>
    <row r="229" spans="1:15" ht="64.150000000000006" customHeight="1" x14ac:dyDescent="0.25">
      <c r="A229" s="309" t="s">
        <v>54</v>
      </c>
      <c r="B229" s="310"/>
      <c r="C229" s="12">
        <v>2020</v>
      </c>
      <c r="D229" s="12">
        <v>2026</v>
      </c>
      <c r="E229" s="17" t="s">
        <v>37</v>
      </c>
      <c r="F229" s="17" t="s">
        <v>37</v>
      </c>
      <c r="G229" s="160" t="s">
        <v>37</v>
      </c>
      <c r="H229" s="160" t="s">
        <v>37</v>
      </c>
      <c r="I229" s="160" t="s">
        <v>37</v>
      </c>
      <c r="J229" s="12"/>
      <c r="K229" s="12"/>
      <c r="L229" s="12"/>
      <c r="M229" s="12"/>
      <c r="N229" s="12"/>
      <c r="O229" s="2"/>
    </row>
    <row r="230" spans="1:15" ht="15.75" customHeight="1" x14ac:dyDescent="0.25">
      <c r="A230" s="263"/>
      <c r="B230" s="263" t="s">
        <v>55</v>
      </c>
      <c r="C230" s="259">
        <v>2020</v>
      </c>
      <c r="D230" s="259">
        <v>2026</v>
      </c>
      <c r="E230" s="288" t="s">
        <v>37</v>
      </c>
      <c r="F230" s="288" t="s">
        <v>37</v>
      </c>
      <c r="G230" s="268" t="s">
        <v>37</v>
      </c>
      <c r="H230" s="268" t="s">
        <v>37</v>
      </c>
      <c r="I230" s="268" t="s">
        <v>37</v>
      </c>
      <c r="J230" s="288" t="s">
        <v>37</v>
      </c>
      <c r="K230" s="288" t="s">
        <v>37</v>
      </c>
      <c r="L230" s="288" t="s">
        <v>37</v>
      </c>
      <c r="M230" s="288" t="s">
        <v>37</v>
      </c>
      <c r="N230" s="288" t="s">
        <v>37</v>
      </c>
      <c r="O230" s="2"/>
    </row>
    <row r="231" spans="1:15" x14ac:dyDescent="0.25">
      <c r="A231" s="264"/>
      <c r="B231" s="264"/>
      <c r="C231" s="260"/>
      <c r="D231" s="260"/>
      <c r="E231" s="289"/>
      <c r="F231" s="289"/>
      <c r="G231" s="269"/>
      <c r="H231" s="269"/>
      <c r="I231" s="269"/>
      <c r="J231" s="289"/>
      <c r="K231" s="289"/>
      <c r="L231" s="289"/>
      <c r="M231" s="289"/>
      <c r="N231" s="289"/>
      <c r="O231" s="2"/>
    </row>
    <row r="232" spans="1:15" ht="33.6" customHeight="1" x14ac:dyDescent="0.25">
      <c r="A232" s="265"/>
      <c r="B232" s="265"/>
      <c r="C232" s="261"/>
      <c r="D232" s="261"/>
      <c r="E232" s="290"/>
      <c r="F232" s="290"/>
      <c r="G232" s="270"/>
      <c r="H232" s="270"/>
      <c r="I232" s="270"/>
      <c r="J232" s="290"/>
      <c r="K232" s="290"/>
      <c r="L232" s="290"/>
      <c r="M232" s="290"/>
      <c r="N232" s="290"/>
      <c r="O232" s="2"/>
    </row>
    <row r="233" spans="1:15" ht="15.75" customHeight="1" x14ac:dyDescent="0.25">
      <c r="A233" s="263"/>
      <c r="B233" s="263" t="s">
        <v>53</v>
      </c>
      <c r="C233" s="259">
        <v>2020</v>
      </c>
      <c r="D233" s="259">
        <v>2026</v>
      </c>
      <c r="E233" s="263" t="s">
        <v>103</v>
      </c>
      <c r="F233" s="16" t="s">
        <v>31</v>
      </c>
      <c r="G233" s="148">
        <f t="shared" ref="G233:H233" si="108">G234+G235</f>
        <v>17348928.880000003</v>
      </c>
      <c r="H233" s="148">
        <f t="shared" si="108"/>
        <v>17348928.880000003</v>
      </c>
      <c r="I233" s="148">
        <f>H233/G233*100</f>
        <v>100</v>
      </c>
      <c r="J233" s="288" t="s">
        <v>37</v>
      </c>
      <c r="K233" s="288" t="s">
        <v>37</v>
      </c>
      <c r="L233" s="288" t="s">
        <v>37</v>
      </c>
      <c r="M233" s="288" t="s">
        <v>37</v>
      </c>
      <c r="N233" s="288" t="s">
        <v>37</v>
      </c>
      <c r="O233" s="2"/>
    </row>
    <row r="234" spans="1:15" ht="63" customHeight="1" x14ac:dyDescent="0.25">
      <c r="A234" s="264"/>
      <c r="B234" s="264"/>
      <c r="C234" s="260"/>
      <c r="D234" s="260"/>
      <c r="E234" s="264"/>
      <c r="F234" s="16" t="s">
        <v>35</v>
      </c>
      <c r="G234" s="148">
        <f t="shared" ref="G234:H234" si="109">G237+G240+G243+G246+G270+G249+G252+G255+G258+G261+G264+G267</f>
        <v>17147579.020000003</v>
      </c>
      <c r="H234" s="148">
        <f t="shared" si="109"/>
        <v>17147579.020000003</v>
      </c>
      <c r="I234" s="148">
        <f t="shared" ref="I234:I274" si="110">H234/G234*100</f>
        <v>100</v>
      </c>
      <c r="J234" s="289"/>
      <c r="K234" s="289"/>
      <c r="L234" s="289"/>
      <c r="M234" s="289"/>
      <c r="N234" s="289"/>
      <c r="O234" s="2"/>
    </row>
    <row r="235" spans="1:15" ht="47.25" customHeight="1" x14ac:dyDescent="0.25">
      <c r="A235" s="265"/>
      <c r="B235" s="265"/>
      <c r="C235" s="261"/>
      <c r="D235" s="261"/>
      <c r="E235" s="265"/>
      <c r="F235" s="16" t="s">
        <v>36</v>
      </c>
      <c r="G235" s="148">
        <f>G238+G241+G244+G247+G271+G250+G253+G256+G259+G262+G265</f>
        <v>201349.86</v>
      </c>
      <c r="H235" s="148">
        <f t="shared" ref="H235" si="111">H238+H241+H244+H247+H271+H250+H253+H256+H259+H262+H265</f>
        <v>201349.86</v>
      </c>
      <c r="I235" s="148">
        <f t="shared" si="110"/>
        <v>100</v>
      </c>
      <c r="J235" s="290"/>
      <c r="K235" s="290"/>
      <c r="L235" s="290"/>
      <c r="M235" s="290"/>
      <c r="N235" s="290"/>
      <c r="O235" s="2"/>
    </row>
    <row r="236" spans="1:15" ht="15.75" customHeight="1" x14ac:dyDescent="0.25">
      <c r="A236" s="263"/>
      <c r="B236" s="263" t="s">
        <v>107</v>
      </c>
      <c r="C236" s="259">
        <v>2020</v>
      </c>
      <c r="D236" s="259">
        <v>2026</v>
      </c>
      <c r="E236" s="263" t="s">
        <v>103</v>
      </c>
      <c r="F236" s="16" t="s">
        <v>31</v>
      </c>
      <c r="G236" s="148">
        <f t="shared" ref="G236:H236" si="112">G237+G238</f>
        <v>66000</v>
      </c>
      <c r="H236" s="148">
        <f t="shared" si="112"/>
        <v>66000</v>
      </c>
      <c r="I236" s="148">
        <f t="shared" si="110"/>
        <v>100</v>
      </c>
      <c r="J236" s="12"/>
      <c r="K236" s="12"/>
      <c r="L236" s="12"/>
      <c r="M236" s="12"/>
      <c r="N236" s="12"/>
      <c r="O236" s="2"/>
    </row>
    <row r="237" spans="1:15" ht="111.75" customHeight="1" x14ac:dyDescent="0.25">
      <c r="A237" s="264"/>
      <c r="B237" s="264"/>
      <c r="C237" s="260"/>
      <c r="D237" s="260"/>
      <c r="E237" s="264"/>
      <c r="F237" s="16" t="s">
        <v>35</v>
      </c>
      <c r="G237" s="148">
        <v>66000</v>
      </c>
      <c r="H237" s="148">
        <v>66000</v>
      </c>
      <c r="I237" s="148">
        <f t="shared" si="110"/>
        <v>100</v>
      </c>
      <c r="J237" s="259" t="s">
        <v>93</v>
      </c>
      <c r="K237" s="259" t="s">
        <v>92</v>
      </c>
      <c r="L237" s="259">
        <v>7</v>
      </c>
      <c r="M237" s="259">
        <v>18</v>
      </c>
      <c r="N237" s="259">
        <f>M237/L237*100</f>
        <v>257.14285714285717</v>
      </c>
      <c r="O237" s="2"/>
    </row>
    <row r="238" spans="1:15" ht="64.900000000000006" customHeight="1" x14ac:dyDescent="0.25">
      <c r="A238" s="265"/>
      <c r="B238" s="265"/>
      <c r="C238" s="261"/>
      <c r="D238" s="261"/>
      <c r="E238" s="265"/>
      <c r="F238" s="16" t="s">
        <v>36</v>
      </c>
      <c r="G238" s="148">
        <v>0</v>
      </c>
      <c r="H238" s="148">
        <v>0</v>
      </c>
      <c r="I238" s="148">
        <v>0</v>
      </c>
      <c r="J238" s="261"/>
      <c r="K238" s="261"/>
      <c r="L238" s="261"/>
      <c r="M238" s="261"/>
      <c r="N238" s="261"/>
      <c r="O238" s="2"/>
    </row>
    <row r="239" spans="1:15" ht="15.75" customHeight="1" x14ac:dyDescent="0.25">
      <c r="A239" s="311"/>
      <c r="B239" s="263" t="s">
        <v>56</v>
      </c>
      <c r="C239" s="259">
        <v>2020</v>
      </c>
      <c r="D239" s="259">
        <v>2026</v>
      </c>
      <c r="E239" s="263" t="s">
        <v>103</v>
      </c>
      <c r="F239" s="16" t="s">
        <v>31</v>
      </c>
      <c r="G239" s="148">
        <f t="shared" ref="G239:H239" si="113">G240+G241</f>
        <v>3748960.97</v>
      </c>
      <c r="H239" s="148">
        <f t="shared" si="113"/>
        <v>3748960.97</v>
      </c>
      <c r="I239" s="148">
        <f t="shared" si="110"/>
        <v>100</v>
      </c>
      <c r="J239" s="259" t="s">
        <v>79</v>
      </c>
      <c r="K239" s="259" t="s">
        <v>78</v>
      </c>
      <c r="L239" s="259">
        <v>1</v>
      </c>
      <c r="M239" s="259">
        <v>1</v>
      </c>
      <c r="N239" s="259">
        <f>M239/L239*100</f>
        <v>100</v>
      </c>
      <c r="O239" s="2"/>
    </row>
    <row r="240" spans="1:15" ht="81" customHeight="1" x14ac:dyDescent="0.25">
      <c r="A240" s="312"/>
      <c r="B240" s="264"/>
      <c r="C240" s="260"/>
      <c r="D240" s="260"/>
      <c r="E240" s="264"/>
      <c r="F240" s="16" t="s">
        <v>35</v>
      </c>
      <c r="G240" s="148">
        <v>3748960.97</v>
      </c>
      <c r="H240" s="148">
        <v>3748960.97</v>
      </c>
      <c r="I240" s="148">
        <f t="shared" si="110"/>
        <v>100</v>
      </c>
      <c r="J240" s="260"/>
      <c r="K240" s="260"/>
      <c r="L240" s="260"/>
      <c r="M240" s="260"/>
      <c r="N240" s="260"/>
      <c r="O240" s="2"/>
    </row>
    <row r="241" spans="1:15" ht="63" customHeight="1" x14ac:dyDescent="0.25">
      <c r="A241" s="313"/>
      <c r="B241" s="265"/>
      <c r="C241" s="261"/>
      <c r="D241" s="261"/>
      <c r="E241" s="265"/>
      <c r="F241" s="16" t="s">
        <v>36</v>
      </c>
      <c r="G241" s="148">
        <v>0</v>
      </c>
      <c r="H241" s="148">
        <v>0</v>
      </c>
      <c r="I241" s="148">
        <v>0</v>
      </c>
      <c r="J241" s="261"/>
      <c r="K241" s="261"/>
      <c r="L241" s="261"/>
      <c r="M241" s="261"/>
      <c r="N241" s="261"/>
      <c r="O241" s="2"/>
    </row>
    <row r="242" spans="1:15" ht="15.75" hidden="1" customHeight="1" x14ac:dyDescent="0.25">
      <c r="A242" s="311"/>
      <c r="B242" s="263" t="s">
        <v>57</v>
      </c>
      <c r="C242" s="259">
        <v>2020</v>
      </c>
      <c r="D242" s="259">
        <v>2026</v>
      </c>
      <c r="E242" s="263" t="s">
        <v>103</v>
      </c>
      <c r="F242" s="16" t="s">
        <v>31</v>
      </c>
      <c r="G242" s="148">
        <f>G243+G244</f>
        <v>0</v>
      </c>
      <c r="H242" s="148">
        <f t="shared" ref="H242" si="114">H243+H244</f>
        <v>0</v>
      </c>
      <c r="I242" s="148" t="e">
        <f t="shared" si="110"/>
        <v>#DIV/0!</v>
      </c>
      <c r="J242" s="12"/>
      <c r="K242" s="12"/>
      <c r="L242" s="12"/>
      <c r="M242" s="12"/>
      <c r="N242" s="12"/>
      <c r="O242" s="2"/>
    </row>
    <row r="243" spans="1:15" ht="63" hidden="1" customHeight="1" x14ac:dyDescent="0.25">
      <c r="A243" s="312"/>
      <c r="B243" s="264"/>
      <c r="C243" s="260"/>
      <c r="D243" s="260"/>
      <c r="E243" s="264"/>
      <c r="F243" s="16" t="s">
        <v>35</v>
      </c>
      <c r="G243" s="148">
        <v>0</v>
      </c>
      <c r="H243" s="148"/>
      <c r="I243" s="148" t="e">
        <f t="shared" si="110"/>
        <v>#DIV/0!</v>
      </c>
      <c r="J243" s="259" t="s">
        <v>80</v>
      </c>
      <c r="K243" s="259" t="s">
        <v>78</v>
      </c>
      <c r="L243" s="259"/>
      <c r="M243" s="259"/>
      <c r="N243" s="259"/>
      <c r="O243" s="2"/>
    </row>
    <row r="244" spans="1:15" ht="63" hidden="1" customHeight="1" x14ac:dyDescent="0.25">
      <c r="A244" s="313"/>
      <c r="B244" s="265"/>
      <c r="C244" s="261"/>
      <c r="D244" s="261"/>
      <c r="E244" s="265"/>
      <c r="F244" s="16" t="s">
        <v>36</v>
      </c>
      <c r="G244" s="148">
        <v>0</v>
      </c>
      <c r="H244" s="148">
        <v>0</v>
      </c>
      <c r="I244" s="148" t="e">
        <f t="shared" si="110"/>
        <v>#DIV/0!</v>
      </c>
      <c r="J244" s="261"/>
      <c r="K244" s="261"/>
      <c r="L244" s="261"/>
      <c r="M244" s="261"/>
      <c r="N244" s="261"/>
      <c r="O244" s="2"/>
    </row>
    <row r="245" spans="1:15" ht="15.75" hidden="1" customHeight="1" x14ac:dyDescent="0.25">
      <c r="A245" s="311"/>
      <c r="B245" s="263" t="s">
        <v>108</v>
      </c>
      <c r="C245" s="259">
        <v>2020</v>
      </c>
      <c r="D245" s="259">
        <v>2026</v>
      </c>
      <c r="E245" s="263" t="s">
        <v>103</v>
      </c>
      <c r="F245" s="16" t="s">
        <v>31</v>
      </c>
      <c r="G245" s="148">
        <f t="shared" ref="G245:H245" si="115">G246+G247</f>
        <v>0</v>
      </c>
      <c r="H245" s="148">
        <f t="shared" si="115"/>
        <v>0</v>
      </c>
      <c r="I245" s="148" t="e">
        <f t="shared" si="110"/>
        <v>#DIV/0!</v>
      </c>
      <c r="J245" s="259" t="s">
        <v>126</v>
      </c>
      <c r="K245" s="259" t="s">
        <v>90</v>
      </c>
      <c r="L245" s="259" t="s">
        <v>49</v>
      </c>
      <c r="M245" s="259" t="s">
        <v>49</v>
      </c>
      <c r="N245" s="259" t="s">
        <v>49</v>
      </c>
      <c r="O245" s="2"/>
    </row>
    <row r="246" spans="1:15" ht="63" hidden="1" customHeight="1" x14ac:dyDescent="0.25">
      <c r="A246" s="312"/>
      <c r="B246" s="264"/>
      <c r="C246" s="260"/>
      <c r="D246" s="260"/>
      <c r="E246" s="264"/>
      <c r="F246" s="16" t="s">
        <v>35</v>
      </c>
      <c r="G246" s="148">
        <v>0</v>
      </c>
      <c r="H246" s="148">
        <v>0</v>
      </c>
      <c r="I246" s="148" t="e">
        <f t="shared" si="110"/>
        <v>#DIV/0!</v>
      </c>
      <c r="J246" s="260"/>
      <c r="K246" s="260"/>
      <c r="L246" s="260"/>
      <c r="M246" s="260"/>
      <c r="N246" s="260"/>
      <c r="O246" s="2"/>
    </row>
    <row r="247" spans="1:15" ht="63" hidden="1" customHeight="1" x14ac:dyDescent="0.25">
      <c r="A247" s="313"/>
      <c r="B247" s="265"/>
      <c r="C247" s="261"/>
      <c r="D247" s="261"/>
      <c r="E247" s="265"/>
      <c r="F247" s="16" t="s">
        <v>36</v>
      </c>
      <c r="G247" s="148">
        <v>0</v>
      </c>
      <c r="H247" s="148">
        <v>0</v>
      </c>
      <c r="I247" s="148" t="e">
        <f t="shared" si="110"/>
        <v>#DIV/0!</v>
      </c>
      <c r="J247" s="261"/>
      <c r="K247" s="261"/>
      <c r="L247" s="261"/>
      <c r="M247" s="261"/>
      <c r="N247" s="261"/>
      <c r="O247" s="2"/>
    </row>
    <row r="248" spans="1:15" s="44" customFormat="1" ht="63" customHeight="1" x14ac:dyDescent="0.25">
      <c r="A248" s="317"/>
      <c r="B248" s="263" t="s">
        <v>58</v>
      </c>
      <c r="C248" s="259">
        <v>2020</v>
      </c>
      <c r="D248" s="259">
        <v>2026</v>
      </c>
      <c r="E248" s="263" t="s">
        <v>103</v>
      </c>
      <c r="F248" s="41" t="s">
        <v>31</v>
      </c>
      <c r="G248" s="148">
        <f t="shared" ref="G248:H248" si="116">G249+G250</f>
        <v>9309774.0700000003</v>
      </c>
      <c r="H248" s="148">
        <f t="shared" si="116"/>
        <v>9309774.0700000003</v>
      </c>
      <c r="I248" s="148">
        <f t="shared" si="110"/>
        <v>100</v>
      </c>
      <c r="J248" s="285" t="s">
        <v>94</v>
      </c>
      <c r="K248" s="285" t="s">
        <v>78</v>
      </c>
      <c r="L248" s="278">
        <v>490</v>
      </c>
      <c r="M248" s="282">
        <v>514</v>
      </c>
      <c r="N248" s="278">
        <f>M248/L248*100</f>
        <v>104.89795918367346</v>
      </c>
      <c r="O248" s="2"/>
    </row>
    <row r="249" spans="1:15" s="44" customFormat="1" ht="63" customHeight="1" x14ac:dyDescent="0.25">
      <c r="A249" s="318"/>
      <c r="B249" s="271"/>
      <c r="C249" s="273"/>
      <c r="D249" s="273"/>
      <c r="E249" s="264"/>
      <c r="F249" s="41" t="s">
        <v>35</v>
      </c>
      <c r="G249" s="148">
        <v>9309774.0700000003</v>
      </c>
      <c r="H249" s="148">
        <v>9309774.0700000003</v>
      </c>
      <c r="I249" s="148">
        <f t="shared" si="110"/>
        <v>100</v>
      </c>
      <c r="J249" s="291"/>
      <c r="K249" s="286"/>
      <c r="L249" s="279"/>
      <c r="M249" s="283"/>
      <c r="N249" s="279"/>
      <c r="O249" s="2"/>
    </row>
    <row r="250" spans="1:15" s="44" customFormat="1" ht="63" customHeight="1" x14ac:dyDescent="0.25">
      <c r="A250" s="318"/>
      <c r="B250" s="272"/>
      <c r="C250" s="274"/>
      <c r="D250" s="274"/>
      <c r="E250" s="265"/>
      <c r="F250" s="41" t="s">
        <v>36</v>
      </c>
      <c r="G250" s="148">
        <v>0</v>
      </c>
      <c r="H250" s="148">
        <v>0</v>
      </c>
      <c r="I250" s="148">
        <v>0</v>
      </c>
      <c r="J250" s="292"/>
      <c r="K250" s="287"/>
      <c r="L250" s="280"/>
      <c r="M250" s="284"/>
      <c r="N250" s="280"/>
      <c r="O250" s="2"/>
    </row>
    <row r="251" spans="1:15" s="44" customFormat="1" ht="63" customHeight="1" x14ac:dyDescent="0.25">
      <c r="A251" s="318"/>
      <c r="B251" s="263" t="s">
        <v>136</v>
      </c>
      <c r="C251" s="259">
        <v>2020</v>
      </c>
      <c r="D251" s="259">
        <v>2026</v>
      </c>
      <c r="E251" s="263" t="s">
        <v>103</v>
      </c>
      <c r="F251" s="41" t="s">
        <v>31</v>
      </c>
      <c r="G251" s="148">
        <f t="shared" ref="G251:H251" si="117">G252+G253</f>
        <v>253224</v>
      </c>
      <c r="H251" s="148">
        <f t="shared" si="117"/>
        <v>253224</v>
      </c>
      <c r="I251" s="148">
        <f t="shared" si="110"/>
        <v>100</v>
      </c>
      <c r="J251" s="263" t="s">
        <v>126</v>
      </c>
      <c r="K251" s="259" t="s">
        <v>90</v>
      </c>
      <c r="L251" s="259">
        <v>100</v>
      </c>
      <c r="M251" s="259">
        <v>100</v>
      </c>
      <c r="N251" s="259">
        <v>100</v>
      </c>
      <c r="O251" s="2"/>
    </row>
    <row r="252" spans="1:15" s="44" customFormat="1" ht="63" customHeight="1" x14ac:dyDescent="0.25">
      <c r="A252" s="318"/>
      <c r="B252" s="264"/>
      <c r="C252" s="273"/>
      <c r="D252" s="273"/>
      <c r="E252" s="264"/>
      <c r="F252" s="41" t="s">
        <v>35</v>
      </c>
      <c r="G252" s="148">
        <v>253224</v>
      </c>
      <c r="H252" s="148">
        <v>253224</v>
      </c>
      <c r="I252" s="148">
        <f t="shared" si="110"/>
        <v>100</v>
      </c>
      <c r="J252" s="264"/>
      <c r="K252" s="260"/>
      <c r="L252" s="260"/>
      <c r="M252" s="260"/>
      <c r="N252" s="260"/>
      <c r="O252" s="2"/>
    </row>
    <row r="253" spans="1:15" s="44" customFormat="1" ht="63" customHeight="1" x14ac:dyDescent="0.25">
      <c r="A253" s="321"/>
      <c r="B253" s="265"/>
      <c r="C253" s="274"/>
      <c r="D253" s="274"/>
      <c r="E253" s="265"/>
      <c r="F253" s="41" t="s">
        <v>36</v>
      </c>
      <c r="G253" s="148">
        <v>0</v>
      </c>
      <c r="H253" s="148">
        <v>0</v>
      </c>
      <c r="I253" s="148">
        <v>0</v>
      </c>
      <c r="J253" s="265"/>
      <c r="K253" s="261"/>
      <c r="L253" s="261"/>
      <c r="M253" s="261"/>
      <c r="N253" s="261"/>
      <c r="O253" s="2"/>
    </row>
    <row r="254" spans="1:15" s="103" customFormat="1" ht="63" customHeight="1" x14ac:dyDescent="0.25">
      <c r="A254" s="101"/>
      <c r="B254" s="263" t="s">
        <v>137</v>
      </c>
      <c r="C254" s="259">
        <v>2020</v>
      </c>
      <c r="D254" s="259">
        <v>2026</v>
      </c>
      <c r="E254" s="263" t="s">
        <v>103</v>
      </c>
      <c r="F254" s="93" t="s">
        <v>31</v>
      </c>
      <c r="G254" s="148">
        <f t="shared" ref="G254:H254" si="118">G255+G256</f>
        <v>97619.98</v>
      </c>
      <c r="H254" s="148">
        <f t="shared" si="118"/>
        <v>97619.98</v>
      </c>
      <c r="I254" s="148">
        <f t="shared" si="110"/>
        <v>100</v>
      </c>
      <c r="J254" s="285" t="s">
        <v>138</v>
      </c>
      <c r="K254" s="285" t="s">
        <v>78</v>
      </c>
      <c r="L254" s="278">
        <v>1</v>
      </c>
      <c r="M254" s="282">
        <v>1</v>
      </c>
      <c r="N254" s="259">
        <f>M254/L254*100</f>
        <v>100</v>
      </c>
      <c r="O254" s="2"/>
    </row>
    <row r="255" spans="1:15" s="103" customFormat="1" ht="63" customHeight="1" x14ac:dyDescent="0.25">
      <c r="A255" s="101"/>
      <c r="B255" s="271"/>
      <c r="C255" s="273"/>
      <c r="D255" s="273"/>
      <c r="E255" s="264"/>
      <c r="F255" s="93" t="s">
        <v>35</v>
      </c>
      <c r="G255" s="148">
        <v>97619.98</v>
      </c>
      <c r="H255" s="148">
        <v>97619.98</v>
      </c>
      <c r="I255" s="148">
        <f t="shared" si="110"/>
        <v>100</v>
      </c>
      <c r="J255" s="291"/>
      <c r="K255" s="286"/>
      <c r="L255" s="279"/>
      <c r="M255" s="283"/>
      <c r="N255" s="260"/>
      <c r="O255" s="2"/>
    </row>
    <row r="256" spans="1:15" s="103" customFormat="1" ht="63" customHeight="1" x14ac:dyDescent="0.25">
      <c r="A256" s="101"/>
      <c r="B256" s="272"/>
      <c r="C256" s="274"/>
      <c r="D256" s="274"/>
      <c r="E256" s="265"/>
      <c r="F256" s="93" t="s">
        <v>36</v>
      </c>
      <c r="G256" s="148">
        <v>0</v>
      </c>
      <c r="H256" s="148">
        <v>0</v>
      </c>
      <c r="I256" s="148">
        <v>0</v>
      </c>
      <c r="J256" s="292"/>
      <c r="K256" s="287"/>
      <c r="L256" s="280"/>
      <c r="M256" s="284"/>
      <c r="N256" s="261"/>
      <c r="O256" s="2"/>
    </row>
    <row r="257" spans="1:15" s="232" customFormat="1" ht="63" customHeight="1" x14ac:dyDescent="0.25">
      <c r="A257" s="230"/>
      <c r="B257" s="263" t="s">
        <v>182</v>
      </c>
      <c r="C257" s="259">
        <v>2020</v>
      </c>
      <c r="D257" s="259">
        <v>2026</v>
      </c>
      <c r="E257" s="263" t="s">
        <v>103</v>
      </c>
      <c r="F257" s="222" t="s">
        <v>31</v>
      </c>
      <c r="G257" s="148">
        <f t="shared" ref="G257:H257" si="119">G258+G259</f>
        <v>201349.86</v>
      </c>
      <c r="H257" s="148">
        <f t="shared" si="119"/>
        <v>201349.86</v>
      </c>
      <c r="I257" s="148">
        <f t="shared" si="110"/>
        <v>100</v>
      </c>
      <c r="J257" s="263" t="s">
        <v>126</v>
      </c>
      <c r="K257" s="259" t="s">
        <v>90</v>
      </c>
      <c r="L257" s="278">
        <v>100</v>
      </c>
      <c r="M257" s="278">
        <v>100</v>
      </c>
      <c r="N257" s="259">
        <f>M257/L257*100</f>
        <v>100</v>
      </c>
      <c r="O257" s="2"/>
    </row>
    <row r="258" spans="1:15" s="232" customFormat="1" ht="63" customHeight="1" x14ac:dyDescent="0.25">
      <c r="A258" s="230"/>
      <c r="B258" s="271"/>
      <c r="C258" s="273"/>
      <c r="D258" s="273"/>
      <c r="E258" s="264"/>
      <c r="F258" s="222" t="s">
        <v>35</v>
      </c>
      <c r="G258" s="148">
        <v>0</v>
      </c>
      <c r="H258" s="148">
        <v>0</v>
      </c>
      <c r="I258" s="148">
        <v>0</v>
      </c>
      <c r="J258" s="264"/>
      <c r="K258" s="260"/>
      <c r="L258" s="279"/>
      <c r="M258" s="279"/>
      <c r="N258" s="260"/>
      <c r="O258" s="2"/>
    </row>
    <row r="259" spans="1:15" s="232" customFormat="1" ht="63" customHeight="1" x14ac:dyDescent="0.25">
      <c r="A259" s="230"/>
      <c r="B259" s="272"/>
      <c r="C259" s="274"/>
      <c r="D259" s="274"/>
      <c r="E259" s="265"/>
      <c r="F259" s="222" t="s">
        <v>36</v>
      </c>
      <c r="G259" s="148">
        <v>201349.86</v>
      </c>
      <c r="H259" s="148">
        <v>201349.86</v>
      </c>
      <c r="I259" s="148">
        <f t="shared" si="110"/>
        <v>100</v>
      </c>
      <c r="J259" s="265"/>
      <c r="K259" s="261"/>
      <c r="L259" s="280"/>
      <c r="M259" s="280"/>
      <c r="N259" s="261"/>
      <c r="O259" s="2"/>
    </row>
    <row r="260" spans="1:15" s="232" customFormat="1" ht="63" hidden="1" customHeight="1" x14ac:dyDescent="0.25">
      <c r="A260" s="230"/>
      <c r="B260" s="302" t="s">
        <v>241</v>
      </c>
      <c r="C260" s="282">
        <v>2023</v>
      </c>
      <c r="D260" s="282">
        <v>2026</v>
      </c>
      <c r="E260" s="297" t="s">
        <v>43</v>
      </c>
      <c r="F260" s="228" t="s">
        <v>31</v>
      </c>
      <c r="G260" s="140">
        <f t="shared" ref="G260:H260" si="120">G261+G262</f>
        <v>0</v>
      </c>
      <c r="H260" s="140">
        <f t="shared" si="120"/>
        <v>0</v>
      </c>
      <c r="I260" s="148" t="e">
        <f t="shared" si="110"/>
        <v>#DIV/0!</v>
      </c>
      <c r="J260" s="314" t="s">
        <v>105</v>
      </c>
      <c r="K260" s="223" t="s">
        <v>90</v>
      </c>
      <c r="L260" s="223"/>
      <c r="M260" s="223"/>
      <c r="N260" s="223"/>
      <c r="O260" s="2"/>
    </row>
    <row r="261" spans="1:15" s="232" customFormat="1" ht="63" hidden="1" customHeight="1" x14ac:dyDescent="0.25">
      <c r="A261" s="230"/>
      <c r="B261" s="303"/>
      <c r="C261" s="283"/>
      <c r="D261" s="283"/>
      <c r="E261" s="297"/>
      <c r="F261" s="228" t="s">
        <v>35</v>
      </c>
      <c r="G261" s="140">
        <v>0</v>
      </c>
      <c r="H261" s="140">
        <v>0</v>
      </c>
      <c r="I261" s="148" t="e">
        <f t="shared" si="110"/>
        <v>#DIV/0!</v>
      </c>
      <c r="J261" s="315"/>
      <c r="K261" s="224"/>
      <c r="L261" s="224"/>
      <c r="M261" s="224"/>
      <c r="N261" s="224"/>
      <c r="O261" s="2"/>
    </row>
    <row r="262" spans="1:15" s="232" customFormat="1" ht="63" hidden="1" customHeight="1" x14ac:dyDescent="0.25">
      <c r="A262" s="230"/>
      <c r="B262" s="304"/>
      <c r="C262" s="284"/>
      <c r="D262" s="284"/>
      <c r="E262" s="297"/>
      <c r="F262" s="228" t="s">
        <v>36</v>
      </c>
      <c r="G262" s="140">
        <v>0</v>
      </c>
      <c r="H262" s="140">
        <v>0</v>
      </c>
      <c r="I262" s="148" t="e">
        <f t="shared" si="110"/>
        <v>#DIV/0!</v>
      </c>
      <c r="J262" s="316"/>
      <c r="K262" s="225"/>
      <c r="L262" s="225"/>
      <c r="M262" s="225"/>
      <c r="N262" s="225"/>
      <c r="O262" s="2"/>
    </row>
    <row r="263" spans="1:15" s="252" customFormat="1" ht="63" customHeight="1" x14ac:dyDescent="0.25">
      <c r="A263" s="251"/>
      <c r="B263" s="263" t="s">
        <v>240</v>
      </c>
      <c r="C263" s="259">
        <v>2023</v>
      </c>
      <c r="D263" s="259">
        <v>2026</v>
      </c>
      <c r="E263" s="263" t="s">
        <v>103</v>
      </c>
      <c r="F263" s="248" t="s">
        <v>31</v>
      </c>
      <c r="G263" s="148">
        <f t="shared" ref="G263:H263" si="121">G264+G265</f>
        <v>599000</v>
      </c>
      <c r="H263" s="148">
        <f t="shared" si="121"/>
        <v>599000</v>
      </c>
      <c r="I263" s="148">
        <f t="shared" si="110"/>
        <v>100</v>
      </c>
      <c r="J263" s="263" t="s">
        <v>126</v>
      </c>
      <c r="K263" s="259" t="s">
        <v>90</v>
      </c>
      <c r="L263" s="278">
        <v>100</v>
      </c>
      <c r="M263" s="278">
        <v>100</v>
      </c>
      <c r="N263" s="278">
        <v>100</v>
      </c>
      <c r="O263" s="2"/>
    </row>
    <row r="264" spans="1:15" s="252" customFormat="1" ht="63" customHeight="1" x14ac:dyDescent="0.25">
      <c r="A264" s="251"/>
      <c r="B264" s="271"/>
      <c r="C264" s="273"/>
      <c r="D264" s="273"/>
      <c r="E264" s="264"/>
      <c r="F264" s="248" t="s">
        <v>35</v>
      </c>
      <c r="G264" s="148">
        <v>599000</v>
      </c>
      <c r="H264" s="148">
        <v>599000</v>
      </c>
      <c r="I264" s="148">
        <f t="shared" si="110"/>
        <v>100</v>
      </c>
      <c r="J264" s="264"/>
      <c r="K264" s="260"/>
      <c r="L264" s="279"/>
      <c r="M264" s="279"/>
      <c r="N264" s="279"/>
      <c r="O264" s="2"/>
    </row>
    <row r="265" spans="1:15" s="252" customFormat="1" ht="63" customHeight="1" x14ac:dyDescent="0.25">
      <c r="A265" s="251"/>
      <c r="B265" s="272"/>
      <c r="C265" s="274"/>
      <c r="D265" s="274"/>
      <c r="E265" s="265"/>
      <c r="F265" s="248" t="s">
        <v>36</v>
      </c>
      <c r="G265" s="148">
        <v>0</v>
      </c>
      <c r="H265" s="148">
        <v>0</v>
      </c>
      <c r="I265" s="148">
        <v>0</v>
      </c>
      <c r="J265" s="265"/>
      <c r="K265" s="261"/>
      <c r="L265" s="280"/>
      <c r="M265" s="280"/>
      <c r="N265" s="280"/>
      <c r="O265" s="2"/>
    </row>
    <row r="266" spans="1:15" s="257" customFormat="1" ht="63" customHeight="1" x14ac:dyDescent="0.25">
      <c r="A266" s="256"/>
      <c r="B266" s="263" t="s">
        <v>259</v>
      </c>
      <c r="C266" s="259">
        <v>2023</v>
      </c>
      <c r="D266" s="259">
        <v>2026</v>
      </c>
      <c r="E266" s="263" t="s">
        <v>103</v>
      </c>
      <c r="F266" s="255" t="s">
        <v>31</v>
      </c>
      <c r="G266" s="148">
        <f t="shared" ref="G266:H266" si="122">G267+G268</f>
        <v>90000</v>
      </c>
      <c r="H266" s="148">
        <f t="shared" si="122"/>
        <v>90000</v>
      </c>
      <c r="I266" s="148">
        <f t="shared" si="110"/>
        <v>100</v>
      </c>
      <c r="J266" s="263" t="s">
        <v>126</v>
      </c>
      <c r="K266" s="259" t="s">
        <v>90</v>
      </c>
      <c r="L266" s="278">
        <v>100</v>
      </c>
      <c r="M266" s="278">
        <v>100</v>
      </c>
      <c r="N266" s="278">
        <v>100</v>
      </c>
      <c r="O266" s="2"/>
    </row>
    <row r="267" spans="1:15" s="257" customFormat="1" ht="63" customHeight="1" x14ac:dyDescent="0.25">
      <c r="A267" s="256"/>
      <c r="B267" s="271"/>
      <c r="C267" s="273"/>
      <c r="D267" s="273"/>
      <c r="E267" s="264"/>
      <c r="F267" s="255" t="s">
        <v>35</v>
      </c>
      <c r="G267" s="148">
        <v>90000</v>
      </c>
      <c r="H267" s="148">
        <v>90000</v>
      </c>
      <c r="I267" s="148">
        <f t="shared" si="110"/>
        <v>100</v>
      </c>
      <c r="J267" s="264"/>
      <c r="K267" s="260"/>
      <c r="L267" s="279"/>
      <c r="M267" s="279"/>
      <c r="N267" s="279"/>
      <c r="O267" s="2"/>
    </row>
    <row r="268" spans="1:15" s="257" customFormat="1" ht="63" customHeight="1" x14ac:dyDescent="0.25">
      <c r="A268" s="256"/>
      <c r="B268" s="272"/>
      <c r="C268" s="274"/>
      <c r="D268" s="274"/>
      <c r="E268" s="265"/>
      <c r="F268" s="255" t="s">
        <v>36</v>
      </c>
      <c r="G268" s="148">
        <v>0</v>
      </c>
      <c r="H268" s="148">
        <v>0</v>
      </c>
      <c r="I268" s="148">
        <v>0</v>
      </c>
      <c r="J268" s="265"/>
      <c r="K268" s="261"/>
      <c r="L268" s="280"/>
      <c r="M268" s="280"/>
      <c r="N268" s="280"/>
      <c r="O268" s="2"/>
    </row>
    <row r="269" spans="1:15" ht="24.75" customHeight="1" x14ac:dyDescent="0.25">
      <c r="A269" s="311"/>
      <c r="B269" s="263" t="s">
        <v>274</v>
      </c>
      <c r="C269" s="259">
        <v>2023</v>
      </c>
      <c r="D269" s="259">
        <v>2026</v>
      </c>
      <c r="E269" s="263" t="s">
        <v>103</v>
      </c>
      <c r="F269" s="41" t="s">
        <v>31</v>
      </c>
      <c r="G269" s="148">
        <f t="shared" ref="G269:H269" si="123">G270+G271</f>
        <v>2983000</v>
      </c>
      <c r="H269" s="148">
        <f t="shared" si="123"/>
        <v>2983000</v>
      </c>
      <c r="I269" s="148">
        <f t="shared" si="110"/>
        <v>100</v>
      </c>
      <c r="J269" s="263" t="s">
        <v>126</v>
      </c>
      <c r="K269" s="259" t="s">
        <v>90</v>
      </c>
      <c r="L269" s="278">
        <v>100</v>
      </c>
      <c r="M269" s="278">
        <v>100</v>
      </c>
      <c r="N269" s="278">
        <v>100</v>
      </c>
      <c r="O269" s="2"/>
    </row>
    <row r="270" spans="1:15" ht="63" customHeight="1" x14ac:dyDescent="0.25">
      <c r="A270" s="271"/>
      <c r="B270" s="271"/>
      <c r="C270" s="273"/>
      <c r="D270" s="273"/>
      <c r="E270" s="264"/>
      <c r="F270" s="41" t="s">
        <v>35</v>
      </c>
      <c r="G270" s="148">
        <v>2983000</v>
      </c>
      <c r="H270" s="148">
        <v>2983000</v>
      </c>
      <c r="I270" s="148">
        <f t="shared" si="110"/>
        <v>100</v>
      </c>
      <c r="J270" s="264"/>
      <c r="K270" s="260"/>
      <c r="L270" s="279"/>
      <c r="M270" s="279"/>
      <c r="N270" s="279"/>
      <c r="O270" s="2"/>
    </row>
    <row r="271" spans="1:15" ht="47.25" x14ac:dyDescent="0.25">
      <c r="A271" s="272"/>
      <c r="B271" s="272"/>
      <c r="C271" s="274"/>
      <c r="D271" s="274"/>
      <c r="E271" s="265"/>
      <c r="F271" s="41" t="s">
        <v>36</v>
      </c>
      <c r="G271" s="148">
        <v>0</v>
      </c>
      <c r="H271" s="148">
        <v>0</v>
      </c>
      <c r="I271" s="148">
        <v>0</v>
      </c>
      <c r="J271" s="265"/>
      <c r="K271" s="261"/>
      <c r="L271" s="280"/>
      <c r="M271" s="280"/>
      <c r="N271" s="280"/>
      <c r="O271" s="2"/>
    </row>
    <row r="272" spans="1:15" ht="31.5" x14ac:dyDescent="0.25">
      <c r="A272" s="308" t="s">
        <v>104</v>
      </c>
      <c r="B272" s="308"/>
      <c r="C272" s="308"/>
      <c r="D272" s="308"/>
      <c r="E272" s="308"/>
      <c r="F272" s="38" t="s">
        <v>31</v>
      </c>
      <c r="G272" s="159">
        <f t="shared" ref="G272:H272" si="124">G273+G274</f>
        <v>17348928.880000003</v>
      </c>
      <c r="H272" s="159">
        <f t="shared" si="124"/>
        <v>17348928.880000003</v>
      </c>
      <c r="I272" s="158">
        <f t="shared" si="110"/>
        <v>100</v>
      </c>
      <c r="J272" s="266" t="s">
        <v>30</v>
      </c>
      <c r="K272" s="266" t="s">
        <v>30</v>
      </c>
      <c r="L272" s="266" t="s">
        <v>30</v>
      </c>
      <c r="M272" s="266" t="s">
        <v>30</v>
      </c>
      <c r="N272" s="266" t="s">
        <v>30</v>
      </c>
      <c r="O272" s="2"/>
    </row>
    <row r="273" spans="1:15" ht="63" customHeight="1" x14ac:dyDescent="0.25">
      <c r="A273" s="308"/>
      <c r="B273" s="308"/>
      <c r="C273" s="308"/>
      <c r="D273" s="308"/>
      <c r="E273" s="308"/>
      <c r="F273" s="38" t="s">
        <v>35</v>
      </c>
      <c r="G273" s="159">
        <f t="shared" ref="G273:H274" si="125">G234</f>
        <v>17147579.020000003</v>
      </c>
      <c r="H273" s="159">
        <f t="shared" si="125"/>
        <v>17147579.020000003</v>
      </c>
      <c r="I273" s="158">
        <f t="shared" si="110"/>
        <v>100</v>
      </c>
      <c r="J273" s="266"/>
      <c r="K273" s="266"/>
      <c r="L273" s="266"/>
      <c r="M273" s="266"/>
      <c r="N273" s="266"/>
      <c r="O273" s="2"/>
    </row>
    <row r="274" spans="1:15" ht="47.25" x14ac:dyDescent="0.25">
      <c r="A274" s="308"/>
      <c r="B274" s="308"/>
      <c r="C274" s="308"/>
      <c r="D274" s="308"/>
      <c r="E274" s="308"/>
      <c r="F274" s="38" t="s">
        <v>36</v>
      </c>
      <c r="G274" s="158">
        <f t="shared" si="125"/>
        <v>201349.86</v>
      </c>
      <c r="H274" s="158">
        <f t="shared" si="125"/>
        <v>201349.86</v>
      </c>
      <c r="I274" s="158">
        <f t="shared" si="110"/>
        <v>100</v>
      </c>
      <c r="J274" s="266"/>
      <c r="K274" s="266"/>
      <c r="L274" s="266"/>
      <c r="M274" s="266"/>
      <c r="N274" s="266"/>
      <c r="O274" s="2"/>
    </row>
    <row r="275" spans="1:15" ht="94.9" customHeight="1" x14ac:dyDescent="0.25">
      <c r="A275" s="309" t="s">
        <v>64</v>
      </c>
      <c r="B275" s="310"/>
      <c r="C275" s="12">
        <v>2020</v>
      </c>
      <c r="D275" s="12">
        <v>2026</v>
      </c>
      <c r="E275" s="12"/>
      <c r="F275" s="12" t="s">
        <v>30</v>
      </c>
      <c r="G275" s="147" t="s">
        <v>30</v>
      </c>
      <c r="H275" s="147" t="s">
        <v>49</v>
      </c>
      <c r="I275" s="147" t="s">
        <v>30</v>
      </c>
      <c r="J275" s="12" t="s">
        <v>30</v>
      </c>
      <c r="K275" s="12" t="s">
        <v>30</v>
      </c>
      <c r="L275" s="12" t="s">
        <v>30</v>
      </c>
      <c r="M275" s="12" t="s">
        <v>30</v>
      </c>
      <c r="N275" s="12" t="s">
        <v>30</v>
      </c>
      <c r="O275" s="2"/>
    </row>
    <row r="276" spans="1:15" ht="109.9" customHeight="1" x14ac:dyDescent="0.25">
      <c r="A276" s="309" t="s">
        <v>127</v>
      </c>
      <c r="B276" s="310"/>
      <c r="C276" s="12">
        <v>2020</v>
      </c>
      <c r="D276" s="12">
        <v>2026</v>
      </c>
      <c r="E276" s="12" t="s">
        <v>30</v>
      </c>
      <c r="F276" s="12" t="s">
        <v>30</v>
      </c>
      <c r="G276" s="147" t="s">
        <v>30</v>
      </c>
      <c r="H276" s="147"/>
      <c r="I276" s="147" t="s">
        <v>30</v>
      </c>
      <c r="J276" s="12" t="s">
        <v>30</v>
      </c>
      <c r="K276" s="12" t="s">
        <v>30</v>
      </c>
      <c r="L276" s="12" t="s">
        <v>30</v>
      </c>
      <c r="M276" s="12" t="s">
        <v>30</v>
      </c>
      <c r="N276" s="12" t="s">
        <v>30</v>
      </c>
      <c r="O276" s="2"/>
    </row>
    <row r="277" spans="1:15" x14ac:dyDescent="0.25">
      <c r="A277" s="267"/>
      <c r="B277" s="267" t="s">
        <v>112</v>
      </c>
      <c r="C277" s="266">
        <v>2020</v>
      </c>
      <c r="D277" s="266">
        <v>2026</v>
      </c>
      <c r="E277" s="259" t="s">
        <v>49</v>
      </c>
      <c r="F277" s="259" t="s">
        <v>49</v>
      </c>
      <c r="G277" s="275" t="s">
        <v>49</v>
      </c>
      <c r="H277" s="275" t="s">
        <v>49</v>
      </c>
      <c r="I277" s="275" t="s">
        <v>49</v>
      </c>
      <c r="J277" s="266" t="s">
        <v>30</v>
      </c>
      <c r="K277" s="266" t="s">
        <v>30</v>
      </c>
      <c r="L277" s="266" t="s">
        <v>30</v>
      </c>
      <c r="M277" s="266" t="s">
        <v>30</v>
      </c>
      <c r="N277" s="266" t="s">
        <v>30</v>
      </c>
      <c r="O277" s="2"/>
    </row>
    <row r="278" spans="1:15" x14ac:dyDescent="0.25">
      <c r="A278" s="267"/>
      <c r="B278" s="267"/>
      <c r="C278" s="266"/>
      <c r="D278" s="266"/>
      <c r="E278" s="260"/>
      <c r="F278" s="260"/>
      <c r="G278" s="276"/>
      <c r="H278" s="276"/>
      <c r="I278" s="276"/>
      <c r="J278" s="266"/>
      <c r="K278" s="266"/>
      <c r="L278" s="266"/>
      <c r="M278" s="266"/>
      <c r="N278" s="266"/>
      <c r="O278" s="2"/>
    </row>
    <row r="279" spans="1:15" x14ac:dyDescent="0.25">
      <c r="A279" s="267"/>
      <c r="B279" s="267"/>
      <c r="C279" s="266"/>
      <c r="D279" s="266"/>
      <c r="E279" s="261"/>
      <c r="F279" s="261"/>
      <c r="G279" s="277"/>
      <c r="H279" s="277"/>
      <c r="I279" s="277"/>
      <c r="J279" s="266"/>
      <c r="K279" s="266"/>
      <c r="L279" s="266"/>
      <c r="M279" s="266"/>
      <c r="N279" s="266"/>
      <c r="O279" s="2"/>
    </row>
    <row r="280" spans="1:15" s="48" customFormat="1" ht="31.5" x14ac:dyDescent="0.25">
      <c r="A280" s="47"/>
      <c r="B280" s="267" t="s">
        <v>110</v>
      </c>
      <c r="C280" s="266">
        <v>2020</v>
      </c>
      <c r="D280" s="266">
        <v>2026</v>
      </c>
      <c r="E280" s="267" t="s">
        <v>129</v>
      </c>
      <c r="F280" s="47" t="s">
        <v>31</v>
      </c>
      <c r="G280" s="148">
        <f t="shared" ref="G280:H280" si="126">G281+G282</f>
        <v>5808655.8799999999</v>
      </c>
      <c r="H280" s="148">
        <f t="shared" si="126"/>
        <v>0</v>
      </c>
      <c r="I280" s="148">
        <f>H280/G280*100</f>
        <v>0</v>
      </c>
      <c r="J280" s="266" t="s">
        <v>30</v>
      </c>
      <c r="K280" s="266" t="s">
        <v>30</v>
      </c>
      <c r="L280" s="266" t="s">
        <v>30</v>
      </c>
      <c r="M280" s="266" t="s">
        <v>30</v>
      </c>
      <c r="N280" s="266" t="s">
        <v>30</v>
      </c>
      <c r="O280" s="2"/>
    </row>
    <row r="281" spans="1:15" s="48" customFormat="1" ht="63" x14ac:dyDescent="0.25">
      <c r="A281" s="47"/>
      <c r="B281" s="267"/>
      <c r="C281" s="266"/>
      <c r="D281" s="266"/>
      <c r="E281" s="267"/>
      <c r="F281" s="47" t="s">
        <v>35</v>
      </c>
      <c r="G281" s="147">
        <f t="shared" ref="G281:H281" si="127">G284</f>
        <v>5808655.8799999999</v>
      </c>
      <c r="H281" s="147">
        <f t="shared" si="127"/>
        <v>0</v>
      </c>
      <c r="I281" s="148">
        <f t="shared" ref="I281:I294" si="128">H281/G281*100</f>
        <v>0</v>
      </c>
      <c r="J281" s="266"/>
      <c r="K281" s="266"/>
      <c r="L281" s="266"/>
      <c r="M281" s="266"/>
      <c r="N281" s="266"/>
      <c r="O281" s="2"/>
    </row>
    <row r="282" spans="1:15" s="48" customFormat="1" ht="47.25" x14ac:dyDescent="0.25">
      <c r="A282" s="47"/>
      <c r="B282" s="267"/>
      <c r="C282" s="266"/>
      <c r="D282" s="266"/>
      <c r="E282" s="267"/>
      <c r="F282" s="47" t="s">
        <v>36</v>
      </c>
      <c r="G282" s="148">
        <f t="shared" ref="G282:H282" si="129">G285</f>
        <v>0</v>
      </c>
      <c r="H282" s="148">
        <f t="shared" si="129"/>
        <v>0</v>
      </c>
      <c r="I282" s="148">
        <v>0</v>
      </c>
      <c r="J282" s="266"/>
      <c r="K282" s="266"/>
      <c r="L282" s="266"/>
      <c r="M282" s="266"/>
      <c r="N282" s="266"/>
      <c r="O282" s="2"/>
    </row>
    <row r="283" spans="1:15" s="48" customFormat="1" ht="31.5" x14ac:dyDescent="0.25">
      <c r="A283" s="47"/>
      <c r="B283" s="263" t="s">
        <v>109</v>
      </c>
      <c r="C283" s="266">
        <v>2020</v>
      </c>
      <c r="D283" s="266">
        <v>2026</v>
      </c>
      <c r="E283" s="267" t="s">
        <v>130</v>
      </c>
      <c r="F283" s="47" t="s">
        <v>31</v>
      </c>
      <c r="G283" s="148">
        <f t="shared" ref="G283:H283" si="130">G284+G285</f>
        <v>5808655.8799999999</v>
      </c>
      <c r="H283" s="148">
        <f t="shared" si="130"/>
        <v>0</v>
      </c>
      <c r="I283" s="148">
        <f t="shared" si="128"/>
        <v>0</v>
      </c>
      <c r="J283" s="259" t="s">
        <v>89</v>
      </c>
      <c r="K283" s="259" t="s">
        <v>90</v>
      </c>
      <c r="L283" s="259">
        <v>100</v>
      </c>
      <c r="M283" s="259">
        <v>100</v>
      </c>
      <c r="N283" s="259">
        <v>100</v>
      </c>
      <c r="O283" s="2"/>
    </row>
    <row r="284" spans="1:15" s="48" customFormat="1" ht="63" x14ac:dyDescent="0.25">
      <c r="A284" s="47"/>
      <c r="B284" s="264"/>
      <c r="C284" s="266"/>
      <c r="D284" s="266"/>
      <c r="E284" s="267"/>
      <c r="F284" s="47" t="s">
        <v>35</v>
      </c>
      <c r="G284" s="148">
        <v>5808655.8799999999</v>
      </c>
      <c r="H284" s="148">
        <v>0</v>
      </c>
      <c r="I284" s="148">
        <f t="shared" si="128"/>
        <v>0</v>
      </c>
      <c r="J284" s="260"/>
      <c r="K284" s="260"/>
      <c r="L284" s="260"/>
      <c r="M284" s="260"/>
      <c r="N284" s="260"/>
      <c r="O284" s="2"/>
    </row>
    <row r="285" spans="1:15" s="48" customFormat="1" ht="47.25" x14ac:dyDescent="0.25">
      <c r="A285" s="47"/>
      <c r="B285" s="265"/>
      <c r="C285" s="266"/>
      <c r="D285" s="266"/>
      <c r="E285" s="267"/>
      <c r="F285" s="47" t="s">
        <v>36</v>
      </c>
      <c r="G285" s="148">
        <v>0</v>
      </c>
      <c r="H285" s="148">
        <v>0</v>
      </c>
      <c r="I285" s="148">
        <v>0</v>
      </c>
      <c r="J285" s="261"/>
      <c r="K285" s="261"/>
      <c r="L285" s="261"/>
      <c r="M285" s="261"/>
      <c r="N285" s="261"/>
      <c r="O285" s="2"/>
    </row>
    <row r="286" spans="1:15" ht="15.75" customHeight="1" x14ac:dyDescent="0.25">
      <c r="A286" s="267"/>
      <c r="B286" s="267" t="s">
        <v>142</v>
      </c>
      <c r="C286" s="266">
        <v>2020</v>
      </c>
      <c r="D286" s="266">
        <v>2026</v>
      </c>
      <c r="E286" s="267" t="s">
        <v>129</v>
      </c>
      <c r="F286" s="16" t="s">
        <v>31</v>
      </c>
      <c r="G286" s="148">
        <f t="shared" ref="G286:H286" si="131">G287+G288</f>
        <v>1839616.98</v>
      </c>
      <c r="H286" s="148">
        <f t="shared" si="131"/>
        <v>1839616.98</v>
      </c>
      <c r="I286" s="148">
        <f t="shared" si="128"/>
        <v>100</v>
      </c>
      <c r="J286" s="266" t="s">
        <v>30</v>
      </c>
      <c r="K286" s="266" t="s">
        <v>30</v>
      </c>
      <c r="L286" s="266" t="s">
        <v>30</v>
      </c>
      <c r="M286" s="266" t="s">
        <v>30</v>
      </c>
      <c r="N286" s="266" t="s">
        <v>30</v>
      </c>
      <c r="O286" s="2"/>
    </row>
    <row r="287" spans="1:15" ht="63" customHeight="1" x14ac:dyDescent="0.25">
      <c r="A287" s="267"/>
      <c r="B287" s="267"/>
      <c r="C287" s="266"/>
      <c r="D287" s="266"/>
      <c r="E287" s="267"/>
      <c r="F287" s="16" t="s">
        <v>35</v>
      </c>
      <c r="G287" s="147">
        <f t="shared" ref="G287:H287" si="132">G293+G290</f>
        <v>1839616.98</v>
      </c>
      <c r="H287" s="147">
        <f t="shared" si="132"/>
        <v>1839616.98</v>
      </c>
      <c r="I287" s="148">
        <f t="shared" si="128"/>
        <v>100</v>
      </c>
      <c r="J287" s="266"/>
      <c r="K287" s="266"/>
      <c r="L287" s="266"/>
      <c r="M287" s="266"/>
      <c r="N287" s="266"/>
      <c r="O287" s="2"/>
    </row>
    <row r="288" spans="1:15" ht="47.25" x14ac:dyDescent="0.25">
      <c r="A288" s="267"/>
      <c r="B288" s="267"/>
      <c r="C288" s="266"/>
      <c r="D288" s="266"/>
      <c r="E288" s="267"/>
      <c r="F288" s="16" t="s">
        <v>36</v>
      </c>
      <c r="G288" s="148">
        <f t="shared" ref="G288:H288" si="133">G294</f>
        <v>0</v>
      </c>
      <c r="H288" s="148">
        <f t="shared" si="133"/>
        <v>0</v>
      </c>
      <c r="I288" s="148">
        <v>0</v>
      </c>
      <c r="J288" s="266"/>
      <c r="K288" s="266"/>
      <c r="L288" s="266"/>
      <c r="M288" s="266"/>
      <c r="N288" s="266"/>
      <c r="O288" s="2"/>
    </row>
    <row r="289" spans="1:15" s="83" customFormat="1" ht="31.5" x14ac:dyDescent="0.25">
      <c r="A289" s="69"/>
      <c r="B289" s="263" t="s">
        <v>144</v>
      </c>
      <c r="C289" s="266">
        <v>2020</v>
      </c>
      <c r="D289" s="266">
        <v>2026</v>
      </c>
      <c r="E289" s="267" t="s">
        <v>130</v>
      </c>
      <c r="F289" s="70" t="s">
        <v>31</v>
      </c>
      <c r="G289" s="148">
        <f t="shared" ref="G289:H289" si="134">G290+G291</f>
        <v>1839616.98</v>
      </c>
      <c r="H289" s="148">
        <f t="shared" si="134"/>
        <v>1839616.98</v>
      </c>
      <c r="I289" s="148">
        <f t="shared" si="128"/>
        <v>100</v>
      </c>
      <c r="J289" s="259" t="s">
        <v>126</v>
      </c>
      <c r="K289" s="259" t="s">
        <v>90</v>
      </c>
      <c r="L289" s="259">
        <v>100</v>
      </c>
      <c r="M289" s="259">
        <v>100</v>
      </c>
      <c r="N289" s="259">
        <v>100</v>
      </c>
      <c r="O289" s="2"/>
    </row>
    <row r="290" spans="1:15" s="83" customFormat="1" ht="63" x14ac:dyDescent="0.25">
      <c r="A290" s="69"/>
      <c r="B290" s="264"/>
      <c r="C290" s="266"/>
      <c r="D290" s="266"/>
      <c r="E290" s="267"/>
      <c r="F290" s="70" t="s">
        <v>35</v>
      </c>
      <c r="G290" s="148">
        <v>1839616.98</v>
      </c>
      <c r="H290" s="148">
        <v>1839616.98</v>
      </c>
      <c r="I290" s="148">
        <f t="shared" si="128"/>
        <v>100</v>
      </c>
      <c r="J290" s="260"/>
      <c r="K290" s="260"/>
      <c r="L290" s="260"/>
      <c r="M290" s="260"/>
      <c r="N290" s="260"/>
      <c r="O290" s="2"/>
    </row>
    <row r="291" spans="1:15" s="83" customFormat="1" ht="47.25" x14ac:dyDescent="0.25">
      <c r="A291" s="69"/>
      <c r="B291" s="265"/>
      <c r="C291" s="266"/>
      <c r="D291" s="266"/>
      <c r="E291" s="267"/>
      <c r="F291" s="70" t="s">
        <v>36</v>
      </c>
      <c r="G291" s="148">
        <v>0</v>
      </c>
      <c r="H291" s="148">
        <v>0</v>
      </c>
      <c r="I291" s="148">
        <v>0</v>
      </c>
      <c r="J291" s="261"/>
      <c r="K291" s="261"/>
      <c r="L291" s="261"/>
      <c r="M291" s="261"/>
      <c r="N291" s="261"/>
      <c r="O291" s="2"/>
    </row>
    <row r="292" spans="1:15" ht="15.75" hidden="1" customHeight="1" x14ac:dyDescent="0.25">
      <c r="A292" s="263" t="s">
        <v>143</v>
      </c>
      <c r="B292" s="263" t="s">
        <v>176</v>
      </c>
      <c r="C292" s="266">
        <v>2020</v>
      </c>
      <c r="D292" s="266">
        <v>2026</v>
      </c>
      <c r="E292" s="267" t="s">
        <v>130</v>
      </c>
      <c r="F292" s="16" t="s">
        <v>31</v>
      </c>
      <c r="G292" s="148">
        <f t="shared" ref="G292:H292" si="135">G293+G294</f>
        <v>0</v>
      </c>
      <c r="H292" s="148">
        <f t="shared" si="135"/>
        <v>0</v>
      </c>
      <c r="I292" s="148" t="e">
        <f t="shared" si="128"/>
        <v>#DIV/0!</v>
      </c>
      <c r="J292" s="259" t="s">
        <v>126</v>
      </c>
      <c r="K292" s="259" t="s">
        <v>90</v>
      </c>
      <c r="L292" s="259"/>
      <c r="M292" s="259"/>
      <c r="N292" s="259"/>
      <c r="O292" s="2"/>
    </row>
    <row r="293" spans="1:15" ht="36.6" hidden="1" customHeight="1" x14ac:dyDescent="0.25">
      <c r="A293" s="264"/>
      <c r="B293" s="264"/>
      <c r="C293" s="266"/>
      <c r="D293" s="266"/>
      <c r="E293" s="267"/>
      <c r="F293" s="16" t="s">
        <v>35</v>
      </c>
      <c r="G293" s="148">
        <v>0</v>
      </c>
      <c r="H293" s="148">
        <v>0</v>
      </c>
      <c r="I293" s="148" t="e">
        <f t="shared" si="128"/>
        <v>#DIV/0!</v>
      </c>
      <c r="J293" s="260"/>
      <c r="K293" s="260"/>
      <c r="L293" s="260"/>
      <c r="M293" s="260"/>
      <c r="N293" s="260"/>
      <c r="O293" s="2"/>
    </row>
    <row r="294" spans="1:15" ht="30" hidden="1" customHeight="1" x14ac:dyDescent="0.25">
      <c r="A294" s="265"/>
      <c r="B294" s="265"/>
      <c r="C294" s="266"/>
      <c r="D294" s="266"/>
      <c r="E294" s="267"/>
      <c r="F294" s="16" t="s">
        <v>36</v>
      </c>
      <c r="G294" s="148">
        <v>0</v>
      </c>
      <c r="H294" s="148">
        <v>0</v>
      </c>
      <c r="I294" s="148" t="e">
        <f t="shared" si="128"/>
        <v>#DIV/0!</v>
      </c>
      <c r="J294" s="261"/>
      <c r="K294" s="261"/>
      <c r="L294" s="261"/>
      <c r="M294" s="261"/>
      <c r="N294" s="261"/>
      <c r="O294" s="2"/>
    </row>
    <row r="295" spans="1:15" ht="94.5" x14ac:dyDescent="0.25">
      <c r="A295" s="19"/>
      <c r="B295" s="34" t="s">
        <v>113</v>
      </c>
      <c r="C295" s="12">
        <v>2020</v>
      </c>
      <c r="D295" s="12">
        <v>2026</v>
      </c>
      <c r="E295" s="12" t="s">
        <v>49</v>
      </c>
      <c r="F295" s="12" t="s">
        <v>49</v>
      </c>
      <c r="G295" s="148" t="s">
        <v>49</v>
      </c>
      <c r="H295" s="148">
        <v>0</v>
      </c>
      <c r="I295" s="148" t="s">
        <v>49</v>
      </c>
      <c r="J295" s="12" t="s">
        <v>49</v>
      </c>
      <c r="K295" s="12" t="s">
        <v>49</v>
      </c>
      <c r="L295" s="12" t="s">
        <v>49</v>
      </c>
      <c r="M295" s="12" t="s">
        <v>49</v>
      </c>
      <c r="N295" s="12" t="s">
        <v>49</v>
      </c>
      <c r="O295" s="2"/>
    </row>
    <row r="296" spans="1:15" s="60" customFormat="1" ht="31.5" x14ac:dyDescent="0.25">
      <c r="A296" s="61"/>
      <c r="B296" s="263" t="s">
        <v>65</v>
      </c>
      <c r="C296" s="266">
        <v>2020</v>
      </c>
      <c r="D296" s="266">
        <v>2026</v>
      </c>
      <c r="E296" s="259"/>
      <c r="F296" s="59" t="s">
        <v>31</v>
      </c>
      <c r="G296" s="148">
        <f t="shared" ref="G296:H296" si="136">G297+G298</f>
        <v>1327630.96</v>
      </c>
      <c r="H296" s="148">
        <f t="shared" si="136"/>
        <v>1327630.96</v>
      </c>
      <c r="I296" s="148">
        <f>H296/G296*100</f>
        <v>100</v>
      </c>
      <c r="J296" s="259" t="s">
        <v>49</v>
      </c>
      <c r="K296" s="259" t="s">
        <v>49</v>
      </c>
      <c r="L296" s="259" t="s">
        <v>49</v>
      </c>
      <c r="M296" s="259" t="s">
        <v>49</v>
      </c>
      <c r="N296" s="259" t="s">
        <v>49</v>
      </c>
      <c r="O296" s="2"/>
    </row>
    <row r="297" spans="1:15" s="60" customFormat="1" ht="63" x14ac:dyDescent="0.25">
      <c r="A297" s="61"/>
      <c r="B297" s="271"/>
      <c r="C297" s="266"/>
      <c r="D297" s="266"/>
      <c r="E297" s="273"/>
      <c r="F297" s="59" t="s">
        <v>35</v>
      </c>
      <c r="G297" s="148">
        <f t="shared" ref="G297:H297" si="137">G303+G300</f>
        <v>1327630.96</v>
      </c>
      <c r="H297" s="148">
        <f t="shared" si="137"/>
        <v>1327630.96</v>
      </c>
      <c r="I297" s="148">
        <f t="shared" ref="I297:I360" si="138">H297/G297*100</f>
        <v>100</v>
      </c>
      <c r="J297" s="260"/>
      <c r="K297" s="260"/>
      <c r="L297" s="260"/>
      <c r="M297" s="260"/>
      <c r="N297" s="260"/>
      <c r="O297" s="2"/>
    </row>
    <row r="298" spans="1:15" s="60" customFormat="1" ht="47.25" x14ac:dyDescent="0.25">
      <c r="A298" s="61"/>
      <c r="B298" s="272"/>
      <c r="C298" s="266"/>
      <c r="D298" s="266"/>
      <c r="E298" s="274"/>
      <c r="F298" s="59" t="s">
        <v>36</v>
      </c>
      <c r="G298" s="148">
        <f t="shared" ref="G298:H298" si="139">G304+G301</f>
        <v>0</v>
      </c>
      <c r="H298" s="148">
        <f t="shared" si="139"/>
        <v>0</v>
      </c>
      <c r="I298" s="148">
        <v>0</v>
      </c>
      <c r="J298" s="261"/>
      <c r="K298" s="261"/>
      <c r="L298" s="261"/>
      <c r="M298" s="261"/>
      <c r="N298" s="261"/>
      <c r="O298" s="2"/>
    </row>
    <row r="299" spans="1:15" s="60" customFormat="1" ht="31.5" hidden="1" x14ac:dyDescent="0.25">
      <c r="A299" s="61"/>
      <c r="B299" s="263" t="s">
        <v>111</v>
      </c>
      <c r="C299" s="266">
        <v>2020</v>
      </c>
      <c r="D299" s="266">
        <v>2026</v>
      </c>
      <c r="E299" s="267" t="s">
        <v>130</v>
      </c>
      <c r="F299" s="59" t="s">
        <v>31</v>
      </c>
      <c r="G299" s="162">
        <f t="shared" ref="G299:H299" si="140">G300+G301</f>
        <v>0</v>
      </c>
      <c r="H299" s="162">
        <f t="shared" si="140"/>
        <v>0</v>
      </c>
      <c r="I299" s="148" t="e">
        <f t="shared" si="138"/>
        <v>#DIV/0!</v>
      </c>
      <c r="J299" s="259" t="s">
        <v>128</v>
      </c>
      <c r="K299" s="259" t="s">
        <v>92</v>
      </c>
      <c r="L299" s="259">
        <v>1</v>
      </c>
      <c r="M299" s="259"/>
      <c r="N299" s="259"/>
      <c r="O299" s="2"/>
    </row>
    <row r="300" spans="1:15" s="60" customFormat="1" ht="63" hidden="1" x14ac:dyDescent="0.25">
      <c r="A300" s="61"/>
      <c r="B300" s="306"/>
      <c r="C300" s="266"/>
      <c r="D300" s="266"/>
      <c r="E300" s="267"/>
      <c r="F300" s="59" t="s">
        <v>35</v>
      </c>
      <c r="G300" s="148">
        <v>0</v>
      </c>
      <c r="H300" s="148"/>
      <c r="I300" s="148" t="e">
        <f t="shared" si="138"/>
        <v>#DIV/0!</v>
      </c>
      <c r="J300" s="273"/>
      <c r="K300" s="273"/>
      <c r="L300" s="273"/>
      <c r="M300" s="273"/>
      <c r="N300" s="273"/>
      <c r="O300" s="2"/>
    </row>
    <row r="301" spans="1:15" s="60" customFormat="1" ht="47.25" hidden="1" x14ac:dyDescent="0.25">
      <c r="A301" s="61"/>
      <c r="B301" s="307"/>
      <c r="C301" s="266"/>
      <c r="D301" s="266"/>
      <c r="E301" s="267"/>
      <c r="F301" s="59" t="s">
        <v>36</v>
      </c>
      <c r="G301" s="148">
        <v>0</v>
      </c>
      <c r="H301" s="148">
        <v>0</v>
      </c>
      <c r="I301" s="148" t="e">
        <f t="shared" si="138"/>
        <v>#DIV/0!</v>
      </c>
      <c r="J301" s="274"/>
      <c r="K301" s="274"/>
      <c r="L301" s="274"/>
      <c r="M301" s="274"/>
      <c r="N301" s="274"/>
      <c r="O301" s="2"/>
    </row>
    <row r="302" spans="1:15" s="60" customFormat="1" ht="31.5" x14ac:dyDescent="0.25">
      <c r="A302" s="61"/>
      <c r="B302" s="263" t="s">
        <v>139</v>
      </c>
      <c r="C302" s="266">
        <v>2020</v>
      </c>
      <c r="D302" s="266">
        <v>2026</v>
      </c>
      <c r="E302" s="267" t="s">
        <v>130</v>
      </c>
      <c r="F302" s="59" t="s">
        <v>31</v>
      </c>
      <c r="G302" s="148">
        <f t="shared" ref="G302:H302" si="141">G303+G304</f>
        <v>1327630.96</v>
      </c>
      <c r="H302" s="148">
        <f t="shared" si="141"/>
        <v>1327630.96</v>
      </c>
      <c r="I302" s="148">
        <f t="shared" si="138"/>
        <v>100</v>
      </c>
      <c r="J302" s="259" t="s">
        <v>140</v>
      </c>
      <c r="K302" s="259" t="s">
        <v>141</v>
      </c>
      <c r="L302" s="259">
        <v>15</v>
      </c>
      <c r="M302" s="259">
        <v>15</v>
      </c>
      <c r="N302" s="259">
        <f>M302/L302*100</f>
        <v>100</v>
      </c>
      <c r="O302" s="2"/>
    </row>
    <row r="303" spans="1:15" s="60" customFormat="1" ht="63" x14ac:dyDescent="0.25">
      <c r="A303" s="61"/>
      <c r="B303" s="306"/>
      <c r="C303" s="266"/>
      <c r="D303" s="266"/>
      <c r="E303" s="267"/>
      <c r="F303" s="59" t="s">
        <v>35</v>
      </c>
      <c r="G303" s="148">
        <v>1327630.96</v>
      </c>
      <c r="H303" s="148">
        <v>1327630.96</v>
      </c>
      <c r="I303" s="148">
        <f t="shared" si="138"/>
        <v>100</v>
      </c>
      <c r="J303" s="273"/>
      <c r="K303" s="273"/>
      <c r="L303" s="273"/>
      <c r="M303" s="273"/>
      <c r="N303" s="273"/>
      <c r="O303" s="2"/>
    </row>
    <row r="304" spans="1:15" s="60" customFormat="1" ht="47.25" x14ac:dyDescent="0.25">
      <c r="A304" s="61"/>
      <c r="B304" s="307"/>
      <c r="C304" s="266"/>
      <c r="D304" s="266"/>
      <c r="E304" s="267"/>
      <c r="F304" s="59" t="s">
        <v>36</v>
      </c>
      <c r="G304" s="148">
        <v>0</v>
      </c>
      <c r="H304" s="148">
        <v>0</v>
      </c>
      <c r="I304" s="148">
        <v>0</v>
      </c>
      <c r="J304" s="274"/>
      <c r="K304" s="274"/>
      <c r="L304" s="274"/>
      <c r="M304" s="274"/>
      <c r="N304" s="274"/>
      <c r="O304" s="2"/>
    </row>
    <row r="305" spans="1:15" ht="32.25" customHeight="1" x14ac:dyDescent="0.25">
      <c r="A305" s="388"/>
      <c r="B305" s="263" t="s">
        <v>160</v>
      </c>
      <c r="C305" s="266">
        <v>2020</v>
      </c>
      <c r="D305" s="266">
        <v>2026</v>
      </c>
      <c r="E305" s="267" t="s">
        <v>130</v>
      </c>
      <c r="F305" s="16" t="s">
        <v>31</v>
      </c>
      <c r="G305" s="148">
        <f t="shared" ref="G305:H305" si="142">G306+G307</f>
        <v>7049416.5200000005</v>
      </c>
      <c r="H305" s="148">
        <f t="shared" si="142"/>
        <v>6987777.5800000001</v>
      </c>
      <c r="I305" s="148">
        <f t="shared" si="138"/>
        <v>99.12561642761321</v>
      </c>
      <c r="J305" s="259" t="s">
        <v>49</v>
      </c>
      <c r="K305" s="259" t="s">
        <v>49</v>
      </c>
      <c r="L305" s="259" t="s">
        <v>49</v>
      </c>
      <c r="M305" s="259" t="s">
        <v>49</v>
      </c>
      <c r="N305" s="259" t="s">
        <v>49</v>
      </c>
      <c r="O305" s="2"/>
    </row>
    <row r="306" spans="1:15" ht="60" customHeight="1" x14ac:dyDescent="0.25">
      <c r="A306" s="271"/>
      <c r="B306" s="271"/>
      <c r="C306" s="266"/>
      <c r="D306" s="266"/>
      <c r="E306" s="267"/>
      <c r="F306" s="16" t="s">
        <v>35</v>
      </c>
      <c r="G306" s="148">
        <f t="shared" ref="G306:H306" si="143">G372+G309+G312+G315+G318+G321+G324+G327+G330+G333+G336+G339+G342+G345+G348+G351+G354+G357+G360+G363+G366+G369</f>
        <v>1906988.03</v>
      </c>
      <c r="H306" s="148">
        <f t="shared" si="143"/>
        <v>1845349.09</v>
      </c>
      <c r="I306" s="148">
        <f t="shared" si="138"/>
        <v>96.767733251057692</v>
      </c>
      <c r="J306" s="260"/>
      <c r="K306" s="260"/>
      <c r="L306" s="260"/>
      <c r="M306" s="260"/>
      <c r="N306" s="260"/>
      <c r="O306" s="2"/>
    </row>
    <row r="307" spans="1:15" ht="50.25" customHeight="1" x14ac:dyDescent="0.25">
      <c r="A307" s="272"/>
      <c r="B307" s="272"/>
      <c r="C307" s="266"/>
      <c r="D307" s="266"/>
      <c r="E307" s="267"/>
      <c r="F307" s="16" t="s">
        <v>36</v>
      </c>
      <c r="G307" s="148">
        <f t="shared" ref="G307:H307" si="144">G373+G310+G313+G316+G319+G322+G325+G328+G331+G334+G337+G340+G343+G346+G349+G352+G355+G358+G361+G364+G367+G370</f>
        <v>5142428.49</v>
      </c>
      <c r="H307" s="148">
        <f t="shared" si="144"/>
        <v>5142428.49</v>
      </c>
      <c r="I307" s="148">
        <f t="shared" si="138"/>
        <v>100</v>
      </c>
      <c r="J307" s="261"/>
      <c r="K307" s="261"/>
      <c r="L307" s="261"/>
      <c r="M307" s="261"/>
      <c r="N307" s="261"/>
      <c r="O307" s="2"/>
    </row>
    <row r="308" spans="1:15" s="48" customFormat="1" ht="50.25" hidden="1" customHeight="1" x14ac:dyDescent="0.25">
      <c r="A308" s="50"/>
      <c r="B308" s="263" t="s">
        <v>161</v>
      </c>
      <c r="C308" s="266">
        <v>2020</v>
      </c>
      <c r="D308" s="266">
        <v>2026</v>
      </c>
      <c r="E308" s="267" t="s">
        <v>130</v>
      </c>
      <c r="F308" s="47" t="s">
        <v>31</v>
      </c>
      <c r="G308" s="148">
        <f t="shared" ref="G308:H308" si="145">G309+G310</f>
        <v>0</v>
      </c>
      <c r="H308" s="148">
        <f t="shared" si="145"/>
        <v>0</v>
      </c>
      <c r="I308" s="148" t="e">
        <f t="shared" si="138"/>
        <v>#DIV/0!</v>
      </c>
      <c r="J308" s="259" t="s">
        <v>162</v>
      </c>
      <c r="K308" s="259" t="s">
        <v>92</v>
      </c>
      <c r="L308" s="259" t="s">
        <v>49</v>
      </c>
      <c r="M308" s="259" t="s">
        <v>49</v>
      </c>
      <c r="N308" s="259" t="s">
        <v>49</v>
      </c>
      <c r="O308" s="2"/>
    </row>
    <row r="309" spans="1:15" s="48" customFormat="1" ht="50.25" hidden="1" customHeight="1" x14ac:dyDescent="0.25">
      <c r="A309" s="50"/>
      <c r="B309" s="306"/>
      <c r="C309" s="266"/>
      <c r="D309" s="266"/>
      <c r="E309" s="267"/>
      <c r="F309" s="47" t="s">
        <v>35</v>
      </c>
      <c r="G309" s="148">
        <v>0</v>
      </c>
      <c r="H309" s="148">
        <v>0</v>
      </c>
      <c r="I309" s="148" t="e">
        <f t="shared" si="138"/>
        <v>#DIV/0!</v>
      </c>
      <c r="J309" s="273"/>
      <c r="K309" s="273"/>
      <c r="L309" s="273"/>
      <c r="M309" s="273"/>
      <c r="N309" s="273"/>
      <c r="O309" s="2"/>
    </row>
    <row r="310" spans="1:15" s="48" customFormat="1" ht="50.25" hidden="1" customHeight="1" x14ac:dyDescent="0.25">
      <c r="A310" s="50"/>
      <c r="B310" s="307"/>
      <c r="C310" s="266"/>
      <c r="D310" s="266"/>
      <c r="E310" s="267"/>
      <c r="F310" s="47" t="s">
        <v>36</v>
      </c>
      <c r="G310" s="148">
        <v>0</v>
      </c>
      <c r="H310" s="148">
        <v>0</v>
      </c>
      <c r="I310" s="148" t="e">
        <f t="shared" si="138"/>
        <v>#DIV/0!</v>
      </c>
      <c r="J310" s="274"/>
      <c r="K310" s="274"/>
      <c r="L310" s="274"/>
      <c r="M310" s="274"/>
      <c r="N310" s="274"/>
      <c r="O310" s="2"/>
    </row>
    <row r="311" spans="1:15" s="60" customFormat="1" ht="50.25" hidden="1" customHeight="1" x14ac:dyDescent="0.25">
      <c r="A311" s="61"/>
      <c r="B311" s="263" t="s">
        <v>163</v>
      </c>
      <c r="C311" s="266">
        <v>2020</v>
      </c>
      <c r="D311" s="266">
        <v>2026</v>
      </c>
      <c r="E311" s="267" t="s">
        <v>130</v>
      </c>
      <c r="F311" s="59" t="s">
        <v>31</v>
      </c>
      <c r="G311" s="148">
        <f t="shared" ref="G311:H311" si="146">G312+G313</f>
        <v>0</v>
      </c>
      <c r="H311" s="148">
        <f t="shared" si="146"/>
        <v>0</v>
      </c>
      <c r="I311" s="148" t="e">
        <f t="shared" si="138"/>
        <v>#DIV/0!</v>
      </c>
      <c r="J311" s="259" t="s">
        <v>162</v>
      </c>
      <c r="K311" s="259" t="s">
        <v>92</v>
      </c>
      <c r="L311" s="259" t="s">
        <v>49</v>
      </c>
      <c r="M311" s="259" t="s">
        <v>49</v>
      </c>
      <c r="N311" s="259" t="s">
        <v>49</v>
      </c>
      <c r="O311" s="2"/>
    </row>
    <row r="312" spans="1:15" s="60" customFormat="1" ht="50.25" hidden="1" customHeight="1" x14ac:dyDescent="0.25">
      <c r="A312" s="61"/>
      <c r="B312" s="306"/>
      <c r="C312" s="266"/>
      <c r="D312" s="266"/>
      <c r="E312" s="267"/>
      <c r="F312" s="59" t="s">
        <v>35</v>
      </c>
      <c r="G312" s="148">
        <v>0</v>
      </c>
      <c r="H312" s="148">
        <v>0</v>
      </c>
      <c r="I312" s="148" t="e">
        <f t="shared" si="138"/>
        <v>#DIV/0!</v>
      </c>
      <c r="J312" s="273"/>
      <c r="K312" s="273"/>
      <c r="L312" s="273"/>
      <c r="M312" s="273"/>
      <c r="N312" s="273"/>
      <c r="O312" s="2"/>
    </row>
    <row r="313" spans="1:15" s="60" customFormat="1" ht="50.25" hidden="1" customHeight="1" x14ac:dyDescent="0.25">
      <c r="A313" s="61"/>
      <c r="B313" s="307"/>
      <c r="C313" s="266"/>
      <c r="D313" s="266"/>
      <c r="E313" s="267"/>
      <c r="F313" s="59" t="s">
        <v>36</v>
      </c>
      <c r="G313" s="148">
        <v>0</v>
      </c>
      <c r="H313" s="148">
        <v>0</v>
      </c>
      <c r="I313" s="148" t="e">
        <f t="shared" si="138"/>
        <v>#DIV/0!</v>
      </c>
      <c r="J313" s="274"/>
      <c r="K313" s="274"/>
      <c r="L313" s="274"/>
      <c r="M313" s="274"/>
      <c r="N313" s="274"/>
      <c r="O313" s="2"/>
    </row>
    <row r="314" spans="1:15" s="67" customFormat="1" ht="50.25" hidden="1" customHeight="1" x14ac:dyDescent="0.25">
      <c r="A314" s="66"/>
      <c r="B314" s="263" t="s">
        <v>164</v>
      </c>
      <c r="C314" s="266">
        <v>2020</v>
      </c>
      <c r="D314" s="266">
        <v>2026</v>
      </c>
      <c r="E314" s="267" t="s">
        <v>130</v>
      </c>
      <c r="F314" s="65" t="s">
        <v>31</v>
      </c>
      <c r="G314" s="148">
        <f t="shared" ref="G314:H314" si="147">G315+G316</f>
        <v>0</v>
      </c>
      <c r="H314" s="148">
        <f t="shared" si="147"/>
        <v>0</v>
      </c>
      <c r="I314" s="148" t="e">
        <f t="shared" si="138"/>
        <v>#DIV/0!</v>
      </c>
      <c r="J314" s="259" t="s">
        <v>165</v>
      </c>
      <c r="K314" s="259" t="s">
        <v>92</v>
      </c>
      <c r="L314" s="259" t="s">
        <v>49</v>
      </c>
      <c r="M314" s="259" t="s">
        <v>49</v>
      </c>
      <c r="N314" s="259" t="s">
        <v>49</v>
      </c>
      <c r="O314" s="2"/>
    </row>
    <row r="315" spans="1:15" s="67" customFormat="1" ht="50.25" hidden="1" customHeight="1" x14ac:dyDescent="0.25">
      <c r="A315" s="66"/>
      <c r="B315" s="306"/>
      <c r="C315" s="266"/>
      <c r="D315" s="266"/>
      <c r="E315" s="267"/>
      <c r="F315" s="65" t="s">
        <v>35</v>
      </c>
      <c r="G315" s="148">
        <v>0</v>
      </c>
      <c r="H315" s="148">
        <v>0</v>
      </c>
      <c r="I315" s="148" t="e">
        <f t="shared" si="138"/>
        <v>#DIV/0!</v>
      </c>
      <c r="J315" s="273"/>
      <c r="K315" s="273"/>
      <c r="L315" s="273"/>
      <c r="M315" s="273"/>
      <c r="N315" s="273"/>
      <c r="O315" s="2"/>
    </row>
    <row r="316" spans="1:15" s="67" customFormat="1" ht="50.25" hidden="1" customHeight="1" x14ac:dyDescent="0.25">
      <c r="A316" s="66"/>
      <c r="B316" s="307"/>
      <c r="C316" s="266"/>
      <c r="D316" s="266"/>
      <c r="E316" s="267"/>
      <c r="F316" s="65" t="s">
        <v>36</v>
      </c>
      <c r="G316" s="148">
        <v>0</v>
      </c>
      <c r="H316" s="148">
        <v>0</v>
      </c>
      <c r="I316" s="148" t="e">
        <f t="shared" si="138"/>
        <v>#DIV/0!</v>
      </c>
      <c r="J316" s="274"/>
      <c r="K316" s="274"/>
      <c r="L316" s="274"/>
      <c r="M316" s="274"/>
      <c r="N316" s="274"/>
      <c r="O316" s="2"/>
    </row>
    <row r="317" spans="1:15" s="119" customFormat="1" ht="50.25" customHeight="1" x14ac:dyDescent="0.25">
      <c r="A317" s="118"/>
      <c r="B317" s="263" t="s">
        <v>170</v>
      </c>
      <c r="C317" s="266">
        <v>2020</v>
      </c>
      <c r="D317" s="266">
        <v>2026</v>
      </c>
      <c r="E317" s="267" t="s">
        <v>130</v>
      </c>
      <c r="F317" s="117" t="s">
        <v>31</v>
      </c>
      <c r="G317" s="148">
        <f t="shared" ref="G317:H317" si="148">G318+G319</f>
        <v>4747626.59</v>
      </c>
      <c r="H317" s="148">
        <f t="shared" si="148"/>
        <v>4747626.59</v>
      </c>
      <c r="I317" s="148">
        <f t="shared" si="138"/>
        <v>100</v>
      </c>
      <c r="J317" s="259" t="s">
        <v>169</v>
      </c>
      <c r="K317" s="259" t="s">
        <v>92</v>
      </c>
      <c r="L317" s="259">
        <v>1</v>
      </c>
      <c r="M317" s="259">
        <v>1</v>
      </c>
      <c r="N317" s="259">
        <f>M317/L317*100</f>
        <v>100</v>
      </c>
      <c r="O317" s="2"/>
    </row>
    <row r="318" spans="1:15" s="119" customFormat="1" ht="50.25" customHeight="1" x14ac:dyDescent="0.25">
      <c r="A318" s="118"/>
      <c r="B318" s="306"/>
      <c r="C318" s="266"/>
      <c r="D318" s="266"/>
      <c r="E318" s="267"/>
      <c r="F318" s="117" t="s">
        <v>35</v>
      </c>
      <c r="G318" s="148">
        <v>991626.59</v>
      </c>
      <c r="H318" s="148">
        <v>991626.59</v>
      </c>
      <c r="I318" s="148">
        <f t="shared" si="138"/>
        <v>100</v>
      </c>
      <c r="J318" s="273"/>
      <c r="K318" s="273"/>
      <c r="L318" s="273"/>
      <c r="M318" s="273"/>
      <c r="N318" s="273"/>
      <c r="O318" s="2"/>
    </row>
    <row r="319" spans="1:15" s="119" customFormat="1" ht="50.25" customHeight="1" x14ac:dyDescent="0.25">
      <c r="A319" s="118"/>
      <c r="B319" s="307"/>
      <c r="C319" s="266"/>
      <c r="D319" s="266"/>
      <c r="E319" s="267"/>
      <c r="F319" s="117" t="s">
        <v>36</v>
      </c>
      <c r="G319" s="148">
        <v>3756000</v>
      </c>
      <c r="H319" s="148">
        <v>3756000</v>
      </c>
      <c r="I319" s="148">
        <f t="shared" si="138"/>
        <v>100</v>
      </c>
      <c r="J319" s="274"/>
      <c r="K319" s="274"/>
      <c r="L319" s="274"/>
      <c r="M319" s="274"/>
      <c r="N319" s="274"/>
      <c r="O319" s="2"/>
    </row>
    <row r="320" spans="1:15" s="119" customFormat="1" ht="50.25" hidden="1" customHeight="1" x14ac:dyDescent="0.25">
      <c r="A320" s="118"/>
      <c r="B320" s="387" t="s">
        <v>191</v>
      </c>
      <c r="C320" s="293">
        <v>2021</v>
      </c>
      <c r="D320" s="293">
        <v>2026</v>
      </c>
      <c r="E320" s="267" t="s">
        <v>130</v>
      </c>
      <c r="F320" s="117" t="s">
        <v>31</v>
      </c>
      <c r="G320" s="148">
        <f t="shared" ref="G320:H320" si="149">G321+G322</f>
        <v>0</v>
      </c>
      <c r="H320" s="148">
        <f t="shared" si="149"/>
        <v>0</v>
      </c>
      <c r="I320" s="148" t="e">
        <f t="shared" si="138"/>
        <v>#DIV/0!</v>
      </c>
      <c r="J320" s="259" t="s">
        <v>162</v>
      </c>
      <c r="K320" s="281" t="s">
        <v>92</v>
      </c>
      <c r="L320" s="281" t="s">
        <v>49</v>
      </c>
      <c r="M320" s="281" t="s">
        <v>49</v>
      </c>
      <c r="N320" s="259" t="e">
        <f t="shared" ref="N320" si="150">M320/L320*100</f>
        <v>#VALUE!</v>
      </c>
      <c r="O320" s="2"/>
    </row>
    <row r="321" spans="1:15" s="119" customFormat="1" ht="50.25" hidden="1" customHeight="1" x14ac:dyDescent="0.25">
      <c r="A321" s="118"/>
      <c r="B321" s="306"/>
      <c r="C321" s="294"/>
      <c r="D321" s="294"/>
      <c r="E321" s="267"/>
      <c r="F321" s="117" t="s">
        <v>35</v>
      </c>
      <c r="G321" s="148"/>
      <c r="H321" s="148"/>
      <c r="I321" s="148" t="e">
        <f t="shared" si="138"/>
        <v>#DIV/0!</v>
      </c>
      <c r="J321" s="273"/>
      <c r="K321" s="273"/>
      <c r="L321" s="273"/>
      <c r="M321" s="273"/>
      <c r="N321" s="273"/>
      <c r="O321" s="2"/>
    </row>
    <row r="322" spans="1:15" s="119" customFormat="1" ht="50.25" hidden="1" customHeight="1" x14ac:dyDescent="0.25">
      <c r="A322" s="118"/>
      <c r="B322" s="307"/>
      <c r="C322" s="295"/>
      <c r="D322" s="295"/>
      <c r="E322" s="267"/>
      <c r="F322" s="117" t="s">
        <v>36</v>
      </c>
      <c r="G322" s="148"/>
      <c r="H322" s="148"/>
      <c r="I322" s="148" t="e">
        <f t="shared" si="138"/>
        <v>#DIV/0!</v>
      </c>
      <c r="J322" s="274"/>
      <c r="K322" s="274"/>
      <c r="L322" s="274"/>
      <c r="M322" s="274"/>
      <c r="N322" s="274"/>
      <c r="O322" s="2"/>
    </row>
    <row r="323" spans="1:15" s="122" customFormat="1" ht="50.25" hidden="1" customHeight="1" x14ac:dyDescent="0.25">
      <c r="A323" s="121"/>
      <c r="B323" s="263" t="s">
        <v>197</v>
      </c>
      <c r="C323" s="266">
        <v>2021</v>
      </c>
      <c r="D323" s="266">
        <v>2026</v>
      </c>
      <c r="E323" s="267" t="s">
        <v>130</v>
      </c>
      <c r="F323" s="120" t="s">
        <v>31</v>
      </c>
      <c r="G323" s="20">
        <f t="shared" ref="G323:H323" si="151">G324+G325</f>
        <v>0</v>
      </c>
      <c r="H323" s="20">
        <f t="shared" si="151"/>
        <v>0</v>
      </c>
      <c r="I323" s="148" t="e">
        <f t="shared" si="138"/>
        <v>#DIV/0!</v>
      </c>
      <c r="J323" s="259" t="s">
        <v>162</v>
      </c>
      <c r="K323" s="259" t="s">
        <v>92</v>
      </c>
      <c r="L323" s="259" t="s">
        <v>49</v>
      </c>
      <c r="M323" s="259" t="s">
        <v>49</v>
      </c>
      <c r="N323" s="259" t="e">
        <f t="shared" ref="N323" si="152">M323/L323*100</f>
        <v>#VALUE!</v>
      </c>
      <c r="O323" s="2"/>
    </row>
    <row r="324" spans="1:15" s="122" customFormat="1" ht="50.25" hidden="1" customHeight="1" x14ac:dyDescent="0.25">
      <c r="A324" s="121"/>
      <c r="B324" s="306"/>
      <c r="C324" s="266"/>
      <c r="D324" s="266"/>
      <c r="E324" s="267"/>
      <c r="F324" s="120" t="s">
        <v>35</v>
      </c>
      <c r="G324" s="148">
        <v>0</v>
      </c>
      <c r="H324" s="148">
        <v>0</v>
      </c>
      <c r="I324" s="148" t="e">
        <f t="shared" si="138"/>
        <v>#DIV/0!</v>
      </c>
      <c r="J324" s="273"/>
      <c r="K324" s="273"/>
      <c r="L324" s="273"/>
      <c r="M324" s="273"/>
      <c r="N324" s="273"/>
      <c r="O324" s="2"/>
    </row>
    <row r="325" spans="1:15" s="122" customFormat="1" ht="50.25" hidden="1" customHeight="1" x14ac:dyDescent="0.25">
      <c r="A325" s="121"/>
      <c r="B325" s="307"/>
      <c r="C325" s="266"/>
      <c r="D325" s="266"/>
      <c r="E325" s="267"/>
      <c r="F325" s="120" t="s">
        <v>36</v>
      </c>
      <c r="G325" s="148">
        <v>0</v>
      </c>
      <c r="H325" s="148">
        <v>0</v>
      </c>
      <c r="I325" s="148" t="e">
        <f t="shared" si="138"/>
        <v>#DIV/0!</v>
      </c>
      <c r="J325" s="274"/>
      <c r="K325" s="274"/>
      <c r="L325" s="274"/>
      <c r="M325" s="274"/>
      <c r="N325" s="274"/>
      <c r="O325" s="2"/>
    </row>
    <row r="326" spans="1:15" s="125" customFormat="1" ht="50.25" hidden="1" customHeight="1" x14ac:dyDescent="0.25">
      <c r="A326" s="124"/>
      <c r="B326" s="263" t="s">
        <v>192</v>
      </c>
      <c r="C326" s="259">
        <v>2021</v>
      </c>
      <c r="D326" s="259">
        <v>2026</v>
      </c>
      <c r="E326" s="263" t="s">
        <v>130</v>
      </c>
      <c r="F326" s="123" t="s">
        <v>31</v>
      </c>
      <c r="G326" s="20">
        <f t="shared" ref="G326:H326" si="153">G327+G328</f>
        <v>0</v>
      </c>
      <c r="H326" s="20">
        <f t="shared" si="153"/>
        <v>0</v>
      </c>
      <c r="I326" s="148" t="e">
        <f t="shared" si="138"/>
        <v>#DIV/0!</v>
      </c>
      <c r="J326" s="259" t="s">
        <v>126</v>
      </c>
      <c r="K326" s="259" t="s">
        <v>92</v>
      </c>
      <c r="L326" s="259" t="s">
        <v>49</v>
      </c>
      <c r="M326" s="259" t="s">
        <v>49</v>
      </c>
      <c r="N326" s="259" t="e">
        <f t="shared" ref="N326" si="154">M326/L326*100</f>
        <v>#VALUE!</v>
      </c>
      <c r="O326" s="2"/>
    </row>
    <row r="327" spans="1:15" s="125" customFormat="1" ht="50.25" hidden="1" customHeight="1" x14ac:dyDescent="0.25">
      <c r="A327" s="124"/>
      <c r="B327" s="264"/>
      <c r="C327" s="260"/>
      <c r="D327" s="260"/>
      <c r="E327" s="264"/>
      <c r="F327" s="123" t="s">
        <v>35</v>
      </c>
      <c r="G327" s="148">
        <v>0</v>
      </c>
      <c r="H327" s="148">
        <v>0</v>
      </c>
      <c r="I327" s="148" t="e">
        <f t="shared" si="138"/>
        <v>#DIV/0!</v>
      </c>
      <c r="J327" s="260"/>
      <c r="K327" s="260"/>
      <c r="L327" s="260"/>
      <c r="M327" s="260"/>
      <c r="N327" s="273"/>
      <c r="O327" s="2"/>
    </row>
    <row r="328" spans="1:15" s="125" customFormat="1" ht="50.25" hidden="1" customHeight="1" x14ac:dyDescent="0.25">
      <c r="A328" s="124"/>
      <c r="B328" s="265"/>
      <c r="C328" s="261"/>
      <c r="D328" s="261"/>
      <c r="E328" s="265"/>
      <c r="F328" s="123" t="s">
        <v>36</v>
      </c>
      <c r="G328" s="148">
        <v>0</v>
      </c>
      <c r="H328" s="148">
        <v>0</v>
      </c>
      <c r="I328" s="148" t="e">
        <f t="shared" si="138"/>
        <v>#DIV/0!</v>
      </c>
      <c r="J328" s="261"/>
      <c r="K328" s="261"/>
      <c r="L328" s="261"/>
      <c r="M328" s="261"/>
      <c r="N328" s="274"/>
      <c r="O328" s="2"/>
    </row>
    <row r="329" spans="1:15" s="186" customFormat="1" ht="50.25" hidden="1" customHeight="1" x14ac:dyDescent="0.25">
      <c r="A329" s="185"/>
      <c r="B329" s="263" t="s">
        <v>194</v>
      </c>
      <c r="C329" s="259">
        <v>2021</v>
      </c>
      <c r="D329" s="259">
        <v>2026</v>
      </c>
      <c r="E329" s="263" t="s">
        <v>130</v>
      </c>
      <c r="F329" s="183" t="s">
        <v>31</v>
      </c>
      <c r="G329" s="184">
        <f t="shared" ref="G329:H329" si="155">G330+G331</f>
        <v>0</v>
      </c>
      <c r="H329" s="184">
        <f t="shared" si="155"/>
        <v>0</v>
      </c>
      <c r="I329" s="148" t="e">
        <f t="shared" si="138"/>
        <v>#DIV/0!</v>
      </c>
      <c r="J329" s="259" t="s">
        <v>126</v>
      </c>
      <c r="K329" s="259" t="s">
        <v>90</v>
      </c>
      <c r="L329" s="259" t="s">
        <v>49</v>
      </c>
      <c r="M329" s="259" t="s">
        <v>49</v>
      </c>
      <c r="N329" s="259" t="e">
        <f t="shared" ref="N329" si="156">M329/L329*100</f>
        <v>#VALUE!</v>
      </c>
      <c r="O329" s="2"/>
    </row>
    <row r="330" spans="1:15" s="186" customFormat="1" ht="50.25" hidden="1" customHeight="1" x14ac:dyDescent="0.25">
      <c r="A330" s="185"/>
      <c r="B330" s="264"/>
      <c r="C330" s="260"/>
      <c r="D330" s="260"/>
      <c r="E330" s="264"/>
      <c r="F330" s="183" t="s">
        <v>35</v>
      </c>
      <c r="G330" s="148">
        <v>0</v>
      </c>
      <c r="H330" s="148">
        <v>0</v>
      </c>
      <c r="I330" s="148" t="e">
        <f t="shared" si="138"/>
        <v>#DIV/0!</v>
      </c>
      <c r="J330" s="260"/>
      <c r="K330" s="260"/>
      <c r="L330" s="260"/>
      <c r="M330" s="260"/>
      <c r="N330" s="273"/>
      <c r="O330" s="2"/>
    </row>
    <row r="331" spans="1:15" s="186" customFormat="1" ht="50.25" hidden="1" customHeight="1" x14ac:dyDescent="0.25">
      <c r="A331" s="185"/>
      <c r="B331" s="265"/>
      <c r="C331" s="261"/>
      <c r="D331" s="261"/>
      <c r="E331" s="265"/>
      <c r="F331" s="183" t="s">
        <v>36</v>
      </c>
      <c r="G331" s="148">
        <v>0</v>
      </c>
      <c r="H331" s="148">
        <v>0</v>
      </c>
      <c r="I331" s="148" t="e">
        <f t="shared" si="138"/>
        <v>#DIV/0!</v>
      </c>
      <c r="J331" s="261"/>
      <c r="K331" s="261"/>
      <c r="L331" s="261"/>
      <c r="M331" s="261"/>
      <c r="N331" s="274"/>
      <c r="O331" s="2"/>
    </row>
    <row r="332" spans="1:15" s="186" customFormat="1" ht="50.25" hidden="1" customHeight="1" x14ac:dyDescent="0.25">
      <c r="A332" s="185"/>
      <c r="B332" s="263" t="s">
        <v>204</v>
      </c>
      <c r="C332" s="259">
        <v>2022</v>
      </c>
      <c r="D332" s="259">
        <v>2026</v>
      </c>
      <c r="E332" s="263" t="s">
        <v>130</v>
      </c>
      <c r="F332" s="183" t="s">
        <v>31</v>
      </c>
      <c r="G332" s="184">
        <f t="shared" ref="G332:H332" si="157">G333+G334</f>
        <v>0</v>
      </c>
      <c r="H332" s="184">
        <f t="shared" si="157"/>
        <v>0</v>
      </c>
      <c r="I332" s="148" t="e">
        <f t="shared" si="138"/>
        <v>#DIV/0!</v>
      </c>
      <c r="J332" s="259" t="s">
        <v>126</v>
      </c>
      <c r="K332" s="259" t="s">
        <v>90</v>
      </c>
      <c r="L332" s="259" t="s">
        <v>49</v>
      </c>
      <c r="M332" s="259" t="s">
        <v>49</v>
      </c>
      <c r="N332" s="259" t="e">
        <f t="shared" ref="N332" si="158">M332/L332*100</f>
        <v>#VALUE!</v>
      </c>
      <c r="O332" s="2"/>
    </row>
    <row r="333" spans="1:15" s="186" customFormat="1" ht="50.25" hidden="1" customHeight="1" x14ac:dyDescent="0.25">
      <c r="A333" s="185"/>
      <c r="B333" s="264"/>
      <c r="C333" s="260"/>
      <c r="D333" s="260"/>
      <c r="E333" s="264"/>
      <c r="F333" s="183" t="s">
        <v>35</v>
      </c>
      <c r="G333" s="148">
        <v>0</v>
      </c>
      <c r="H333" s="148">
        <v>0</v>
      </c>
      <c r="I333" s="148" t="e">
        <f t="shared" si="138"/>
        <v>#DIV/0!</v>
      </c>
      <c r="J333" s="260"/>
      <c r="K333" s="260"/>
      <c r="L333" s="260"/>
      <c r="M333" s="260"/>
      <c r="N333" s="273"/>
      <c r="O333" s="2"/>
    </row>
    <row r="334" spans="1:15" s="186" customFormat="1" ht="50.25" hidden="1" customHeight="1" x14ac:dyDescent="0.25">
      <c r="A334" s="185"/>
      <c r="B334" s="265"/>
      <c r="C334" s="261"/>
      <c r="D334" s="261"/>
      <c r="E334" s="265"/>
      <c r="F334" s="183" t="s">
        <v>36</v>
      </c>
      <c r="G334" s="148">
        <v>0</v>
      </c>
      <c r="H334" s="148">
        <v>0</v>
      </c>
      <c r="I334" s="148" t="e">
        <f t="shared" si="138"/>
        <v>#DIV/0!</v>
      </c>
      <c r="J334" s="261"/>
      <c r="K334" s="261"/>
      <c r="L334" s="261"/>
      <c r="M334" s="261"/>
      <c r="N334" s="274"/>
      <c r="O334" s="2"/>
    </row>
    <row r="335" spans="1:15" s="186" customFormat="1" ht="50.25" hidden="1" customHeight="1" x14ac:dyDescent="0.25">
      <c r="A335" s="185"/>
      <c r="B335" s="263" t="s">
        <v>205</v>
      </c>
      <c r="C335" s="259">
        <v>2022</v>
      </c>
      <c r="D335" s="259">
        <v>2026</v>
      </c>
      <c r="E335" s="263" t="s">
        <v>130</v>
      </c>
      <c r="F335" s="183" t="s">
        <v>31</v>
      </c>
      <c r="G335" s="184">
        <f t="shared" ref="G335:H335" si="159">G336+G337</f>
        <v>0</v>
      </c>
      <c r="H335" s="184">
        <f t="shared" si="159"/>
        <v>0</v>
      </c>
      <c r="I335" s="148" t="e">
        <f t="shared" si="138"/>
        <v>#DIV/0!</v>
      </c>
      <c r="J335" s="259" t="s">
        <v>126</v>
      </c>
      <c r="K335" s="259" t="s">
        <v>90</v>
      </c>
      <c r="L335" s="259" t="s">
        <v>49</v>
      </c>
      <c r="M335" s="259" t="s">
        <v>49</v>
      </c>
      <c r="N335" s="259" t="e">
        <f t="shared" ref="N335" si="160">M335/L335*100</f>
        <v>#VALUE!</v>
      </c>
      <c r="O335" s="2"/>
    </row>
    <row r="336" spans="1:15" s="186" customFormat="1" ht="50.25" hidden="1" customHeight="1" x14ac:dyDescent="0.25">
      <c r="A336" s="185"/>
      <c r="B336" s="264"/>
      <c r="C336" s="260"/>
      <c r="D336" s="260"/>
      <c r="E336" s="264"/>
      <c r="F336" s="183" t="s">
        <v>35</v>
      </c>
      <c r="G336" s="148">
        <v>0</v>
      </c>
      <c r="H336" s="148">
        <v>0</v>
      </c>
      <c r="I336" s="148" t="e">
        <f t="shared" si="138"/>
        <v>#DIV/0!</v>
      </c>
      <c r="J336" s="260"/>
      <c r="K336" s="260"/>
      <c r="L336" s="260"/>
      <c r="M336" s="260"/>
      <c r="N336" s="273"/>
      <c r="O336" s="2"/>
    </row>
    <row r="337" spans="1:15" s="186" customFormat="1" ht="50.25" hidden="1" customHeight="1" x14ac:dyDescent="0.25">
      <c r="A337" s="185"/>
      <c r="B337" s="265"/>
      <c r="C337" s="261"/>
      <c r="D337" s="261"/>
      <c r="E337" s="265"/>
      <c r="F337" s="183" t="s">
        <v>36</v>
      </c>
      <c r="G337" s="148">
        <v>0</v>
      </c>
      <c r="H337" s="148">
        <v>0</v>
      </c>
      <c r="I337" s="148" t="e">
        <f t="shared" si="138"/>
        <v>#DIV/0!</v>
      </c>
      <c r="J337" s="261"/>
      <c r="K337" s="261"/>
      <c r="L337" s="261"/>
      <c r="M337" s="261"/>
      <c r="N337" s="274"/>
      <c r="O337" s="2"/>
    </row>
    <row r="338" spans="1:15" s="186" customFormat="1" ht="50.25" hidden="1" customHeight="1" x14ac:dyDescent="0.25">
      <c r="A338" s="185"/>
      <c r="B338" s="263" t="s">
        <v>206</v>
      </c>
      <c r="C338" s="259">
        <v>2022</v>
      </c>
      <c r="D338" s="259">
        <v>2026</v>
      </c>
      <c r="E338" s="263" t="s">
        <v>130</v>
      </c>
      <c r="F338" s="183" t="s">
        <v>31</v>
      </c>
      <c r="G338" s="162">
        <f t="shared" ref="G338:H338" si="161">G339+G340</f>
        <v>0</v>
      </c>
      <c r="H338" s="162">
        <f t="shared" si="161"/>
        <v>0</v>
      </c>
      <c r="I338" s="148" t="e">
        <f t="shared" si="138"/>
        <v>#DIV/0!</v>
      </c>
      <c r="J338" s="259" t="s">
        <v>207</v>
      </c>
      <c r="K338" s="259" t="s">
        <v>208</v>
      </c>
      <c r="L338" s="259" t="s">
        <v>49</v>
      </c>
      <c r="M338" s="259" t="s">
        <v>49</v>
      </c>
      <c r="N338" s="259" t="e">
        <f t="shared" ref="N338" si="162">M338/L338*100</f>
        <v>#VALUE!</v>
      </c>
      <c r="O338" s="2"/>
    </row>
    <row r="339" spans="1:15" s="186" customFormat="1" ht="50.25" hidden="1" customHeight="1" x14ac:dyDescent="0.25">
      <c r="A339" s="185"/>
      <c r="B339" s="264"/>
      <c r="C339" s="260"/>
      <c r="D339" s="260"/>
      <c r="E339" s="264"/>
      <c r="F339" s="183" t="s">
        <v>35</v>
      </c>
      <c r="G339" s="148">
        <v>0</v>
      </c>
      <c r="H339" s="148">
        <v>0</v>
      </c>
      <c r="I339" s="148" t="e">
        <f t="shared" si="138"/>
        <v>#DIV/0!</v>
      </c>
      <c r="J339" s="260"/>
      <c r="K339" s="260"/>
      <c r="L339" s="260"/>
      <c r="M339" s="260"/>
      <c r="N339" s="273"/>
      <c r="O339" s="2"/>
    </row>
    <row r="340" spans="1:15" s="186" customFormat="1" ht="50.25" hidden="1" customHeight="1" x14ac:dyDescent="0.25">
      <c r="A340" s="185"/>
      <c r="B340" s="265"/>
      <c r="C340" s="261"/>
      <c r="D340" s="261"/>
      <c r="E340" s="265"/>
      <c r="F340" s="183" t="s">
        <v>36</v>
      </c>
      <c r="G340" s="148">
        <v>0</v>
      </c>
      <c r="H340" s="148">
        <v>0</v>
      </c>
      <c r="I340" s="148" t="e">
        <f t="shared" si="138"/>
        <v>#DIV/0!</v>
      </c>
      <c r="J340" s="261"/>
      <c r="K340" s="261"/>
      <c r="L340" s="261"/>
      <c r="M340" s="261"/>
      <c r="N340" s="274"/>
      <c r="O340" s="2"/>
    </row>
    <row r="341" spans="1:15" s="186" customFormat="1" ht="50.25" hidden="1" customHeight="1" x14ac:dyDescent="0.25">
      <c r="A341" s="185"/>
      <c r="B341" s="263" t="s">
        <v>209</v>
      </c>
      <c r="C341" s="259">
        <v>2022</v>
      </c>
      <c r="D341" s="259">
        <v>2026</v>
      </c>
      <c r="E341" s="263" t="s">
        <v>130</v>
      </c>
      <c r="F341" s="183" t="s">
        <v>31</v>
      </c>
      <c r="G341" s="184">
        <f t="shared" ref="G341:H341" si="163">G342+G343</f>
        <v>0</v>
      </c>
      <c r="H341" s="184">
        <f t="shared" si="163"/>
        <v>0</v>
      </c>
      <c r="I341" s="148" t="e">
        <f t="shared" si="138"/>
        <v>#DIV/0!</v>
      </c>
      <c r="J341" s="259" t="s">
        <v>207</v>
      </c>
      <c r="K341" s="259" t="s">
        <v>208</v>
      </c>
      <c r="L341" s="259" t="s">
        <v>49</v>
      </c>
      <c r="M341" s="259" t="s">
        <v>49</v>
      </c>
      <c r="N341" s="259" t="e">
        <f t="shared" ref="N341" si="164">M341/L341*100</f>
        <v>#VALUE!</v>
      </c>
      <c r="O341" s="2"/>
    </row>
    <row r="342" spans="1:15" s="186" customFormat="1" ht="50.25" hidden="1" customHeight="1" x14ac:dyDescent="0.25">
      <c r="A342" s="185"/>
      <c r="B342" s="264"/>
      <c r="C342" s="260"/>
      <c r="D342" s="260"/>
      <c r="E342" s="264"/>
      <c r="F342" s="183" t="s">
        <v>35</v>
      </c>
      <c r="G342" s="148">
        <v>0</v>
      </c>
      <c r="H342" s="148">
        <v>0</v>
      </c>
      <c r="I342" s="148" t="e">
        <f t="shared" si="138"/>
        <v>#DIV/0!</v>
      </c>
      <c r="J342" s="260"/>
      <c r="K342" s="260"/>
      <c r="L342" s="260"/>
      <c r="M342" s="260"/>
      <c r="N342" s="273"/>
      <c r="O342" s="2"/>
    </row>
    <row r="343" spans="1:15" s="186" customFormat="1" ht="50.25" hidden="1" customHeight="1" x14ac:dyDescent="0.25">
      <c r="A343" s="185"/>
      <c r="B343" s="265"/>
      <c r="C343" s="261"/>
      <c r="D343" s="261"/>
      <c r="E343" s="265"/>
      <c r="F343" s="183" t="s">
        <v>36</v>
      </c>
      <c r="G343" s="148">
        <v>0</v>
      </c>
      <c r="H343" s="148">
        <v>0</v>
      </c>
      <c r="I343" s="148" t="e">
        <f t="shared" si="138"/>
        <v>#DIV/0!</v>
      </c>
      <c r="J343" s="261"/>
      <c r="K343" s="261"/>
      <c r="L343" s="261"/>
      <c r="M343" s="261"/>
      <c r="N343" s="274"/>
      <c r="O343" s="2"/>
    </row>
    <row r="344" spans="1:15" s="232" customFormat="1" ht="50.25" hidden="1" customHeight="1" x14ac:dyDescent="0.25">
      <c r="A344" s="229"/>
      <c r="B344" s="263" t="s">
        <v>210</v>
      </c>
      <c r="C344" s="259">
        <v>2022</v>
      </c>
      <c r="D344" s="259">
        <v>2026</v>
      </c>
      <c r="E344" s="263" t="s">
        <v>130</v>
      </c>
      <c r="F344" s="222" t="s">
        <v>31</v>
      </c>
      <c r="G344" s="227">
        <f t="shared" ref="G344:H344" si="165">G345+G346</f>
        <v>0</v>
      </c>
      <c r="H344" s="227">
        <f t="shared" si="165"/>
        <v>0</v>
      </c>
      <c r="I344" s="148" t="e">
        <f t="shared" si="138"/>
        <v>#DIV/0!</v>
      </c>
      <c r="J344" s="259" t="s">
        <v>211</v>
      </c>
      <c r="K344" s="259" t="s">
        <v>173</v>
      </c>
      <c r="L344" s="259" t="s">
        <v>49</v>
      </c>
      <c r="M344" s="259" t="s">
        <v>49</v>
      </c>
      <c r="N344" s="259" t="e">
        <f t="shared" ref="N344" si="166">M344/L344*100</f>
        <v>#VALUE!</v>
      </c>
      <c r="O344" s="2"/>
    </row>
    <row r="345" spans="1:15" s="232" customFormat="1" ht="50.25" hidden="1" customHeight="1" x14ac:dyDescent="0.25">
      <c r="A345" s="229"/>
      <c r="B345" s="264"/>
      <c r="C345" s="260"/>
      <c r="D345" s="260"/>
      <c r="E345" s="264"/>
      <c r="F345" s="222" t="s">
        <v>35</v>
      </c>
      <c r="G345" s="148">
        <v>0</v>
      </c>
      <c r="H345" s="148">
        <v>0</v>
      </c>
      <c r="I345" s="148" t="e">
        <f t="shared" si="138"/>
        <v>#DIV/0!</v>
      </c>
      <c r="J345" s="260"/>
      <c r="K345" s="260"/>
      <c r="L345" s="260"/>
      <c r="M345" s="260"/>
      <c r="N345" s="273"/>
      <c r="O345" s="2"/>
    </row>
    <row r="346" spans="1:15" s="232" customFormat="1" ht="50.25" hidden="1" customHeight="1" x14ac:dyDescent="0.25">
      <c r="A346" s="229"/>
      <c r="B346" s="265"/>
      <c r="C346" s="261"/>
      <c r="D346" s="261"/>
      <c r="E346" s="265"/>
      <c r="F346" s="222" t="s">
        <v>36</v>
      </c>
      <c r="G346" s="148">
        <v>0</v>
      </c>
      <c r="H346" s="148">
        <v>0</v>
      </c>
      <c r="I346" s="148" t="e">
        <f t="shared" si="138"/>
        <v>#DIV/0!</v>
      </c>
      <c r="J346" s="261"/>
      <c r="K346" s="261"/>
      <c r="L346" s="261"/>
      <c r="M346" s="261"/>
      <c r="N346" s="274"/>
      <c r="O346" s="2"/>
    </row>
    <row r="347" spans="1:15" s="232" customFormat="1" ht="50.25" hidden="1" customHeight="1" x14ac:dyDescent="0.25">
      <c r="A347" s="229"/>
      <c r="B347" s="263" t="s">
        <v>242</v>
      </c>
      <c r="C347" s="259">
        <v>2023</v>
      </c>
      <c r="D347" s="259">
        <v>2026</v>
      </c>
      <c r="E347" s="263" t="s">
        <v>130</v>
      </c>
      <c r="F347" s="222" t="s">
        <v>31</v>
      </c>
      <c r="G347" s="227">
        <f t="shared" ref="G347:H347" si="167">G348+G349</f>
        <v>0</v>
      </c>
      <c r="H347" s="227">
        <f t="shared" si="167"/>
        <v>0</v>
      </c>
      <c r="I347" s="148" t="e">
        <f t="shared" si="138"/>
        <v>#DIV/0!</v>
      </c>
      <c r="J347" s="259" t="s">
        <v>207</v>
      </c>
      <c r="K347" s="259" t="s">
        <v>208</v>
      </c>
      <c r="L347" s="259"/>
      <c r="M347" s="259" t="s">
        <v>49</v>
      </c>
      <c r="N347" s="259" t="e">
        <f t="shared" ref="N347" si="168">M347/L347*100</f>
        <v>#VALUE!</v>
      </c>
      <c r="O347" s="2"/>
    </row>
    <row r="348" spans="1:15" s="232" customFormat="1" ht="50.25" hidden="1" customHeight="1" x14ac:dyDescent="0.25">
      <c r="A348" s="229"/>
      <c r="B348" s="264"/>
      <c r="C348" s="260"/>
      <c r="D348" s="260"/>
      <c r="E348" s="264"/>
      <c r="F348" s="222" t="s">
        <v>35</v>
      </c>
      <c r="G348" s="148">
        <v>0</v>
      </c>
      <c r="H348" s="148">
        <v>0</v>
      </c>
      <c r="I348" s="148" t="e">
        <f t="shared" si="138"/>
        <v>#DIV/0!</v>
      </c>
      <c r="J348" s="260"/>
      <c r="K348" s="260"/>
      <c r="L348" s="260"/>
      <c r="M348" s="260"/>
      <c r="N348" s="273"/>
      <c r="O348" s="2"/>
    </row>
    <row r="349" spans="1:15" s="232" customFormat="1" ht="75.599999999999994" hidden="1" customHeight="1" x14ac:dyDescent="0.25">
      <c r="A349" s="229"/>
      <c r="B349" s="265"/>
      <c r="C349" s="261"/>
      <c r="D349" s="261"/>
      <c r="E349" s="265"/>
      <c r="F349" s="222" t="s">
        <v>36</v>
      </c>
      <c r="G349" s="148">
        <v>0</v>
      </c>
      <c r="H349" s="148">
        <v>0</v>
      </c>
      <c r="I349" s="148" t="e">
        <f t="shared" si="138"/>
        <v>#DIV/0!</v>
      </c>
      <c r="J349" s="261"/>
      <c r="K349" s="261"/>
      <c r="L349" s="261"/>
      <c r="M349" s="261"/>
      <c r="N349" s="274"/>
      <c r="O349" s="2"/>
    </row>
    <row r="350" spans="1:15" s="232" customFormat="1" ht="50.25" hidden="1" customHeight="1" x14ac:dyDescent="0.25">
      <c r="A350" s="229"/>
      <c r="B350" s="263" t="s">
        <v>243</v>
      </c>
      <c r="C350" s="259">
        <v>2023</v>
      </c>
      <c r="D350" s="259">
        <v>2026</v>
      </c>
      <c r="E350" s="263" t="s">
        <v>130</v>
      </c>
      <c r="F350" s="222" t="s">
        <v>31</v>
      </c>
      <c r="G350" s="227">
        <f t="shared" ref="G350:H350" si="169">G351+G352</f>
        <v>0</v>
      </c>
      <c r="H350" s="227">
        <f t="shared" si="169"/>
        <v>0</v>
      </c>
      <c r="I350" s="148" t="e">
        <f t="shared" si="138"/>
        <v>#DIV/0!</v>
      </c>
      <c r="J350" s="259" t="s">
        <v>211</v>
      </c>
      <c r="K350" s="259" t="s">
        <v>173</v>
      </c>
      <c r="L350" s="259"/>
      <c r="M350" s="259" t="s">
        <v>49</v>
      </c>
      <c r="N350" s="259" t="e">
        <f t="shared" ref="N350" si="170">M350/L350*100</f>
        <v>#VALUE!</v>
      </c>
      <c r="O350" s="2"/>
    </row>
    <row r="351" spans="1:15" s="232" customFormat="1" ht="50.25" hidden="1" customHeight="1" x14ac:dyDescent="0.25">
      <c r="A351" s="229"/>
      <c r="B351" s="264"/>
      <c r="C351" s="260"/>
      <c r="D351" s="260"/>
      <c r="E351" s="264"/>
      <c r="F351" s="222" t="s">
        <v>35</v>
      </c>
      <c r="G351" s="148"/>
      <c r="H351" s="148">
        <v>0</v>
      </c>
      <c r="I351" s="148" t="e">
        <f t="shared" si="138"/>
        <v>#DIV/0!</v>
      </c>
      <c r="J351" s="260"/>
      <c r="K351" s="260"/>
      <c r="L351" s="260"/>
      <c r="M351" s="260"/>
      <c r="N351" s="273"/>
      <c r="O351" s="2"/>
    </row>
    <row r="352" spans="1:15" s="232" customFormat="1" ht="50.25" hidden="1" customHeight="1" x14ac:dyDescent="0.25">
      <c r="A352" s="229"/>
      <c r="B352" s="265"/>
      <c r="C352" s="261"/>
      <c r="D352" s="261"/>
      <c r="E352" s="265"/>
      <c r="F352" s="222" t="s">
        <v>36</v>
      </c>
      <c r="G352" s="148">
        <v>0</v>
      </c>
      <c r="H352" s="148">
        <v>0</v>
      </c>
      <c r="I352" s="148" t="e">
        <f t="shared" si="138"/>
        <v>#DIV/0!</v>
      </c>
      <c r="J352" s="261"/>
      <c r="K352" s="261"/>
      <c r="L352" s="261"/>
      <c r="M352" s="261"/>
      <c r="N352" s="274"/>
      <c r="O352" s="2"/>
    </row>
    <row r="353" spans="1:15" s="232" customFormat="1" ht="50.25" hidden="1" customHeight="1" x14ac:dyDescent="0.25">
      <c r="A353" s="229"/>
      <c r="B353" s="263" t="s">
        <v>244</v>
      </c>
      <c r="C353" s="259">
        <v>2023</v>
      </c>
      <c r="D353" s="259">
        <v>2026</v>
      </c>
      <c r="E353" s="263" t="s">
        <v>130</v>
      </c>
      <c r="F353" s="222" t="s">
        <v>31</v>
      </c>
      <c r="G353" s="227">
        <f t="shared" ref="G353:H353" si="171">G354+G355</f>
        <v>0</v>
      </c>
      <c r="H353" s="227">
        <f t="shared" si="171"/>
        <v>0</v>
      </c>
      <c r="I353" s="148" t="e">
        <f t="shared" si="138"/>
        <v>#DIV/0!</v>
      </c>
      <c r="J353" s="259" t="s">
        <v>211</v>
      </c>
      <c r="K353" s="259" t="s">
        <v>173</v>
      </c>
      <c r="L353" s="259"/>
      <c r="M353" s="259" t="s">
        <v>49</v>
      </c>
      <c r="N353" s="259" t="e">
        <f t="shared" ref="N353" si="172">M353/L353*100</f>
        <v>#VALUE!</v>
      </c>
      <c r="O353" s="2"/>
    </row>
    <row r="354" spans="1:15" s="232" customFormat="1" ht="50.25" hidden="1" customHeight="1" x14ac:dyDescent="0.25">
      <c r="A354" s="229"/>
      <c r="B354" s="264"/>
      <c r="C354" s="260"/>
      <c r="D354" s="260"/>
      <c r="E354" s="264"/>
      <c r="F354" s="222" t="s">
        <v>35</v>
      </c>
      <c r="G354" s="148"/>
      <c r="H354" s="148">
        <v>0</v>
      </c>
      <c r="I354" s="148" t="e">
        <f t="shared" si="138"/>
        <v>#DIV/0!</v>
      </c>
      <c r="J354" s="260"/>
      <c r="K354" s="260"/>
      <c r="L354" s="260"/>
      <c r="M354" s="260"/>
      <c r="N354" s="273"/>
      <c r="O354" s="2"/>
    </row>
    <row r="355" spans="1:15" s="232" customFormat="1" ht="50.25" hidden="1" customHeight="1" x14ac:dyDescent="0.25">
      <c r="A355" s="229"/>
      <c r="B355" s="265"/>
      <c r="C355" s="261"/>
      <c r="D355" s="261"/>
      <c r="E355" s="265"/>
      <c r="F355" s="222" t="s">
        <v>36</v>
      </c>
      <c r="G355" s="148">
        <v>0</v>
      </c>
      <c r="H355" s="148">
        <v>0</v>
      </c>
      <c r="I355" s="148" t="e">
        <f t="shared" si="138"/>
        <v>#DIV/0!</v>
      </c>
      <c r="J355" s="261"/>
      <c r="K355" s="261"/>
      <c r="L355" s="261"/>
      <c r="M355" s="261"/>
      <c r="N355" s="274"/>
      <c r="O355" s="2"/>
    </row>
    <row r="356" spans="1:15" s="235" customFormat="1" ht="50.25" customHeight="1" x14ac:dyDescent="0.25">
      <c r="A356" s="387"/>
      <c r="B356" s="263" t="s">
        <v>256</v>
      </c>
      <c r="C356" s="259">
        <v>2023</v>
      </c>
      <c r="D356" s="259">
        <v>2026</v>
      </c>
      <c r="E356" s="263" t="s">
        <v>130</v>
      </c>
      <c r="F356" s="233" t="s">
        <v>31</v>
      </c>
      <c r="G356" s="234">
        <f t="shared" ref="G356:H356" si="173">G357+G358</f>
        <v>494346</v>
      </c>
      <c r="H356" s="234">
        <f t="shared" si="173"/>
        <v>494346</v>
      </c>
      <c r="I356" s="148">
        <f t="shared" si="138"/>
        <v>100</v>
      </c>
      <c r="J356" s="259" t="s">
        <v>245</v>
      </c>
      <c r="K356" s="259" t="s">
        <v>173</v>
      </c>
      <c r="L356" s="259">
        <v>1</v>
      </c>
      <c r="M356" s="259">
        <v>1</v>
      </c>
      <c r="N356" s="259">
        <f t="shared" ref="N356" si="174">M356/L356*100</f>
        <v>100</v>
      </c>
      <c r="O356" s="2"/>
    </row>
    <row r="357" spans="1:15" s="235" customFormat="1" ht="50.25" customHeight="1" x14ac:dyDescent="0.25">
      <c r="A357" s="306"/>
      <c r="B357" s="264"/>
      <c r="C357" s="260"/>
      <c r="D357" s="260"/>
      <c r="E357" s="264"/>
      <c r="F357" s="233" t="s">
        <v>35</v>
      </c>
      <c r="G357" s="148">
        <v>19773.84</v>
      </c>
      <c r="H357" s="148">
        <v>19773.84</v>
      </c>
      <c r="I357" s="148">
        <f t="shared" si="138"/>
        <v>100</v>
      </c>
      <c r="J357" s="260"/>
      <c r="K357" s="260"/>
      <c r="L357" s="260"/>
      <c r="M357" s="260"/>
      <c r="N357" s="273"/>
      <c r="O357" s="2"/>
    </row>
    <row r="358" spans="1:15" s="235" customFormat="1" ht="50.25" customHeight="1" x14ac:dyDescent="0.25">
      <c r="A358" s="307"/>
      <c r="B358" s="265"/>
      <c r="C358" s="261"/>
      <c r="D358" s="261"/>
      <c r="E358" s="265"/>
      <c r="F358" s="233" t="s">
        <v>36</v>
      </c>
      <c r="G358" s="148">
        <v>474572.16</v>
      </c>
      <c r="H358" s="148">
        <v>474572.16</v>
      </c>
      <c r="I358" s="148">
        <f t="shared" si="138"/>
        <v>100</v>
      </c>
      <c r="J358" s="261"/>
      <c r="K358" s="261"/>
      <c r="L358" s="261"/>
      <c r="M358" s="261"/>
      <c r="N358" s="274"/>
      <c r="O358" s="2"/>
    </row>
    <row r="359" spans="1:15" s="235" customFormat="1" ht="50.25" hidden="1" customHeight="1" x14ac:dyDescent="0.25">
      <c r="A359" s="387"/>
      <c r="B359" s="263" t="s">
        <v>249</v>
      </c>
      <c r="C359" s="259">
        <v>2023</v>
      </c>
      <c r="D359" s="259">
        <v>2026</v>
      </c>
      <c r="E359" s="263" t="s">
        <v>130</v>
      </c>
      <c r="F359" s="233" t="s">
        <v>31</v>
      </c>
      <c r="G359" s="234">
        <f t="shared" ref="G359:H359" si="175">G360+G361</f>
        <v>0</v>
      </c>
      <c r="H359" s="234">
        <f t="shared" si="175"/>
        <v>0</v>
      </c>
      <c r="I359" s="148" t="e">
        <f t="shared" si="138"/>
        <v>#DIV/0!</v>
      </c>
      <c r="J359" s="259" t="s">
        <v>251</v>
      </c>
      <c r="K359" s="259" t="s">
        <v>252</v>
      </c>
      <c r="L359" s="259"/>
      <c r="M359" s="259"/>
      <c r="N359" s="259" t="e">
        <f t="shared" ref="N359:N365" si="176">M359/L359*100</f>
        <v>#DIV/0!</v>
      </c>
      <c r="O359" s="2"/>
    </row>
    <row r="360" spans="1:15" s="235" customFormat="1" ht="50.25" hidden="1" customHeight="1" x14ac:dyDescent="0.25">
      <c r="A360" s="306"/>
      <c r="B360" s="264"/>
      <c r="C360" s="260"/>
      <c r="D360" s="260"/>
      <c r="E360" s="264"/>
      <c r="F360" s="233" t="s">
        <v>35</v>
      </c>
      <c r="G360" s="148">
        <v>0</v>
      </c>
      <c r="H360" s="148">
        <v>0</v>
      </c>
      <c r="I360" s="148" t="e">
        <f t="shared" si="138"/>
        <v>#DIV/0!</v>
      </c>
      <c r="J360" s="260"/>
      <c r="K360" s="260"/>
      <c r="L360" s="260"/>
      <c r="M360" s="260"/>
      <c r="N360" s="273"/>
      <c r="O360" s="2"/>
    </row>
    <row r="361" spans="1:15" s="235" customFormat="1" ht="50.25" hidden="1" customHeight="1" x14ac:dyDescent="0.25">
      <c r="A361" s="307"/>
      <c r="B361" s="265"/>
      <c r="C361" s="261"/>
      <c r="D361" s="261"/>
      <c r="E361" s="265"/>
      <c r="F361" s="233" t="s">
        <v>36</v>
      </c>
      <c r="G361" s="148">
        <v>0</v>
      </c>
      <c r="H361" s="148">
        <v>0</v>
      </c>
      <c r="I361" s="148" t="e">
        <f t="shared" ref="I361:I373" si="177">H361/G361*100</f>
        <v>#DIV/0!</v>
      </c>
      <c r="J361" s="261"/>
      <c r="K361" s="261"/>
      <c r="L361" s="261"/>
      <c r="M361" s="261"/>
      <c r="N361" s="274"/>
      <c r="O361" s="2"/>
    </row>
    <row r="362" spans="1:15" s="252" customFormat="1" ht="50.25" hidden="1" customHeight="1" x14ac:dyDescent="0.25">
      <c r="A362" s="247"/>
      <c r="B362" s="263" t="s">
        <v>250</v>
      </c>
      <c r="C362" s="259">
        <v>2023</v>
      </c>
      <c r="D362" s="259">
        <v>2026</v>
      </c>
      <c r="E362" s="263" t="s">
        <v>130</v>
      </c>
      <c r="F362" s="248" t="s">
        <v>31</v>
      </c>
      <c r="G362" s="250">
        <f t="shared" ref="G362:H362" si="178">G363+G364</f>
        <v>0</v>
      </c>
      <c r="H362" s="250">
        <f t="shared" si="178"/>
        <v>0</v>
      </c>
      <c r="I362" s="148" t="e">
        <f t="shared" si="177"/>
        <v>#DIV/0!</v>
      </c>
      <c r="J362" s="259" t="s">
        <v>251</v>
      </c>
      <c r="K362" s="259" t="s">
        <v>252</v>
      </c>
      <c r="L362" s="259"/>
      <c r="M362" s="259"/>
      <c r="N362" s="259" t="e">
        <f t="shared" si="176"/>
        <v>#DIV/0!</v>
      </c>
      <c r="O362" s="2"/>
    </row>
    <row r="363" spans="1:15" s="252" customFormat="1" ht="50.25" hidden="1" customHeight="1" x14ac:dyDescent="0.25">
      <c r="A363" s="247"/>
      <c r="B363" s="264"/>
      <c r="C363" s="260"/>
      <c r="D363" s="260"/>
      <c r="E363" s="264"/>
      <c r="F363" s="248" t="s">
        <v>35</v>
      </c>
      <c r="G363" s="148">
        <v>0</v>
      </c>
      <c r="H363" s="148">
        <v>0</v>
      </c>
      <c r="I363" s="148" t="e">
        <f t="shared" si="177"/>
        <v>#DIV/0!</v>
      </c>
      <c r="J363" s="260"/>
      <c r="K363" s="260"/>
      <c r="L363" s="260"/>
      <c r="M363" s="260"/>
      <c r="N363" s="273"/>
      <c r="O363" s="2"/>
    </row>
    <row r="364" spans="1:15" s="252" customFormat="1" ht="50.25" hidden="1" customHeight="1" x14ac:dyDescent="0.25">
      <c r="A364" s="247"/>
      <c r="B364" s="265"/>
      <c r="C364" s="261"/>
      <c r="D364" s="261"/>
      <c r="E364" s="265"/>
      <c r="F364" s="248" t="s">
        <v>36</v>
      </c>
      <c r="G364" s="148">
        <v>0</v>
      </c>
      <c r="H364" s="148">
        <v>0</v>
      </c>
      <c r="I364" s="148" t="e">
        <f t="shared" si="177"/>
        <v>#DIV/0!</v>
      </c>
      <c r="J364" s="261"/>
      <c r="K364" s="261"/>
      <c r="L364" s="261"/>
      <c r="M364" s="261"/>
      <c r="N364" s="274"/>
      <c r="O364" s="2"/>
    </row>
    <row r="365" spans="1:15" s="252" customFormat="1" ht="50.25" customHeight="1" x14ac:dyDescent="0.25">
      <c r="A365" s="247"/>
      <c r="B365" s="263" t="s">
        <v>260</v>
      </c>
      <c r="C365" s="259">
        <v>2023</v>
      </c>
      <c r="D365" s="259">
        <v>2026</v>
      </c>
      <c r="E365" s="263" t="s">
        <v>130</v>
      </c>
      <c r="F365" s="248" t="s">
        <v>31</v>
      </c>
      <c r="G365" s="250">
        <f t="shared" ref="G365:H365" si="179">G366+G367</f>
        <v>435000</v>
      </c>
      <c r="H365" s="250">
        <f t="shared" si="179"/>
        <v>435000</v>
      </c>
      <c r="I365" s="148">
        <f t="shared" si="177"/>
        <v>100</v>
      </c>
      <c r="J365" s="259" t="s">
        <v>263</v>
      </c>
      <c r="K365" s="259" t="s">
        <v>90</v>
      </c>
      <c r="L365" s="259">
        <v>100</v>
      </c>
      <c r="M365" s="259">
        <v>100</v>
      </c>
      <c r="N365" s="259">
        <f t="shared" si="176"/>
        <v>100</v>
      </c>
      <c r="O365" s="2"/>
    </row>
    <row r="366" spans="1:15" s="252" customFormat="1" ht="50.25" customHeight="1" x14ac:dyDescent="0.25">
      <c r="A366" s="247"/>
      <c r="B366" s="264"/>
      <c r="C366" s="260"/>
      <c r="D366" s="260"/>
      <c r="E366" s="264"/>
      <c r="F366" s="248" t="s">
        <v>35</v>
      </c>
      <c r="G366" s="148">
        <v>435000</v>
      </c>
      <c r="H366" s="148">
        <v>435000</v>
      </c>
      <c r="I366" s="148">
        <f t="shared" si="177"/>
        <v>100</v>
      </c>
      <c r="J366" s="260"/>
      <c r="K366" s="260"/>
      <c r="L366" s="260"/>
      <c r="M366" s="260"/>
      <c r="N366" s="273"/>
      <c r="O366" s="2"/>
    </row>
    <row r="367" spans="1:15" s="252" customFormat="1" ht="50.25" customHeight="1" x14ac:dyDescent="0.25">
      <c r="A367" s="247"/>
      <c r="B367" s="265"/>
      <c r="C367" s="261"/>
      <c r="D367" s="261"/>
      <c r="E367" s="265"/>
      <c r="F367" s="248" t="s">
        <v>36</v>
      </c>
      <c r="G367" s="148">
        <v>0</v>
      </c>
      <c r="H367" s="148">
        <v>0</v>
      </c>
      <c r="I367" s="148">
        <v>0</v>
      </c>
      <c r="J367" s="261"/>
      <c r="K367" s="261"/>
      <c r="L367" s="261"/>
      <c r="M367" s="261"/>
      <c r="N367" s="274"/>
      <c r="O367" s="2"/>
    </row>
    <row r="368" spans="1:15" s="252" customFormat="1" ht="50.25" customHeight="1" x14ac:dyDescent="0.25">
      <c r="A368" s="247"/>
      <c r="B368" s="263" t="s">
        <v>261</v>
      </c>
      <c r="C368" s="259">
        <v>2023</v>
      </c>
      <c r="D368" s="259">
        <v>2026</v>
      </c>
      <c r="E368" s="263" t="s">
        <v>130</v>
      </c>
      <c r="F368" s="248" t="s">
        <v>31</v>
      </c>
      <c r="G368" s="250">
        <f t="shared" ref="G368:H368" si="180">G369+G370</f>
        <v>410613.83</v>
      </c>
      <c r="H368" s="250">
        <f t="shared" si="180"/>
        <v>349021.75</v>
      </c>
      <c r="I368" s="148">
        <f t="shared" si="177"/>
        <v>84.999998660541948</v>
      </c>
      <c r="J368" s="259" t="s">
        <v>263</v>
      </c>
      <c r="K368" s="259" t="s">
        <v>90</v>
      </c>
      <c r="L368" s="259">
        <v>100</v>
      </c>
      <c r="M368" s="259">
        <v>85</v>
      </c>
      <c r="N368" s="259">
        <f>M368/L368*100</f>
        <v>85</v>
      </c>
      <c r="O368" s="2"/>
    </row>
    <row r="369" spans="1:15" s="252" customFormat="1" ht="50.25" customHeight="1" x14ac:dyDescent="0.25">
      <c r="A369" s="247"/>
      <c r="B369" s="264"/>
      <c r="C369" s="260"/>
      <c r="D369" s="260"/>
      <c r="E369" s="264"/>
      <c r="F369" s="248" t="s">
        <v>35</v>
      </c>
      <c r="G369" s="148">
        <v>410613.83</v>
      </c>
      <c r="H369" s="148">
        <v>349021.75</v>
      </c>
      <c r="I369" s="148">
        <f t="shared" si="177"/>
        <v>84.999998660541948</v>
      </c>
      <c r="J369" s="260"/>
      <c r="K369" s="260"/>
      <c r="L369" s="260"/>
      <c r="M369" s="260"/>
      <c r="N369" s="260"/>
      <c r="O369" s="2"/>
    </row>
    <row r="370" spans="1:15" s="252" customFormat="1" ht="50.25" customHeight="1" x14ac:dyDescent="0.25">
      <c r="A370" s="247"/>
      <c r="B370" s="265"/>
      <c r="C370" s="261"/>
      <c r="D370" s="261"/>
      <c r="E370" s="265"/>
      <c r="F370" s="248" t="s">
        <v>36</v>
      </c>
      <c r="G370" s="148">
        <v>0</v>
      </c>
      <c r="H370" s="148">
        <v>0</v>
      </c>
      <c r="I370" s="148">
        <v>0</v>
      </c>
      <c r="J370" s="261"/>
      <c r="K370" s="261"/>
      <c r="L370" s="261"/>
      <c r="M370" s="261"/>
      <c r="N370" s="261"/>
      <c r="O370" s="2"/>
    </row>
    <row r="371" spans="1:15" ht="40.5" customHeight="1" x14ac:dyDescent="0.25">
      <c r="A371" s="387"/>
      <c r="B371" s="263" t="s">
        <v>262</v>
      </c>
      <c r="C371" s="259">
        <v>2023</v>
      </c>
      <c r="D371" s="259">
        <v>2026</v>
      </c>
      <c r="E371" s="263" t="s">
        <v>130</v>
      </c>
      <c r="F371" s="16" t="s">
        <v>31</v>
      </c>
      <c r="G371" s="20">
        <f t="shared" ref="G371" si="181">G372+G373</f>
        <v>961830.1</v>
      </c>
      <c r="H371" s="20">
        <f>H372+H373</f>
        <v>961783.24</v>
      </c>
      <c r="I371" s="148">
        <f>H371/G371*100</f>
        <v>99.99512803768566</v>
      </c>
      <c r="J371" s="259" t="s">
        <v>263</v>
      </c>
      <c r="K371" s="259" t="s">
        <v>90</v>
      </c>
      <c r="L371" s="259">
        <v>100</v>
      </c>
      <c r="M371" s="259">
        <v>100</v>
      </c>
      <c r="N371" s="259">
        <f>M371/L371*100</f>
        <v>100</v>
      </c>
      <c r="O371" s="2"/>
    </row>
    <row r="372" spans="1:15" ht="30.75" customHeight="1" x14ac:dyDescent="0.25">
      <c r="A372" s="306"/>
      <c r="B372" s="264"/>
      <c r="C372" s="260"/>
      <c r="D372" s="260"/>
      <c r="E372" s="264"/>
      <c r="F372" s="16" t="s">
        <v>35</v>
      </c>
      <c r="G372" s="148">
        <v>49973.77</v>
      </c>
      <c r="H372" s="148">
        <v>49926.91</v>
      </c>
      <c r="I372" s="148">
        <f t="shared" si="177"/>
        <v>99.906230808682253</v>
      </c>
      <c r="J372" s="260"/>
      <c r="K372" s="260"/>
      <c r="L372" s="260"/>
      <c r="M372" s="260"/>
      <c r="N372" s="260"/>
      <c r="O372" s="2"/>
    </row>
    <row r="373" spans="1:15" ht="87" customHeight="1" x14ac:dyDescent="0.25">
      <c r="A373" s="307"/>
      <c r="B373" s="265"/>
      <c r="C373" s="261"/>
      <c r="D373" s="261"/>
      <c r="E373" s="265"/>
      <c r="F373" s="16" t="s">
        <v>36</v>
      </c>
      <c r="G373" s="148">
        <v>911856.33</v>
      </c>
      <c r="H373" s="148">
        <v>911856.33</v>
      </c>
      <c r="I373" s="148">
        <f t="shared" si="177"/>
        <v>100</v>
      </c>
      <c r="J373" s="261"/>
      <c r="K373" s="261"/>
      <c r="L373" s="261"/>
      <c r="M373" s="261"/>
      <c r="N373" s="261"/>
      <c r="O373" s="2"/>
    </row>
    <row r="374" spans="1:15" ht="30.75" customHeight="1" x14ac:dyDescent="0.25">
      <c r="A374" s="387"/>
      <c r="B374" s="263" t="s">
        <v>114</v>
      </c>
      <c r="C374" s="266">
        <v>2020</v>
      </c>
      <c r="D374" s="266">
        <v>2026</v>
      </c>
      <c r="E374" s="259" t="s">
        <v>49</v>
      </c>
      <c r="F374" s="259" t="s">
        <v>49</v>
      </c>
      <c r="G374" s="275" t="s">
        <v>49</v>
      </c>
      <c r="H374" s="275" t="s">
        <v>49</v>
      </c>
      <c r="I374" s="275" t="s">
        <v>49</v>
      </c>
      <c r="J374" s="259"/>
      <c r="K374" s="259"/>
      <c r="L374" s="259"/>
      <c r="M374" s="259"/>
      <c r="N374" s="259"/>
      <c r="O374" s="2"/>
    </row>
    <row r="375" spans="1:15" ht="30.75" customHeight="1" x14ac:dyDescent="0.25">
      <c r="A375" s="306"/>
      <c r="B375" s="264"/>
      <c r="C375" s="266"/>
      <c r="D375" s="266"/>
      <c r="E375" s="260"/>
      <c r="F375" s="260"/>
      <c r="G375" s="276"/>
      <c r="H375" s="276"/>
      <c r="I375" s="276"/>
      <c r="J375" s="260"/>
      <c r="K375" s="260"/>
      <c r="L375" s="260"/>
      <c r="M375" s="260"/>
      <c r="N375" s="260"/>
      <c r="O375" s="2"/>
    </row>
    <row r="376" spans="1:15" ht="30.75" customHeight="1" x14ac:dyDescent="0.25">
      <c r="A376" s="307"/>
      <c r="B376" s="265"/>
      <c r="C376" s="266"/>
      <c r="D376" s="266"/>
      <c r="E376" s="261"/>
      <c r="F376" s="261"/>
      <c r="G376" s="277"/>
      <c r="H376" s="277"/>
      <c r="I376" s="277"/>
      <c r="J376" s="261"/>
      <c r="K376" s="261"/>
      <c r="L376" s="261"/>
      <c r="M376" s="261"/>
      <c r="N376" s="261"/>
      <c r="O376" s="2"/>
    </row>
    <row r="377" spans="1:15" ht="18.75" customHeight="1" x14ac:dyDescent="0.25">
      <c r="A377" s="387"/>
      <c r="B377" s="263" t="s">
        <v>97</v>
      </c>
      <c r="C377" s="266">
        <v>2020</v>
      </c>
      <c r="D377" s="266">
        <v>2026</v>
      </c>
      <c r="E377" s="267" t="s">
        <v>130</v>
      </c>
      <c r="F377" s="16" t="s">
        <v>31</v>
      </c>
      <c r="G377" s="148">
        <f t="shared" ref="G377:H377" si="182">G378+G379</f>
        <v>16363979.119999999</v>
      </c>
      <c r="H377" s="148">
        <f t="shared" si="182"/>
        <v>15847846.619999999</v>
      </c>
      <c r="I377" s="148">
        <f>H377/G377*100</f>
        <v>96.845923010441965</v>
      </c>
      <c r="J377" s="259" t="s">
        <v>49</v>
      </c>
      <c r="K377" s="259" t="s">
        <v>49</v>
      </c>
      <c r="L377" s="259" t="s">
        <v>49</v>
      </c>
      <c r="M377" s="259" t="s">
        <v>49</v>
      </c>
      <c r="N377" s="259" t="s">
        <v>49</v>
      </c>
      <c r="O377" s="2"/>
    </row>
    <row r="378" spans="1:15" ht="77.25" customHeight="1" x14ac:dyDescent="0.25">
      <c r="A378" s="306"/>
      <c r="B378" s="264"/>
      <c r="C378" s="266"/>
      <c r="D378" s="266"/>
      <c r="E378" s="267"/>
      <c r="F378" s="16" t="s">
        <v>20</v>
      </c>
      <c r="G378" s="148">
        <f t="shared" ref="G378:H378" si="183">G384+G381</f>
        <v>817767.07</v>
      </c>
      <c r="H378" s="148">
        <f t="shared" si="183"/>
        <v>791960.45</v>
      </c>
      <c r="I378" s="148">
        <f t="shared" ref="I378:I385" si="184">H378/G378*100</f>
        <v>96.844257864284018</v>
      </c>
      <c r="J378" s="260"/>
      <c r="K378" s="260"/>
      <c r="L378" s="260"/>
      <c r="M378" s="260"/>
      <c r="N378" s="260"/>
      <c r="O378" s="2"/>
    </row>
    <row r="379" spans="1:15" ht="45" customHeight="1" x14ac:dyDescent="0.25">
      <c r="A379" s="307"/>
      <c r="B379" s="265"/>
      <c r="C379" s="266"/>
      <c r="D379" s="266"/>
      <c r="E379" s="267"/>
      <c r="F379" s="16" t="s">
        <v>36</v>
      </c>
      <c r="G379" s="148">
        <f t="shared" ref="G379:H379" si="185">G385+G382</f>
        <v>15546212.049999999</v>
      </c>
      <c r="H379" s="148">
        <f t="shared" si="185"/>
        <v>15055886.17</v>
      </c>
      <c r="I379" s="148">
        <f t="shared" si="184"/>
        <v>96.846010601019699</v>
      </c>
      <c r="J379" s="261"/>
      <c r="K379" s="261"/>
      <c r="L379" s="261"/>
      <c r="M379" s="261"/>
      <c r="N379" s="261"/>
      <c r="O379" s="2"/>
    </row>
    <row r="380" spans="1:15" s="221" customFormat="1" ht="45" customHeight="1" x14ac:dyDescent="0.25">
      <c r="A380" s="219"/>
      <c r="B380" s="263" t="s">
        <v>185</v>
      </c>
      <c r="C380" s="266">
        <v>2020</v>
      </c>
      <c r="D380" s="266">
        <v>2026</v>
      </c>
      <c r="E380" s="267" t="s">
        <v>130</v>
      </c>
      <c r="F380" s="220" t="s">
        <v>31</v>
      </c>
      <c r="G380" s="148">
        <f t="shared" ref="G380:H380" si="186">G381+G382</f>
        <v>16355341.34</v>
      </c>
      <c r="H380" s="148">
        <f t="shared" si="186"/>
        <v>15839208.84</v>
      </c>
      <c r="I380" s="148">
        <f t="shared" si="184"/>
        <v>96.844257241286044</v>
      </c>
      <c r="J380" s="259" t="s">
        <v>98</v>
      </c>
      <c r="K380" s="259" t="s">
        <v>90</v>
      </c>
      <c r="L380" s="259">
        <v>100</v>
      </c>
      <c r="M380" s="259">
        <v>100</v>
      </c>
      <c r="N380" s="259">
        <v>100</v>
      </c>
      <c r="O380" s="2"/>
    </row>
    <row r="381" spans="1:15" s="221" customFormat="1" ht="45" customHeight="1" x14ac:dyDescent="0.25">
      <c r="A381" s="219"/>
      <c r="B381" s="264"/>
      <c r="C381" s="266"/>
      <c r="D381" s="266"/>
      <c r="E381" s="267"/>
      <c r="F381" s="220" t="s">
        <v>20</v>
      </c>
      <c r="G381" s="148">
        <v>817767.07</v>
      </c>
      <c r="H381" s="148">
        <v>791960.45</v>
      </c>
      <c r="I381" s="148">
        <f t="shared" si="184"/>
        <v>96.844257864284018</v>
      </c>
      <c r="J381" s="260"/>
      <c r="K381" s="260"/>
      <c r="L381" s="260"/>
      <c r="M381" s="260"/>
      <c r="N381" s="260"/>
      <c r="O381" s="2"/>
    </row>
    <row r="382" spans="1:15" s="221" customFormat="1" ht="41.45" customHeight="1" x14ac:dyDescent="0.25">
      <c r="A382" s="219"/>
      <c r="B382" s="265"/>
      <c r="C382" s="266"/>
      <c r="D382" s="266"/>
      <c r="E382" s="267"/>
      <c r="F382" s="220" t="s">
        <v>36</v>
      </c>
      <c r="G382" s="148">
        <v>15537574.27</v>
      </c>
      <c r="H382" s="148">
        <v>15047248.390000001</v>
      </c>
      <c r="I382" s="148">
        <f t="shared" si="184"/>
        <v>96.844257208496686</v>
      </c>
      <c r="J382" s="261"/>
      <c r="K382" s="261"/>
      <c r="L382" s="261"/>
      <c r="M382" s="261"/>
      <c r="N382" s="261"/>
      <c r="O382" s="2"/>
    </row>
    <row r="383" spans="1:15" ht="37.5" customHeight="1" x14ac:dyDescent="0.25">
      <c r="A383" s="387"/>
      <c r="B383" s="263" t="s">
        <v>238</v>
      </c>
      <c r="C383" s="266">
        <v>2020</v>
      </c>
      <c r="D383" s="266">
        <v>2026</v>
      </c>
      <c r="E383" s="267" t="s">
        <v>130</v>
      </c>
      <c r="F383" s="16" t="s">
        <v>31</v>
      </c>
      <c r="G383" s="148">
        <f t="shared" ref="G383:H383" si="187">G384+G385</f>
        <v>8637.7800000000007</v>
      </c>
      <c r="H383" s="148">
        <f t="shared" si="187"/>
        <v>8637.7800000000007</v>
      </c>
      <c r="I383" s="148">
        <f t="shared" si="184"/>
        <v>100</v>
      </c>
      <c r="J383" s="259" t="s">
        <v>126</v>
      </c>
      <c r="K383" s="259" t="s">
        <v>90</v>
      </c>
      <c r="L383" s="259">
        <v>100</v>
      </c>
      <c r="M383" s="259">
        <v>100</v>
      </c>
      <c r="N383" s="259">
        <v>100</v>
      </c>
      <c r="O383" s="2"/>
    </row>
    <row r="384" spans="1:15" ht="96" customHeight="1" x14ac:dyDescent="0.25">
      <c r="A384" s="306"/>
      <c r="B384" s="264"/>
      <c r="C384" s="266"/>
      <c r="D384" s="266"/>
      <c r="E384" s="267"/>
      <c r="F384" s="16" t="s">
        <v>20</v>
      </c>
      <c r="G384" s="148">
        <v>0</v>
      </c>
      <c r="H384" s="148">
        <v>0</v>
      </c>
      <c r="I384" s="148">
        <v>0</v>
      </c>
      <c r="J384" s="260"/>
      <c r="K384" s="260"/>
      <c r="L384" s="260"/>
      <c r="M384" s="260"/>
      <c r="N384" s="260"/>
      <c r="O384" s="2"/>
    </row>
    <row r="385" spans="1:15" ht="53.25" customHeight="1" x14ac:dyDescent="0.25">
      <c r="A385" s="307"/>
      <c r="B385" s="265"/>
      <c r="C385" s="266"/>
      <c r="D385" s="266"/>
      <c r="E385" s="267"/>
      <c r="F385" s="16" t="s">
        <v>36</v>
      </c>
      <c r="G385" s="148">
        <v>8637.7800000000007</v>
      </c>
      <c r="H385" s="148">
        <v>8637.7800000000007</v>
      </c>
      <c r="I385" s="148">
        <f t="shared" si="184"/>
        <v>100</v>
      </c>
      <c r="J385" s="261"/>
      <c r="K385" s="261"/>
      <c r="L385" s="261"/>
      <c r="M385" s="261"/>
      <c r="N385" s="261"/>
      <c r="O385" s="2"/>
    </row>
    <row r="386" spans="1:15" s="48" customFormat="1" ht="53.25" customHeight="1" x14ac:dyDescent="0.25">
      <c r="A386" s="49"/>
      <c r="B386" s="249" t="s">
        <v>115</v>
      </c>
      <c r="C386" s="46">
        <v>2020</v>
      </c>
      <c r="D386" s="46">
        <v>2026</v>
      </c>
      <c r="E386" s="45" t="s">
        <v>49</v>
      </c>
      <c r="F386" s="45" t="s">
        <v>49</v>
      </c>
      <c r="G386" s="161" t="s">
        <v>49</v>
      </c>
      <c r="H386" s="161" t="s">
        <v>49</v>
      </c>
      <c r="I386" s="161" t="s">
        <v>49</v>
      </c>
      <c r="J386" s="45"/>
      <c r="K386" s="45"/>
      <c r="L386" s="45"/>
      <c r="M386" s="45"/>
      <c r="N386" s="45"/>
      <c r="O386" s="2"/>
    </row>
    <row r="387" spans="1:15" s="48" customFormat="1" ht="22.15" customHeight="1" x14ac:dyDescent="0.25">
      <c r="A387" s="49"/>
      <c r="B387" s="263" t="s">
        <v>0</v>
      </c>
      <c r="C387" s="259">
        <v>2020</v>
      </c>
      <c r="D387" s="259">
        <v>2026</v>
      </c>
      <c r="E387" s="259" t="s">
        <v>130</v>
      </c>
      <c r="F387" s="47" t="s">
        <v>31</v>
      </c>
      <c r="G387" s="148">
        <f t="shared" ref="G387:H387" si="188">G388+G389</f>
        <v>2123892.38</v>
      </c>
      <c r="H387" s="148">
        <f t="shared" si="188"/>
        <v>2051034.93</v>
      </c>
      <c r="I387" s="148">
        <f>H387/G387*100</f>
        <v>96.569626093766587</v>
      </c>
      <c r="J387" s="259" t="s">
        <v>49</v>
      </c>
      <c r="K387" s="259" t="s">
        <v>49</v>
      </c>
      <c r="L387" s="259" t="s">
        <v>49</v>
      </c>
      <c r="M387" s="259" t="s">
        <v>49</v>
      </c>
      <c r="N387" s="259" t="s">
        <v>49</v>
      </c>
      <c r="O387" s="2"/>
    </row>
    <row r="388" spans="1:15" s="48" customFormat="1" ht="53.25" customHeight="1" x14ac:dyDescent="0.25">
      <c r="A388" s="49"/>
      <c r="B388" s="264"/>
      <c r="C388" s="260"/>
      <c r="D388" s="260"/>
      <c r="E388" s="260"/>
      <c r="F388" s="47" t="s">
        <v>35</v>
      </c>
      <c r="G388" s="148">
        <f t="shared" ref="G388:H388" si="189">G394+G442+G397+G400+G391++G403+G406+G409+G412+G415+G418+G421+G424+G427+G430+G433+G436+G439</f>
        <v>2123892.38</v>
      </c>
      <c r="H388" s="148">
        <f t="shared" si="189"/>
        <v>2051034.93</v>
      </c>
      <c r="I388" s="148">
        <f t="shared" ref="I388:I442" si="190">H388/G388*100</f>
        <v>96.569626093766587</v>
      </c>
      <c r="J388" s="260"/>
      <c r="K388" s="260"/>
      <c r="L388" s="260"/>
      <c r="M388" s="260"/>
      <c r="N388" s="260"/>
      <c r="O388" s="2"/>
    </row>
    <row r="389" spans="1:15" s="48" customFormat="1" ht="39.6" customHeight="1" x14ac:dyDescent="0.25">
      <c r="A389" s="49"/>
      <c r="B389" s="265"/>
      <c r="C389" s="261"/>
      <c r="D389" s="261"/>
      <c r="E389" s="261"/>
      <c r="F389" s="47" t="s">
        <v>36</v>
      </c>
      <c r="G389" s="148">
        <f t="shared" ref="G389:H389" si="191">G395+G443+G398+G401+G392+G404+G407+G410+G413+G416+G419+G422+G425+G428+G431+G434+G437+G440</f>
        <v>0</v>
      </c>
      <c r="H389" s="148">
        <f t="shared" si="191"/>
        <v>0</v>
      </c>
      <c r="I389" s="148">
        <v>0</v>
      </c>
      <c r="J389" s="261"/>
      <c r="K389" s="261"/>
      <c r="L389" s="261"/>
      <c r="M389" s="261"/>
      <c r="N389" s="261"/>
      <c r="O389" s="2"/>
    </row>
    <row r="390" spans="1:15" s="58" customFormat="1" ht="39.6" customHeight="1" x14ac:dyDescent="0.25">
      <c r="A390" s="57"/>
      <c r="B390" s="263" t="s">
        <v>158</v>
      </c>
      <c r="C390" s="259">
        <v>2020</v>
      </c>
      <c r="D390" s="259">
        <v>2026</v>
      </c>
      <c r="E390" s="263" t="s">
        <v>130</v>
      </c>
      <c r="F390" s="56" t="s">
        <v>31</v>
      </c>
      <c r="G390" s="148">
        <f t="shared" ref="G390:H390" si="192">G391+G392</f>
        <v>145714.92000000001</v>
      </c>
      <c r="H390" s="148">
        <f t="shared" si="192"/>
        <v>72857.47</v>
      </c>
      <c r="I390" s="148">
        <f t="shared" si="190"/>
        <v>50.000006862715217</v>
      </c>
      <c r="J390" s="259" t="s">
        <v>155</v>
      </c>
      <c r="K390" s="259"/>
      <c r="L390" s="259">
        <v>2</v>
      </c>
      <c r="M390" s="259">
        <v>2</v>
      </c>
      <c r="N390" s="259">
        <f>M390/L390*100</f>
        <v>100</v>
      </c>
      <c r="O390" s="2"/>
    </row>
    <row r="391" spans="1:15" s="58" customFormat="1" ht="39.6" customHeight="1" x14ac:dyDescent="0.25">
      <c r="A391" s="57"/>
      <c r="B391" s="264"/>
      <c r="C391" s="260"/>
      <c r="D391" s="260"/>
      <c r="E391" s="264"/>
      <c r="F391" s="56" t="s">
        <v>35</v>
      </c>
      <c r="G391" s="148">
        <v>145714.92000000001</v>
      </c>
      <c r="H391" s="148">
        <v>72857.47</v>
      </c>
      <c r="I391" s="148">
        <f t="shared" si="190"/>
        <v>50.000006862715217</v>
      </c>
      <c r="J391" s="260"/>
      <c r="K391" s="260"/>
      <c r="L391" s="260"/>
      <c r="M391" s="260"/>
      <c r="N391" s="260"/>
      <c r="O391" s="2"/>
    </row>
    <row r="392" spans="1:15" s="58" customFormat="1" ht="39.6" customHeight="1" x14ac:dyDescent="0.25">
      <c r="A392" s="57"/>
      <c r="B392" s="265"/>
      <c r="C392" s="261"/>
      <c r="D392" s="261"/>
      <c r="E392" s="265"/>
      <c r="F392" s="56" t="s">
        <v>36</v>
      </c>
      <c r="G392" s="148">
        <v>0</v>
      </c>
      <c r="H392" s="148">
        <v>0</v>
      </c>
      <c r="I392" s="148">
        <v>0</v>
      </c>
      <c r="J392" s="261"/>
      <c r="K392" s="261"/>
      <c r="L392" s="261"/>
      <c r="M392" s="261"/>
      <c r="N392" s="261"/>
      <c r="O392" s="2"/>
    </row>
    <row r="393" spans="1:15" s="48" customFormat="1" ht="53.25" hidden="1" customHeight="1" x14ac:dyDescent="0.25">
      <c r="A393" s="57"/>
      <c r="B393" s="263" t="s">
        <v>166</v>
      </c>
      <c r="C393" s="259">
        <v>2020</v>
      </c>
      <c r="D393" s="259">
        <v>2026</v>
      </c>
      <c r="E393" s="263" t="s">
        <v>130</v>
      </c>
      <c r="F393" s="56" t="s">
        <v>31</v>
      </c>
      <c r="G393" s="148">
        <f t="shared" ref="G393:H393" si="193">G394+G395</f>
        <v>0</v>
      </c>
      <c r="H393" s="148">
        <f t="shared" si="193"/>
        <v>0</v>
      </c>
      <c r="I393" s="148" t="e">
        <f t="shared" si="190"/>
        <v>#DIV/0!</v>
      </c>
      <c r="J393" s="259" t="s">
        <v>152</v>
      </c>
      <c r="K393" s="259" t="s">
        <v>132</v>
      </c>
      <c r="L393" s="259"/>
      <c r="M393" s="259"/>
      <c r="N393" s="259" t="e">
        <f t="shared" ref="N393" si="194">M393/L393*100</f>
        <v>#DIV/0!</v>
      </c>
      <c r="O393" s="2"/>
    </row>
    <row r="394" spans="1:15" s="48" customFormat="1" ht="53.25" hidden="1" customHeight="1" x14ac:dyDescent="0.25">
      <c r="A394" s="57"/>
      <c r="B394" s="264"/>
      <c r="C394" s="260"/>
      <c r="D394" s="260"/>
      <c r="E394" s="264"/>
      <c r="F394" s="56" t="s">
        <v>35</v>
      </c>
      <c r="G394" s="148">
        <v>0</v>
      </c>
      <c r="H394" s="148">
        <v>0</v>
      </c>
      <c r="I394" s="148" t="e">
        <f t="shared" si="190"/>
        <v>#DIV/0!</v>
      </c>
      <c r="J394" s="260"/>
      <c r="K394" s="260"/>
      <c r="L394" s="260"/>
      <c r="M394" s="260"/>
      <c r="N394" s="260"/>
      <c r="O394" s="2"/>
    </row>
    <row r="395" spans="1:15" s="48" customFormat="1" ht="53.25" hidden="1" customHeight="1" x14ac:dyDescent="0.25">
      <c r="A395" s="57"/>
      <c r="B395" s="265"/>
      <c r="C395" s="261"/>
      <c r="D395" s="261"/>
      <c r="E395" s="265"/>
      <c r="F395" s="56" t="s">
        <v>36</v>
      </c>
      <c r="G395" s="148">
        <v>0</v>
      </c>
      <c r="H395" s="148">
        <v>0</v>
      </c>
      <c r="I395" s="148" t="e">
        <f t="shared" si="190"/>
        <v>#DIV/0!</v>
      </c>
      <c r="J395" s="261"/>
      <c r="K395" s="261"/>
      <c r="L395" s="261"/>
      <c r="M395" s="261"/>
      <c r="N395" s="261"/>
      <c r="O395" s="2"/>
    </row>
    <row r="396" spans="1:15" s="53" customFormat="1" ht="53.25" hidden="1" customHeight="1" x14ac:dyDescent="0.25">
      <c r="A396" s="51"/>
      <c r="B396" s="263" t="s">
        <v>167</v>
      </c>
      <c r="C396" s="266">
        <v>2020</v>
      </c>
      <c r="D396" s="259">
        <v>2026</v>
      </c>
      <c r="E396" s="267" t="s">
        <v>130</v>
      </c>
      <c r="F396" s="52" t="s">
        <v>31</v>
      </c>
      <c r="G396" s="148">
        <f t="shared" ref="G396:H396" si="195">G397+G398</f>
        <v>0</v>
      </c>
      <c r="H396" s="148">
        <f t="shared" si="195"/>
        <v>0</v>
      </c>
      <c r="I396" s="148" t="e">
        <f t="shared" si="190"/>
        <v>#DIV/0!</v>
      </c>
      <c r="J396" s="266" t="s">
        <v>153</v>
      </c>
      <c r="K396" s="259" t="s">
        <v>92</v>
      </c>
      <c r="L396" s="259"/>
      <c r="M396" s="259"/>
      <c r="N396" s="259" t="e">
        <f t="shared" ref="N396" si="196">M396/L396*100</f>
        <v>#DIV/0!</v>
      </c>
      <c r="O396" s="2"/>
    </row>
    <row r="397" spans="1:15" s="53" customFormat="1" ht="53.25" hidden="1" customHeight="1" x14ac:dyDescent="0.25">
      <c r="A397" s="51"/>
      <c r="B397" s="264"/>
      <c r="C397" s="266"/>
      <c r="D397" s="260"/>
      <c r="E397" s="267"/>
      <c r="F397" s="52" t="s">
        <v>35</v>
      </c>
      <c r="G397" s="148">
        <v>0</v>
      </c>
      <c r="H397" s="148">
        <v>0</v>
      </c>
      <c r="I397" s="148" t="e">
        <f t="shared" si="190"/>
        <v>#DIV/0!</v>
      </c>
      <c r="J397" s="266"/>
      <c r="K397" s="260"/>
      <c r="L397" s="260"/>
      <c r="M397" s="260"/>
      <c r="N397" s="260"/>
      <c r="O397" s="2"/>
    </row>
    <row r="398" spans="1:15" s="53" customFormat="1" ht="53.25" hidden="1" customHeight="1" x14ac:dyDescent="0.25">
      <c r="A398" s="51"/>
      <c r="B398" s="265"/>
      <c r="C398" s="266"/>
      <c r="D398" s="261"/>
      <c r="E398" s="267"/>
      <c r="F398" s="52" t="s">
        <v>36</v>
      </c>
      <c r="G398" s="148">
        <v>0</v>
      </c>
      <c r="H398" s="148">
        <v>0</v>
      </c>
      <c r="I398" s="148" t="e">
        <f t="shared" si="190"/>
        <v>#DIV/0!</v>
      </c>
      <c r="J398" s="266"/>
      <c r="K398" s="261"/>
      <c r="L398" s="261"/>
      <c r="M398" s="261"/>
      <c r="N398" s="261"/>
      <c r="O398" s="2"/>
    </row>
    <row r="399" spans="1:15" s="53" customFormat="1" ht="53.25" hidden="1" customHeight="1" x14ac:dyDescent="0.25">
      <c r="A399" s="51"/>
      <c r="B399" s="263" t="s">
        <v>168</v>
      </c>
      <c r="C399" s="266">
        <v>2020</v>
      </c>
      <c r="D399" s="259">
        <v>2026</v>
      </c>
      <c r="E399" s="267" t="s">
        <v>130</v>
      </c>
      <c r="F399" s="52" t="s">
        <v>31</v>
      </c>
      <c r="G399" s="148">
        <f t="shared" ref="G399:H399" si="197">G400+G401</f>
        <v>0</v>
      </c>
      <c r="H399" s="148">
        <f t="shared" si="197"/>
        <v>0</v>
      </c>
      <c r="I399" s="148" t="e">
        <f t="shared" si="190"/>
        <v>#DIV/0!</v>
      </c>
      <c r="J399" s="266" t="s">
        <v>154</v>
      </c>
      <c r="K399" s="259" t="s">
        <v>92</v>
      </c>
      <c r="L399" s="259"/>
      <c r="M399" s="259"/>
      <c r="N399" s="259" t="e">
        <f t="shared" ref="N399" si="198">M399/L399*100</f>
        <v>#DIV/0!</v>
      </c>
      <c r="O399" s="2"/>
    </row>
    <row r="400" spans="1:15" s="53" customFormat="1" ht="53.25" hidden="1" customHeight="1" x14ac:dyDescent="0.25">
      <c r="A400" s="51"/>
      <c r="B400" s="264"/>
      <c r="C400" s="266"/>
      <c r="D400" s="260"/>
      <c r="E400" s="267"/>
      <c r="F400" s="52" t="s">
        <v>35</v>
      </c>
      <c r="G400" s="148">
        <v>0</v>
      </c>
      <c r="H400" s="148">
        <v>0</v>
      </c>
      <c r="I400" s="148" t="e">
        <f t="shared" si="190"/>
        <v>#DIV/0!</v>
      </c>
      <c r="J400" s="266"/>
      <c r="K400" s="260"/>
      <c r="L400" s="260"/>
      <c r="M400" s="260"/>
      <c r="N400" s="260"/>
      <c r="O400" s="2"/>
    </row>
    <row r="401" spans="1:15" s="53" customFormat="1" ht="53.25" hidden="1" customHeight="1" x14ac:dyDescent="0.25">
      <c r="A401" s="51"/>
      <c r="B401" s="265"/>
      <c r="C401" s="266"/>
      <c r="D401" s="261"/>
      <c r="E401" s="267"/>
      <c r="F401" s="52" t="s">
        <v>36</v>
      </c>
      <c r="G401" s="148">
        <v>0</v>
      </c>
      <c r="H401" s="148">
        <v>0</v>
      </c>
      <c r="I401" s="148" t="e">
        <f t="shared" si="190"/>
        <v>#DIV/0!</v>
      </c>
      <c r="J401" s="266"/>
      <c r="K401" s="261"/>
      <c r="L401" s="261"/>
      <c r="M401" s="261"/>
      <c r="N401" s="261"/>
      <c r="O401" s="2"/>
    </row>
    <row r="402" spans="1:15" s="232" customFormat="1" ht="53.25" hidden="1" customHeight="1" x14ac:dyDescent="0.25">
      <c r="A402" s="226"/>
      <c r="B402" s="263" t="s">
        <v>159</v>
      </c>
      <c r="C402" s="266">
        <v>2020</v>
      </c>
      <c r="D402" s="266">
        <v>2026</v>
      </c>
      <c r="E402" s="267" t="s">
        <v>130</v>
      </c>
      <c r="F402" s="222" t="s">
        <v>31</v>
      </c>
      <c r="G402" s="148">
        <f t="shared" ref="G402:H402" si="199">G403+G404</f>
        <v>0</v>
      </c>
      <c r="H402" s="148">
        <f t="shared" si="199"/>
        <v>0</v>
      </c>
      <c r="I402" s="148" t="e">
        <f t="shared" si="190"/>
        <v>#DIV/0!</v>
      </c>
      <c r="J402" s="259" t="s">
        <v>155</v>
      </c>
      <c r="K402" s="259" t="s">
        <v>92</v>
      </c>
      <c r="L402" s="259"/>
      <c r="M402" s="259"/>
      <c r="N402" s="259" t="e">
        <f t="shared" ref="N402" si="200">M402/L402*100</f>
        <v>#DIV/0!</v>
      </c>
      <c r="O402" s="2"/>
    </row>
    <row r="403" spans="1:15" s="232" customFormat="1" ht="53.25" hidden="1" customHeight="1" x14ac:dyDescent="0.25">
      <c r="A403" s="226"/>
      <c r="B403" s="264"/>
      <c r="C403" s="266"/>
      <c r="D403" s="266"/>
      <c r="E403" s="267"/>
      <c r="F403" s="222" t="s">
        <v>35</v>
      </c>
      <c r="G403" s="148">
        <v>0</v>
      </c>
      <c r="H403" s="148">
        <v>0</v>
      </c>
      <c r="I403" s="148" t="e">
        <f t="shared" si="190"/>
        <v>#DIV/0!</v>
      </c>
      <c r="J403" s="260"/>
      <c r="K403" s="260"/>
      <c r="L403" s="260"/>
      <c r="M403" s="260"/>
      <c r="N403" s="260"/>
      <c r="O403" s="2"/>
    </row>
    <row r="404" spans="1:15" s="232" customFormat="1" ht="53.25" hidden="1" customHeight="1" x14ac:dyDescent="0.25">
      <c r="A404" s="226"/>
      <c r="B404" s="265"/>
      <c r="C404" s="266"/>
      <c r="D404" s="266"/>
      <c r="E404" s="267"/>
      <c r="F404" s="222" t="s">
        <v>36</v>
      </c>
      <c r="G404" s="148">
        <v>0</v>
      </c>
      <c r="H404" s="148">
        <v>0</v>
      </c>
      <c r="I404" s="148" t="e">
        <f t="shared" si="190"/>
        <v>#DIV/0!</v>
      </c>
      <c r="J404" s="261"/>
      <c r="K404" s="261"/>
      <c r="L404" s="261"/>
      <c r="M404" s="261"/>
      <c r="N404" s="261"/>
      <c r="O404" s="2"/>
    </row>
    <row r="405" spans="1:15" s="232" customFormat="1" ht="53.25" customHeight="1" x14ac:dyDescent="0.25">
      <c r="A405" s="226"/>
      <c r="B405" s="263" t="s">
        <v>246</v>
      </c>
      <c r="C405" s="266">
        <v>2023</v>
      </c>
      <c r="D405" s="266">
        <v>2026</v>
      </c>
      <c r="E405" s="267" t="s">
        <v>130</v>
      </c>
      <c r="F405" s="222" t="s">
        <v>31</v>
      </c>
      <c r="G405" s="148">
        <f t="shared" ref="G405:H405" si="201">G406+G407</f>
        <v>264004.45</v>
      </c>
      <c r="H405" s="148">
        <f t="shared" si="201"/>
        <v>264004.45</v>
      </c>
      <c r="I405" s="148">
        <f t="shared" si="190"/>
        <v>100</v>
      </c>
      <c r="J405" s="259" t="s">
        <v>126</v>
      </c>
      <c r="K405" s="259" t="s">
        <v>90</v>
      </c>
      <c r="L405" s="259">
        <v>100</v>
      </c>
      <c r="M405" s="259">
        <v>100</v>
      </c>
      <c r="N405" s="259">
        <f t="shared" ref="N405" si="202">M405/L405*100</f>
        <v>100</v>
      </c>
      <c r="O405" s="2"/>
    </row>
    <row r="406" spans="1:15" s="232" customFormat="1" ht="53.25" customHeight="1" x14ac:dyDescent="0.25">
      <c r="A406" s="226"/>
      <c r="B406" s="264"/>
      <c r="C406" s="266"/>
      <c r="D406" s="266"/>
      <c r="E406" s="267"/>
      <c r="F406" s="222" t="s">
        <v>35</v>
      </c>
      <c r="G406" s="148">
        <v>264004.45</v>
      </c>
      <c r="H406" s="148">
        <v>264004.45</v>
      </c>
      <c r="I406" s="148">
        <f t="shared" si="190"/>
        <v>100</v>
      </c>
      <c r="J406" s="260"/>
      <c r="K406" s="260"/>
      <c r="L406" s="260"/>
      <c r="M406" s="260"/>
      <c r="N406" s="260"/>
      <c r="O406" s="2"/>
    </row>
    <row r="407" spans="1:15" s="232" customFormat="1" ht="53.25" customHeight="1" x14ac:dyDescent="0.25">
      <c r="A407" s="226"/>
      <c r="B407" s="265"/>
      <c r="C407" s="266"/>
      <c r="D407" s="266"/>
      <c r="E407" s="267"/>
      <c r="F407" s="222" t="s">
        <v>36</v>
      </c>
      <c r="G407" s="148">
        <v>0</v>
      </c>
      <c r="H407" s="148">
        <v>0</v>
      </c>
      <c r="I407" s="148">
        <v>0</v>
      </c>
      <c r="J407" s="261"/>
      <c r="K407" s="261"/>
      <c r="L407" s="261"/>
      <c r="M407" s="261"/>
      <c r="N407" s="261"/>
      <c r="O407" s="2"/>
    </row>
    <row r="408" spans="1:15" s="232" customFormat="1" ht="53.25" customHeight="1" x14ac:dyDescent="0.25">
      <c r="A408" s="226"/>
      <c r="B408" s="263" t="s">
        <v>247</v>
      </c>
      <c r="C408" s="266">
        <v>2023</v>
      </c>
      <c r="D408" s="266">
        <v>2026</v>
      </c>
      <c r="E408" s="267" t="s">
        <v>130</v>
      </c>
      <c r="F408" s="222" t="s">
        <v>31</v>
      </c>
      <c r="G408" s="148">
        <f t="shared" ref="G408:H408" si="203">G409+G410</f>
        <v>300000</v>
      </c>
      <c r="H408" s="148">
        <f t="shared" si="203"/>
        <v>300000</v>
      </c>
      <c r="I408" s="148">
        <f t="shared" si="190"/>
        <v>100</v>
      </c>
      <c r="J408" s="259" t="s">
        <v>126</v>
      </c>
      <c r="K408" s="259" t="s">
        <v>90</v>
      </c>
      <c r="L408" s="259">
        <v>100</v>
      </c>
      <c r="M408" s="259">
        <v>100</v>
      </c>
      <c r="N408" s="259">
        <f t="shared" ref="N408" si="204">M408/L408*100</f>
        <v>100</v>
      </c>
      <c r="O408" s="2"/>
    </row>
    <row r="409" spans="1:15" s="232" customFormat="1" ht="53.25" customHeight="1" x14ac:dyDescent="0.25">
      <c r="A409" s="226"/>
      <c r="B409" s="264"/>
      <c r="C409" s="266"/>
      <c r="D409" s="266"/>
      <c r="E409" s="267"/>
      <c r="F409" s="222" t="s">
        <v>35</v>
      </c>
      <c r="G409" s="148">
        <v>300000</v>
      </c>
      <c r="H409" s="148">
        <v>300000</v>
      </c>
      <c r="I409" s="148">
        <f t="shared" si="190"/>
        <v>100</v>
      </c>
      <c r="J409" s="260"/>
      <c r="K409" s="260"/>
      <c r="L409" s="260"/>
      <c r="M409" s="260"/>
      <c r="N409" s="260"/>
      <c r="O409" s="2"/>
    </row>
    <row r="410" spans="1:15" s="232" customFormat="1" ht="53.25" customHeight="1" x14ac:dyDescent="0.25">
      <c r="A410" s="226"/>
      <c r="B410" s="265"/>
      <c r="C410" s="266"/>
      <c r="D410" s="266"/>
      <c r="E410" s="267"/>
      <c r="F410" s="222" t="s">
        <v>36</v>
      </c>
      <c r="G410" s="148">
        <v>0</v>
      </c>
      <c r="H410" s="148">
        <v>0</v>
      </c>
      <c r="I410" s="148">
        <v>0</v>
      </c>
      <c r="J410" s="261"/>
      <c r="K410" s="261"/>
      <c r="L410" s="261"/>
      <c r="M410" s="261"/>
      <c r="N410" s="261"/>
      <c r="O410" s="2"/>
    </row>
    <row r="411" spans="1:15" s="243" customFormat="1" ht="53.25" customHeight="1" x14ac:dyDescent="0.25">
      <c r="A411" s="236"/>
      <c r="B411" s="263" t="s">
        <v>248</v>
      </c>
      <c r="C411" s="266">
        <v>2023</v>
      </c>
      <c r="D411" s="266">
        <v>2026</v>
      </c>
      <c r="E411" s="267" t="s">
        <v>130</v>
      </c>
      <c r="F411" s="237" t="s">
        <v>31</v>
      </c>
      <c r="G411" s="148">
        <f t="shared" ref="G411:H411" si="205">G412+G413</f>
        <v>92547.199999999997</v>
      </c>
      <c r="H411" s="148">
        <f t="shared" si="205"/>
        <v>92547.199999999997</v>
      </c>
      <c r="I411" s="148">
        <f t="shared" si="190"/>
        <v>100</v>
      </c>
      <c r="J411" s="259" t="s">
        <v>126</v>
      </c>
      <c r="K411" s="259" t="s">
        <v>90</v>
      </c>
      <c r="L411" s="259">
        <v>100</v>
      </c>
      <c r="M411" s="259">
        <v>100</v>
      </c>
      <c r="N411" s="259">
        <f t="shared" ref="N411" si="206">M411/L411*100</f>
        <v>100</v>
      </c>
      <c r="O411" s="2"/>
    </row>
    <row r="412" spans="1:15" s="243" customFormat="1" ht="53.25" customHeight="1" x14ac:dyDescent="0.25">
      <c r="A412" s="236"/>
      <c r="B412" s="264"/>
      <c r="C412" s="266"/>
      <c r="D412" s="266"/>
      <c r="E412" s="267"/>
      <c r="F412" s="237" t="s">
        <v>35</v>
      </c>
      <c r="G412" s="148">
        <v>92547.199999999997</v>
      </c>
      <c r="H412" s="148">
        <v>92547.199999999997</v>
      </c>
      <c r="I412" s="148">
        <f t="shared" si="190"/>
        <v>100</v>
      </c>
      <c r="J412" s="260"/>
      <c r="K412" s="260"/>
      <c r="L412" s="260"/>
      <c r="M412" s="260"/>
      <c r="N412" s="260"/>
      <c r="O412" s="2"/>
    </row>
    <row r="413" spans="1:15" s="243" customFormat="1" ht="53.25" customHeight="1" x14ac:dyDescent="0.25">
      <c r="A413" s="236"/>
      <c r="B413" s="265"/>
      <c r="C413" s="266"/>
      <c r="D413" s="266"/>
      <c r="E413" s="267"/>
      <c r="F413" s="237" t="s">
        <v>36</v>
      </c>
      <c r="G413" s="148">
        <v>0</v>
      </c>
      <c r="H413" s="148">
        <v>0</v>
      </c>
      <c r="I413" s="148">
        <v>0</v>
      </c>
      <c r="J413" s="261"/>
      <c r="K413" s="261"/>
      <c r="L413" s="261"/>
      <c r="M413" s="261"/>
      <c r="N413" s="261"/>
      <c r="O413" s="2"/>
    </row>
    <row r="414" spans="1:15" s="243" customFormat="1" ht="33.6" customHeight="1" x14ac:dyDescent="0.25">
      <c r="A414" s="236"/>
      <c r="B414" s="263" t="s">
        <v>254</v>
      </c>
      <c r="C414" s="266">
        <v>2023</v>
      </c>
      <c r="D414" s="266">
        <v>2026</v>
      </c>
      <c r="E414" s="267" t="s">
        <v>130</v>
      </c>
      <c r="F414" s="237" t="s">
        <v>31</v>
      </c>
      <c r="G414" s="148">
        <f t="shared" ref="G414:H414" si="207">G415+G416</f>
        <v>77041.14</v>
      </c>
      <c r="H414" s="148">
        <f t="shared" si="207"/>
        <v>77041.14</v>
      </c>
      <c r="I414" s="148">
        <f t="shared" si="190"/>
        <v>100</v>
      </c>
      <c r="J414" s="259" t="s">
        <v>126</v>
      </c>
      <c r="K414" s="259" t="s">
        <v>90</v>
      </c>
      <c r="L414" s="259">
        <v>100</v>
      </c>
      <c r="M414" s="259">
        <v>100</v>
      </c>
      <c r="N414" s="259">
        <f t="shared" ref="N414" si="208">M414/L414*100</f>
        <v>100</v>
      </c>
      <c r="O414" s="2"/>
    </row>
    <row r="415" spans="1:15" s="243" customFormat="1" ht="53.25" customHeight="1" x14ac:dyDescent="0.25">
      <c r="A415" s="236"/>
      <c r="B415" s="264"/>
      <c r="C415" s="266"/>
      <c r="D415" s="266"/>
      <c r="E415" s="267"/>
      <c r="F415" s="237" t="s">
        <v>35</v>
      </c>
      <c r="G415" s="148">
        <v>77041.14</v>
      </c>
      <c r="H415" s="148">
        <v>77041.14</v>
      </c>
      <c r="I415" s="148">
        <f t="shared" si="190"/>
        <v>100</v>
      </c>
      <c r="J415" s="260"/>
      <c r="K415" s="260"/>
      <c r="L415" s="260"/>
      <c r="M415" s="260"/>
      <c r="N415" s="260"/>
      <c r="O415" s="2"/>
    </row>
    <row r="416" spans="1:15" s="243" customFormat="1" ht="53.25" customHeight="1" x14ac:dyDescent="0.25">
      <c r="A416" s="236"/>
      <c r="B416" s="265"/>
      <c r="C416" s="266"/>
      <c r="D416" s="266"/>
      <c r="E416" s="267"/>
      <c r="F416" s="237" t="s">
        <v>36</v>
      </c>
      <c r="G416" s="148">
        <v>0</v>
      </c>
      <c r="H416" s="148">
        <v>0</v>
      </c>
      <c r="I416" s="148">
        <v>0</v>
      </c>
      <c r="J416" s="261"/>
      <c r="K416" s="261"/>
      <c r="L416" s="261"/>
      <c r="M416" s="261"/>
      <c r="N416" s="261"/>
      <c r="O416" s="2"/>
    </row>
    <row r="417" spans="1:15" s="252" customFormat="1" ht="53.25" customHeight="1" x14ac:dyDescent="0.25">
      <c r="A417" s="247"/>
      <c r="B417" s="263" t="s">
        <v>255</v>
      </c>
      <c r="C417" s="266">
        <v>2023</v>
      </c>
      <c r="D417" s="266">
        <v>2026</v>
      </c>
      <c r="E417" s="267" t="s">
        <v>130</v>
      </c>
      <c r="F417" s="248" t="s">
        <v>31</v>
      </c>
      <c r="G417" s="148">
        <f t="shared" ref="G417:H417" si="209">G418+G419</f>
        <v>169592.17</v>
      </c>
      <c r="H417" s="148">
        <f t="shared" si="209"/>
        <v>169592.17</v>
      </c>
      <c r="I417" s="148">
        <f t="shared" si="190"/>
        <v>100</v>
      </c>
      <c r="J417" s="259" t="s">
        <v>126</v>
      </c>
      <c r="K417" s="259" t="s">
        <v>90</v>
      </c>
      <c r="L417" s="259">
        <v>100</v>
      </c>
      <c r="M417" s="259">
        <v>100</v>
      </c>
      <c r="N417" s="259">
        <f t="shared" ref="N417" si="210">M417/L417*100</f>
        <v>100</v>
      </c>
      <c r="O417" s="2"/>
    </row>
    <row r="418" spans="1:15" s="252" customFormat="1" ht="53.25" customHeight="1" x14ac:dyDescent="0.25">
      <c r="A418" s="247"/>
      <c r="B418" s="264"/>
      <c r="C418" s="266"/>
      <c r="D418" s="266"/>
      <c r="E418" s="267"/>
      <c r="F418" s="248" t="s">
        <v>35</v>
      </c>
      <c r="G418" s="148">
        <v>169592.17</v>
      </c>
      <c r="H418" s="148">
        <v>169592.17</v>
      </c>
      <c r="I418" s="148">
        <f t="shared" si="190"/>
        <v>100</v>
      </c>
      <c r="J418" s="260"/>
      <c r="K418" s="260"/>
      <c r="L418" s="260"/>
      <c r="M418" s="260"/>
      <c r="N418" s="260"/>
      <c r="O418" s="2"/>
    </row>
    <row r="419" spans="1:15" s="252" customFormat="1" ht="53.25" customHeight="1" x14ac:dyDescent="0.25">
      <c r="A419" s="247"/>
      <c r="B419" s="265"/>
      <c r="C419" s="266"/>
      <c r="D419" s="266"/>
      <c r="E419" s="267"/>
      <c r="F419" s="248" t="s">
        <v>36</v>
      </c>
      <c r="G419" s="148">
        <v>0</v>
      </c>
      <c r="H419" s="148">
        <v>0</v>
      </c>
      <c r="I419" s="148">
        <v>0</v>
      </c>
      <c r="J419" s="261"/>
      <c r="K419" s="261"/>
      <c r="L419" s="261"/>
      <c r="M419" s="261"/>
      <c r="N419" s="261"/>
      <c r="O419" s="2"/>
    </row>
    <row r="420" spans="1:15" s="252" customFormat="1" ht="53.25" hidden="1" customHeight="1" x14ac:dyDescent="0.25">
      <c r="A420" s="247"/>
      <c r="B420" s="263" t="s">
        <v>264</v>
      </c>
      <c r="C420" s="266">
        <v>2023</v>
      </c>
      <c r="D420" s="266">
        <v>2026</v>
      </c>
      <c r="E420" s="267" t="s">
        <v>130</v>
      </c>
      <c r="F420" s="248" t="s">
        <v>31</v>
      </c>
      <c r="G420" s="148">
        <f t="shared" ref="G420:H420" si="211">G421+G422</f>
        <v>0</v>
      </c>
      <c r="H420" s="148">
        <f t="shared" si="211"/>
        <v>0</v>
      </c>
      <c r="I420" s="148" t="e">
        <f t="shared" si="190"/>
        <v>#DIV/0!</v>
      </c>
      <c r="J420" s="259" t="s">
        <v>126</v>
      </c>
      <c r="K420" s="259" t="s">
        <v>90</v>
      </c>
      <c r="L420" s="259"/>
      <c r="M420" s="259"/>
      <c r="N420" s="259" t="e">
        <f t="shared" ref="N420" si="212">M420/L420*100</f>
        <v>#DIV/0!</v>
      </c>
      <c r="O420" s="2"/>
    </row>
    <row r="421" spans="1:15" s="252" customFormat="1" ht="53.25" hidden="1" customHeight="1" x14ac:dyDescent="0.25">
      <c r="A421" s="247"/>
      <c r="B421" s="264"/>
      <c r="C421" s="266"/>
      <c r="D421" s="266"/>
      <c r="E421" s="267"/>
      <c r="F421" s="248" t="s">
        <v>35</v>
      </c>
      <c r="G421" s="148">
        <v>0</v>
      </c>
      <c r="H421" s="148">
        <v>0</v>
      </c>
      <c r="I421" s="148" t="e">
        <f t="shared" si="190"/>
        <v>#DIV/0!</v>
      </c>
      <c r="J421" s="260"/>
      <c r="K421" s="260"/>
      <c r="L421" s="260"/>
      <c r="M421" s="260"/>
      <c r="N421" s="260"/>
      <c r="O421" s="2"/>
    </row>
    <row r="422" spans="1:15" s="252" customFormat="1" ht="53.25" hidden="1" customHeight="1" x14ac:dyDescent="0.25">
      <c r="A422" s="247"/>
      <c r="B422" s="265"/>
      <c r="C422" s="266"/>
      <c r="D422" s="266"/>
      <c r="E422" s="267"/>
      <c r="F422" s="248" t="s">
        <v>36</v>
      </c>
      <c r="G422" s="148">
        <v>0</v>
      </c>
      <c r="H422" s="148">
        <v>0</v>
      </c>
      <c r="I422" s="148" t="e">
        <f t="shared" si="190"/>
        <v>#DIV/0!</v>
      </c>
      <c r="J422" s="261"/>
      <c r="K422" s="261"/>
      <c r="L422" s="261"/>
      <c r="M422" s="261"/>
      <c r="N422" s="261"/>
      <c r="O422" s="2"/>
    </row>
    <row r="423" spans="1:15" s="252" customFormat="1" ht="53.25" customHeight="1" x14ac:dyDescent="0.25">
      <c r="A423" s="247"/>
      <c r="B423" s="263" t="s">
        <v>265</v>
      </c>
      <c r="C423" s="266">
        <v>2023</v>
      </c>
      <c r="D423" s="266">
        <v>2026</v>
      </c>
      <c r="E423" s="267" t="s">
        <v>130</v>
      </c>
      <c r="F423" s="248" t="s">
        <v>31</v>
      </c>
      <c r="G423" s="148">
        <f t="shared" ref="G423:H423" si="213">G424+G425</f>
        <v>129240.04</v>
      </c>
      <c r="H423" s="148">
        <f t="shared" si="213"/>
        <v>129240.04</v>
      </c>
      <c r="I423" s="148">
        <f t="shared" si="190"/>
        <v>100</v>
      </c>
      <c r="J423" s="259" t="s">
        <v>126</v>
      </c>
      <c r="K423" s="259" t="s">
        <v>90</v>
      </c>
      <c r="L423" s="259">
        <v>100</v>
      </c>
      <c r="M423" s="259">
        <v>100</v>
      </c>
      <c r="N423" s="259">
        <f t="shared" ref="N423" si="214">M423/L423*100</f>
        <v>100</v>
      </c>
      <c r="O423" s="2"/>
    </row>
    <row r="424" spans="1:15" s="252" customFormat="1" ht="53.25" customHeight="1" x14ac:dyDescent="0.25">
      <c r="A424" s="247"/>
      <c r="B424" s="264"/>
      <c r="C424" s="266"/>
      <c r="D424" s="266"/>
      <c r="E424" s="267"/>
      <c r="F424" s="248" t="s">
        <v>35</v>
      </c>
      <c r="G424" s="148">
        <v>129240.04</v>
      </c>
      <c r="H424" s="148">
        <v>129240.04</v>
      </c>
      <c r="I424" s="148">
        <f t="shared" si="190"/>
        <v>100</v>
      </c>
      <c r="J424" s="260"/>
      <c r="K424" s="260"/>
      <c r="L424" s="260"/>
      <c r="M424" s="260"/>
      <c r="N424" s="260"/>
      <c r="O424" s="2"/>
    </row>
    <row r="425" spans="1:15" s="252" customFormat="1" ht="53.25" customHeight="1" x14ac:dyDescent="0.25">
      <c r="A425" s="247"/>
      <c r="B425" s="265"/>
      <c r="C425" s="266"/>
      <c r="D425" s="266"/>
      <c r="E425" s="267"/>
      <c r="F425" s="248" t="s">
        <v>36</v>
      </c>
      <c r="G425" s="148">
        <v>0</v>
      </c>
      <c r="H425" s="148">
        <v>0</v>
      </c>
      <c r="I425" s="148">
        <v>0</v>
      </c>
      <c r="J425" s="261"/>
      <c r="K425" s="261"/>
      <c r="L425" s="261"/>
      <c r="M425" s="261"/>
      <c r="N425" s="261"/>
      <c r="O425" s="2"/>
    </row>
    <row r="426" spans="1:15" s="252" customFormat="1" ht="53.25" customHeight="1" x14ac:dyDescent="0.25">
      <c r="A426" s="247"/>
      <c r="B426" s="263" t="s">
        <v>266</v>
      </c>
      <c r="C426" s="266">
        <v>2023</v>
      </c>
      <c r="D426" s="266">
        <v>2026</v>
      </c>
      <c r="E426" s="267" t="s">
        <v>130</v>
      </c>
      <c r="F426" s="248" t="s">
        <v>31</v>
      </c>
      <c r="G426" s="148">
        <f t="shared" ref="G426:H426" si="215">G427+G428</f>
        <v>129240.04</v>
      </c>
      <c r="H426" s="148">
        <f t="shared" si="215"/>
        <v>129240.04</v>
      </c>
      <c r="I426" s="148">
        <f t="shared" si="190"/>
        <v>100</v>
      </c>
      <c r="J426" s="259" t="s">
        <v>126</v>
      </c>
      <c r="K426" s="259" t="s">
        <v>90</v>
      </c>
      <c r="L426" s="259">
        <v>100</v>
      </c>
      <c r="M426" s="259">
        <v>100</v>
      </c>
      <c r="N426" s="259">
        <f t="shared" ref="N426" si="216">M426/L426*100</f>
        <v>100</v>
      </c>
      <c r="O426" s="2"/>
    </row>
    <row r="427" spans="1:15" s="252" customFormat="1" ht="53.25" customHeight="1" x14ac:dyDescent="0.25">
      <c r="A427" s="247"/>
      <c r="B427" s="264"/>
      <c r="C427" s="266"/>
      <c r="D427" s="266"/>
      <c r="E427" s="267"/>
      <c r="F427" s="248" t="s">
        <v>35</v>
      </c>
      <c r="G427" s="148">
        <v>129240.04</v>
      </c>
      <c r="H427" s="148">
        <v>129240.04</v>
      </c>
      <c r="I427" s="148">
        <f t="shared" si="190"/>
        <v>100</v>
      </c>
      <c r="J427" s="260"/>
      <c r="K427" s="260"/>
      <c r="L427" s="260"/>
      <c r="M427" s="260"/>
      <c r="N427" s="260"/>
      <c r="O427" s="2"/>
    </row>
    <row r="428" spans="1:15" s="252" customFormat="1" ht="53.25" customHeight="1" x14ac:dyDescent="0.25">
      <c r="A428" s="247"/>
      <c r="B428" s="265"/>
      <c r="C428" s="266"/>
      <c r="D428" s="266"/>
      <c r="E428" s="267"/>
      <c r="F428" s="248" t="s">
        <v>36</v>
      </c>
      <c r="G428" s="148">
        <v>0</v>
      </c>
      <c r="H428" s="148">
        <v>0</v>
      </c>
      <c r="I428" s="148">
        <v>0</v>
      </c>
      <c r="J428" s="261"/>
      <c r="K428" s="261"/>
      <c r="L428" s="261"/>
      <c r="M428" s="261"/>
      <c r="N428" s="261"/>
      <c r="O428" s="2"/>
    </row>
    <row r="429" spans="1:15" s="252" customFormat="1" ht="53.25" hidden="1" customHeight="1" x14ac:dyDescent="0.25">
      <c r="A429" s="247"/>
      <c r="B429" s="263" t="s">
        <v>267</v>
      </c>
      <c r="C429" s="266">
        <v>2023</v>
      </c>
      <c r="D429" s="266">
        <v>2026</v>
      </c>
      <c r="E429" s="267" t="s">
        <v>130</v>
      </c>
      <c r="F429" s="248" t="s">
        <v>31</v>
      </c>
      <c r="G429" s="148">
        <f t="shared" ref="G429:H429" si="217">G430+G431</f>
        <v>0</v>
      </c>
      <c r="H429" s="148">
        <f t="shared" si="217"/>
        <v>0</v>
      </c>
      <c r="I429" s="148" t="e">
        <f t="shared" si="190"/>
        <v>#DIV/0!</v>
      </c>
      <c r="J429" s="259" t="s">
        <v>126</v>
      </c>
      <c r="K429" s="259" t="s">
        <v>90</v>
      </c>
      <c r="L429" s="259"/>
      <c r="M429" s="259"/>
      <c r="N429" s="259" t="e">
        <f t="shared" ref="N429" si="218">M429/L429*100</f>
        <v>#DIV/0!</v>
      </c>
      <c r="O429" s="2"/>
    </row>
    <row r="430" spans="1:15" s="252" customFormat="1" ht="53.25" hidden="1" customHeight="1" x14ac:dyDescent="0.25">
      <c r="A430" s="247"/>
      <c r="B430" s="264"/>
      <c r="C430" s="266"/>
      <c r="D430" s="266"/>
      <c r="E430" s="267"/>
      <c r="F430" s="248" t="s">
        <v>35</v>
      </c>
      <c r="G430" s="148">
        <v>0</v>
      </c>
      <c r="H430" s="148">
        <v>0</v>
      </c>
      <c r="I430" s="148" t="e">
        <f t="shared" si="190"/>
        <v>#DIV/0!</v>
      </c>
      <c r="J430" s="260"/>
      <c r="K430" s="260"/>
      <c r="L430" s="260"/>
      <c r="M430" s="260"/>
      <c r="N430" s="260"/>
      <c r="O430" s="2"/>
    </row>
    <row r="431" spans="1:15" s="252" customFormat="1" ht="53.25" hidden="1" customHeight="1" x14ac:dyDescent="0.25">
      <c r="A431" s="247"/>
      <c r="B431" s="265"/>
      <c r="C431" s="266"/>
      <c r="D431" s="266"/>
      <c r="E431" s="267"/>
      <c r="F431" s="248" t="s">
        <v>36</v>
      </c>
      <c r="G431" s="148">
        <v>0</v>
      </c>
      <c r="H431" s="148">
        <v>0</v>
      </c>
      <c r="I431" s="148" t="e">
        <f t="shared" si="190"/>
        <v>#DIV/0!</v>
      </c>
      <c r="J431" s="261"/>
      <c r="K431" s="261"/>
      <c r="L431" s="261"/>
      <c r="M431" s="261"/>
      <c r="N431" s="261"/>
      <c r="O431" s="2"/>
    </row>
    <row r="432" spans="1:15" s="252" customFormat="1" ht="53.25" customHeight="1" x14ac:dyDescent="0.25">
      <c r="A432" s="247"/>
      <c r="B432" s="263" t="s">
        <v>268</v>
      </c>
      <c r="C432" s="266">
        <v>2023</v>
      </c>
      <c r="D432" s="266">
        <v>2026</v>
      </c>
      <c r="E432" s="267" t="s">
        <v>130</v>
      </c>
      <c r="F432" s="248" t="s">
        <v>31</v>
      </c>
      <c r="G432" s="148">
        <f t="shared" ref="G432:H432" si="219">G433+G434</f>
        <v>52102.3</v>
      </c>
      <c r="H432" s="148">
        <f t="shared" si="219"/>
        <v>52102.3</v>
      </c>
      <c r="I432" s="148">
        <f t="shared" si="190"/>
        <v>100</v>
      </c>
      <c r="J432" s="259" t="s">
        <v>126</v>
      </c>
      <c r="K432" s="259" t="s">
        <v>90</v>
      </c>
      <c r="L432" s="259">
        <v>100</v>
      </c>
      <c r="M432" s="259">
        <v>100</v>
      </c>
      <c r="N432" s="259">
        <f t="shared" ref="N432" si="220">M432/L432*100</f>
        <v>100</v>
      </c>
      <c r="O432" s="2"/>
    </row>
    <row r="433" spans="1:15" s="252" customFormat="1" ht="53.25" customHeight="1" x14ac:dyDescent="0.25">
      <c r="A433" s="247"/>
      <c r="B433" s="264"/>
      <c r="C433" s="266"/>
      <c r="D433" s="266"/>
      <c r="E433" s="267"/>
      <c r="F433" s="248" t="s">
        <v>35</v>
      </c>
      <c r="G433" s="148">
        <v>52102.3</v>
      </c>
      <c r="H433" s="148">
        <v>52102.3</v>
      </c>
      <c r="I433" s="148">
        <f t="shared" si="190"/>
        <v>100</v>
      </c>
      <c r="J433" s="260"/>
      <c r="K433" s="260"/>
      <c r="L433" s="260"/>
      <c r="M433" s="260"/>
      <c r="N433" s="260"/>
      <c r="O433" s="2"/>
    </row>
    <row r="434" spans="1:15" s="252" customFormat="1" ht="53.25" customHeight="1" x14ac:dyDescent="0.25">
      <c r="A434" s="247"/>
      <c r="B434" s="265"/>
      <c r="C434" s="266"/>
      <c r="D434" s="266"/>
      <c r="E434" s="267"/>
      <c r="F434" s="248" t="s">
        <v>36</v>
      </c>
      <c r="G434" s="148">
        <v>0</v>
      </c>
      <c r="H434" s="148">
        <v>0</v>
      </c>
      <c r="I434" s="148">
        <v>0</v>
      </c>
      <c r="J434" s="261"/>
      <c r="K434" s="261"/>
      <c r="L434" s="261"/>
      <c r="M434" s="261"/>
      <c r="N434" s="261"/>
      <c r="O434" s="2"/>
    </row>
    <row r="435" spans="1:15" s="252" customFormat="1" ht="53.25" customHeight="1" x14ac:dyDescent="0.25">
      <c r="A435" s="247"/>
      <c r="B435" s="263" t="s">
        <v>269</v>
      </c>
      <c r="C435" s="266">
        <v>2023</v>
      </c>
      <c r="D435" s="266">
        <v>2026</v>
      </c>
      <c r="E435" s="267" t="s">
        <v>130</v>
      </c>
      <c r="F435" s="248" t="s">
        <v>31</v>
      </c>
      <c r="G435" s="148">
        <f t="shared" ref="G435:H435" si="221">G436+G437</f>
        <v>52102.3</v>
      </c>
      <c r="H435" s="148">
        <f t="shared" si="221"/>
        <v>52102.3</v>
      </c>
      <c r="I435" s="148">
        <f t="shared" si="190"/>
        <v>100</v>
      </c>
      <c r="J435" s="259" t="s">
        <v>126</v>
      </c>
      <c r="K435" s="259" t="s">
        <v>90</v>
      </c>
      <c r="L435" s="259">
        <v>100</v>
      </c>
      <c r="M435" s="259">
        <v>100</v>
      </c>
      <c r="N435" s="259">
        <f t="shared" ref="N435" si="222">M435/L435*100</f>
        <v>100</v>
      </c>
      <c r="O435" s="2"/>
    </row>
    <row r="436" spans="1:15" s="252" customFormat="1" ht="53.25" customHeight="1" x14ac:dyDescent="0.25">
      <c r="A436" s="247"/>
      <c r="B436" s="264"/>
      <c r="C436" s="266"/>
      <c r="D436" s="266"/>
      <c r="E436" s="267"/>
      <c r="F436" s="248" t="s">
        <v>35</v>
      </c>
      <c r="G436" s="148">
        <v>52102.3</v>
      </c>
      <c r="H436" s="148">
        <v>52102.3</v>
      </c>
      <c r="I436" s="148">
        <f t="shared" si="190"/>
        <v>100</v>
      </c>
      <c r="J436" s="260"/>
      <c r="K436" s="260"/>
      <c r="L436" s="260"/>
      <c r="M436" s="260"/>
      <c r="N436" s="260"/>
      <c r="O436" s="2"/>
    </row>
    <row r="437" spans="1:15" s="252" customFormat="1" ht="53.25" customHeight="1" x14ac:dyDescent="0.25">
      <c r="A437" s="247"/>
      <c r="B437" s="265"/>
      <c r="C437" s="266"/>
      <c r="D437" s="266"/>
      <c r="E437" s="267"/>
      <c r="F437" s="248" t="s">
        <v>36</v>
      </c>
      <c r="G437" s="148">
        <v>0</v>
      </c>
      <c r="H437" s="148">
        <v>0</v>
      </c>
      <c r="I437" s="148">
        <v>0</v>
      </c>
      <c r="J437" s="261"/>
      <c r="K437" s="261"/>
      <c r="L437" s="261"/>
      <c r="M437" s="261"/>
      <c r="N437" s="261"/>
      <c r="O437" s="2"/>
    </row>
    <row r="438" spans="1:15" s="252" customFormat="1" ht="53.25" customHeight="1" x14ac:dyDescent="0.25">
      <c r="A438" s="247"/>
      <c r="B438" s="263" t="s">
        <v>270</v>
      </c>
      <c r="C438" s="266">
        <v>2023</v>
      </c>
      <c r="D438" s="266">
        <v>2026</v>
      </c>
      <c r="E438" s="267" t="s">
        <v>130</v>
      </c>
      <c r="F438" s="248" t="s">
        <v>31</v>
      </c>
      <c r="G438" s="148">
        <f t="shared" ref="G438:H438" si="223">G439+G440</f>
        <v>224823.77</v>
      </c>
      <c r="H438" s="148">
        <f t="shared" si="223"/>
        <v>224823.77</v>
      </c>
      <c r="I438" s="148">
        <f t="shared" si="190"/>
        <v>100</v>
      </c>
      <c r="J438" s="259" t="s">
        <v>126</v>
      </c>
      <c r="K438" s="259" t="s">
        <v>90</v>
      </c>
      <c r="L438" s="259">
        <v>100</v>
      </c>
      <c r="M438" s="259">
        <v>100</v>
      </c>
      <c r="N438" s="259">
        <f t="shared" ref="N438" si="224">M438/L438*100</f>
        <v>100</v>
      </c>
      <c r="O438" s="2"/>
    </row>
    <row r="439" spans="1:15" s="252" customFormat="1" ht="53.25" customHeight="1" x14ac:dyDescent="0.25">
      <c r="A439" s="247"/>
      <c r="B439" s="264"/>
      <c r="C439" s="266"/>
      <c r="D439" s="266"/>
      <c r="E439" s="267"/>
      <c r="F439" s="248" t="s">
        <v>35</v>
      </c>
      <c r="G439" s="148">
        <v>224823.77</v>
      </c>
      <c r="H439" s="148">
        <v>224823.77</v>
      </c>
      <c r="I439" s="148">
        <f>H439/G439*100</f>
        <v>100</v>
      </c>
      <c r="J439" s="260"/>
      <c r="K439" s="260"/>
      <c r="L439" s="260"/>
      <c r="M439" s="260"/>
      <c r="N439" s="260"/>
      <c r="O439" s="2"/>
    </row>
    <row r="440" spans="1:15" s="252" customFormat="1" ht="53.25" customHeight="1" x14ac:dyDescent="0.25">
      <c r="A440" s="247"/>
      <c r="B440" s="265"/>
      <c r="C440" s="266"/>
      <c r="D440" s="266"/>
      <c r="E440" s="267"/>
      <c r="F440" s="248" t="s">
        <v>36</v>
      </c>
      <c r="G440" s="148">
        <v>0</v>
      </c>
      <c r="H440" s="148">
        <v>0</v>
      </c>
      <c r="I440" s="148">
        <v>0</v>
      </c>
      <c r="J440" s="261"/>
      <c r="K440" s="261"/>
      <c r="L440" s="261"/>
      <c r="M440" s="261"/>
      <c r="N440" s="261"/>
      <c r="O440" s="2"/>
    </row>
    <row r="441" spans="1:15" s="48" customFormat="1" ht="31.15" customHeight="1" x14ac:dyDescent="0.25">
      <c r="A441" s="49"/>
      <c r="B441" s="263" t="s">
        <v>271</v>
      </c>
      <c r="C441" s="266">
        <v>2023</v>
      </c>
      <c r="D441" s="266">
        <v>2026</v>
      </c>
      <c r="E441" s="267" t="s">
        <v>130</v>
      </c>
      <c r="F441" s="47" t="s">
        <v>31</v>
      </c>
      <c r="G441" s="148">
        <f t="shared" ref="G441:H441" si="225">G442+G443</f>
        <v>487484.05</v>
      </c>
      <c r="H441" s="148">
        <f t="shared" si="225"/>
        <v>487484.05</v>
      </c>
      <c r="I441" s="148">
        <f t="shared" si="190"/>
        <v>100</v>
      </c>
      <c r="J441" s="259" t="s">
        <v>126</v>
      </c>
      <c r="K441" s="259" t="s">
        <v>90</v>
      </c>
      <c r="L441" s="259">
        <v>100</v>
      </c>
      <c r="M441" s="259">
        <v>100</v>
      </c>
      <c r="N441" s="259">
        <f t="shared" ref="N441" si="226">M441/L441*100</f>
        <v>100</v>
      </c>
      <c r="O441" s="2"/>
    </row>
    <row r="442" spans="1:15" s="48" customFormat="1" ht="53.25" customHeight="1" x14ac:dyDescent="0.25">
      <c r="A442" s="49"/>
      <c r="B442" s="264"/>
      <c r="C442" s="266"/>
      <c r="D442" s="266"/>
      <c r="E442" s="267"/>
      <c r="F442" s="47" t="s">
        <v>35</v>
      </c>
      <c r="G442" s="148">
        <v>487484.05</v>
      </c>
      <c r="H442" s="148">
        <v>487484.05</v>
      </c>
      <c r="I442" s="148">
        <f t="shared" si="190"/>
        <v>100</v>
      </c>
      <c r="J442" s="260"/>
      <c r="K442" s="260"/>
      <c r="L442" s="260"/>
      <c r="M442" s="260"/>
      <c r="N442" s="260"/>
      <c r="O442" s="2"/>
    </row>
    <row r="443" spans="1:15" s="48" customFormat="1" ht="52.9" customHeight="1" x14ac:dyDescent="0.25">
      <c r="A443" s="49"/>
      <c r="B443" s="265"/>
      <c r="C443" s="266"/>
      <c r="D443" s="266"/>
      <c r="E443" s="267"/>
      <c r="F443" s="47" t="s">
        <v>36</v>
      </c>
      <c r="G443" s="148">
        <v>0</v>
      </c>
      <c r="H443" s="148">
        <v>0</v>
      </c>
      <c r="I443" s="148">
        <v>0</v>
      </c>
      <c r="J443" s="261"/>
      <c r="K443" s="261"/>
      <c r="L443" s="261"/>
      <c r="M443" s="261"/>
      <c r="N443" s="261"/>
      <c r="O443" s="2"/>
    </row>
    <row r="444" spans="1:15" s="48" customFormat="1" ht="42.6" customHeight="1" x14ac:dyDescent="0.25">
      <c r="A444" s="49"/>
      <c r="B444" s="249" t="s">
        <v>147</v>
      </c>
      <c r="C444" s="45">
        <v>2020</v>
      </c>
      <c r="D444" s="45">
        <v>2026</v>
      </c>
      <c r="E444" s="45" t="s">
        <v>49</v>
      </c>
      <c r="F444" s="45" t="s">
        <v>49</v>
      </c>
      <c r="G444" s="161" t="s">
        <v>49</v>
      </c>
      <c r="H444" s="161" t="s">
        <v>49</v>
      </c>
      <c r="I444" s="161" t="s">
        <v>49</v>
      </c>
      <c r="J444" s="45" t="s">
        <v>49</v>
      </c>
      <c r="K444" s="45" t="s">
        <v>49</v>
      </c>
      <c r="L444" s="45" t="s">
        <v>49</v>
      </c>
      <c r="M444" s="45" t="s">
        <v>49</v>
      </c>
      <c r="N444" s="45" t="s">
        <v>49</v>
      </c>
      <c r="O444" s="2"/>
    </row>
    <row r="445" spans="1:15" s="48" customFormat="1" ht="22.15" customHeight="1" x14ac:dyDescent="0.25">
      <c r="A445" s="49"/>
      <c r="B445" s="263" t="s">
        <v>145</v>
      </c>
      <c r="C445" s="259">
        <v>2020</v>
      </c>
      <c r="D445" s="259">
        <v>2026</v>
      </c>
      <c r="E445" s="259" t="s">
        <v>130</v>
      </c>
      <c r="F445" s="47" t="s">
        <v>31</v>
      </c>
      <c r="G445" s="148">
        <f t="shared" ref="G445:H445" si="227">G446+G447</f>
        <v>9089860.8500000015</v>
      </c>
      <c r="H445" s="148">
        <f t="shared" si="227"/>
        <v>9089860.8500000015</v>
      </c>
      <c r="I445" s="148">
        <f>H445/G445*100</f>
        <v>100</v>
      </c>
      <c r="J445" s="259" t="s">
        <v>49</v>
      </c>
      <c r="K445" s="259" t="s">
        <v>49</v>
      </c>
      <c r="L445" s="259" t="s">
        <v>49</v>
      </c>
      <c r="M445" s="259" t="s">
        <v>49</v>
      </c>
      <c r="N445" s="259" t="s">
        <v>49</v>
      </c>
      <c r="O445" s="2"/>
    </row>
    <row r="446" spans="1:15" s="48" customFormat="1" ht="67.900000000000006" customHeight="1" x14ac:dyDescent="0.25">
      <c r="A446" s="49"/>
      <c r="B446" s="264"/>
      <c r="C446" s="260"/>
      <c r="D446" s="260"/>
      <c r="E446" s="260"/>
      <c r="F446" s="47" t="s">
        <v>35</v>
      </c>
      <c r="G446" s="148">
        <f t="shared" ref="G446:H446" si="228">G449+G467+G452+G455+G458+G461+G464</f>
        <v>786993.04</v>
      </c>
      <c r="H446" s="148">
        <f t="shared" si="228"/>
        <v>786993.04</v>
      </c>
      <c r="I446" s="148">
        <f t="shared" ref="I446:I462" si="229">H446/G446*100</f>
        <v>100</v>
      </c>
      <c r="J446" s="260"/>
      <c r="K446" s="260"/>
      <c r="L446" s="260"/>
      <c r="M446" s="260"/>
      <c r="N446" s="260"/>
      <c r="O446" s="2"/>
    </row>
    <row r="447" spans="1:15" s="48" customFormat="1" ht="53.25" customHeight="1" x14ac:dyDescent="0.25">
      <c r="A447" s="49"/>
      <c r="B447" s="265"/>
      <c r="C447" s="261"/>
      <c r="D447" s="261"/>
      <c r="E447" s="261"/>
      <c r="F447" s="47" t="s">
        <v>36</v>
      </c>
      <c r="G447" s="148">
        <f t="shared" ref="G447:H447" si="230">G450+G468+G453+G456+G459+G462+G465</f>
        <v>8302867.8100000005</v>
      </c>
      <c r="H447" s="148">
        <f t="shared" si="230"/>
        <v>8302867.8100000005</v>
      </c>
      <c r="I447" s="148">
        <f t="shared" si="229"/>
        <v>100</v>
      </c>
      <c r="J447" s="261"/>
      <c r="K447" s="261"/>
      <c r="L447" s="261"/>
      <c r="M447" s="261"/>
      <c r="N447" s="261"/>
      <c r="O447" s="2"/>
    </row>
    <row r="448" spans="1:15" s="48" customFormat="1" ht="53.25" hidden="1" customHeight="1" x14ac:dyDescent="0.25">
      <c r="A448" s="49"/>
      <c r="B448" s="263" t="s">
        <v>171</v>
      </c>
      <c r="C448" s="266">
        <v>2020</v>
      </c>
      <c r="D448" s="266">
        <v>2026</v>
      </c>
      <c r="E448" s="267" t="s">
        <v>130</v>
      </c>
      <c r="F448" s="47" t="s">
        <v>31</v>
      </c>
      <c r="G448" s="148">
        <f t="shared" ref="G448:H448" si="231">G449+G450</f>
        <v>0</v>
      </c>
      <c r="H448" s="148">
        <f t="shared" si="231"/>
        <v>0</v>
      </c>
      <c r="I448" s="148" t="e">
        <f t="shared" si="229"/>
        <v>#DIV/0!</v>
      </c>
      <c r="J448" s="259" t="s">
        <v>126</v>
      </c>
      <c r="K448" s="259" t="s">
        <v>90</v>
      </c>
      <c r="L448" s="259"/>
      <c r="M448" s="259"/>
      <c r="N448" s="259"/>
      <c r="O448" s="2"/>
    </row>
    <row r="449" spans="1:15" s="48" customFormat="1" ht="53.25" hidden="1" customHeight="1" x14ac:dyDescent="0.25">
      <c r="A449" s="49"/>
      <c r="B449" s="264"/>
      <c r="C449" s="266"/>
      <c r="D449" s="266"/>
      <c r="E449" s="267"/>
      <c r="F449" s="47" t="s">
        <v>35</v>
      </c>
      <c r="G449" s="148">
        <v>0</v>
      </c>
      <c r="H449" s="148">
        <v>0</v>
      </c>
      <c r="I449" s="148" t="e">
        <f t="shared" si="229"/>
        <v>#DIV/0!</v>
      </c>
      <c r="J449" s="260"/>
      <c r="K449" s="260"/>
      <c r="L449" s="260"/>
      <c r="M449" s="260"/>
      <c r="N449" s="260"/>
      <c r="O449" s="2"/>
    </row>
    <row r="450" spans="1:15" s="48" customFormat="1" ht="53.25" hidden="1" customHeight="1" x14ac:dyDescent="0.25">
      <c r="A450" s="49"/>
      <c r="B450" s="265"/>
      <c r="C450" s="266"/>
      <c r="D450" s="266"/>
      <c r="E450" s="267"/>
      <c r="F450" s="47" t="s">
        <v>36</v>
      </c>
      <c r="G450" s="148">
        <v>0</v>
      </c>
      <c r="H450" s="148">
        <v>0</v>
      </c>
      <c r="I450" s="148" t="e">
        <f t="shared" si="229"/>
        <v>#DIV/0!</v>
      </c>
      <c r="J450" s="261"/>
      <c r="K450" s="261"/>
      <c r="L450" s="261"/>
      <c r="M450" s="261"/>
      <c r="N450" s="261"/>
      <c r="O450" s="2"/>
    </row>
    <row r="451" spans="1:15" s="58" customFormat="1" ht="53.25" customHeight="1" x14ac:dyDescent="0.25">
      <c r="A451" s="57"/>
      <c r="B451" s="263" t="s">
        <v>177</v>
      </c>
      <c r="C451" s="266">
        <v>2020</v>
      </c>
      <c r="D451" s="266">
        <v>2026</v>
      </c>
      <c r="E451" s="267" t="s">
        <v>130</v>
      </c>
      <c r="F451" s="56" t="s">
        <v>31</v>
      </c>
      <c r="G451" s="148">
        <f t="shared" ref="G451:H451" si="232">G452+G453</f>
        <v>350000</v>
      </c>
      <c r="H451" s="148">
        <f t="shared" si="232"/>
        <v>350000</v>
      </c>
      <c r="I451" s="148">
        <f t="shared" si="229"/>
        <v>100</v>
      </c>
      <c r="J451" s="259" t="s">
        <v>126</v>
      </c>
      <c r="K451" s="259" t="s">
        <v>90</v>
      </c>
      <c r="L451" s="259">
        <v>100</v>
      </c>
      <c r="M451" s="259">
        <v>100</v>
      </c>
      <c r="N451" s="259">
        <f>M451/L451*100</f>
        <v>100</v>
      </c>
      <c r="O451" s="2"/>
    </row>
    <row r="452" spans="1:15" s="58" customFormat="1" ht="53.25" customHeight="1" x14ac:dyDescent="0.25">
      <c r="A452" s="57"/>
      <c r="B452" s="264"/>
      <c r="C452" s="266"/>
      <c r="D452" s="266"/>
      <c r="E452" s="267"/>
      <c r="F452" s="56" t="s">
        <v>35</v>
      </c>
      <c r="G452" s="148">
        <v>350000</v>
      </c>
      <c r="H452" s="148">
        <v>350000</v>
      </c>
      <c r="I452" s="148">
        <f t="shared" si="229"/>
        <v>100</v>
      </c>
      <c r="J452" s="260"/>
      <c r="K452" s="260"/>
      <c r="L452" s="260"/>
      <c r="M452" s="260"/>
      <c r="N452" s="260"/>
      <c r="O452" s="2"/>
    </row>
    <row r="453" spans="1:15" s="58" customFormat="1" ht="53.25" customHeight="1" x14ac:dyDescent="0.25">
      <c r="A453" s="57"/>
      <c r="B453" s="265"/>
      <c r="C453" s="266"/>
      <c r="D453" s="266"/>
      <c r="E453" s="267"/>
      <c r="F453" s="56" t="s">
        <v>36</v>
      </c>
      <c r="G453" s="148">
        <v>0</v>
      </c>
      <c r="H453" s="148">
        <v>0</v>
      </c>
      <c r="I453" s="148">
        <v>0</v>
      </c>
      <c r="J453" s="261"/>
      <c r="K453" s="261"/>
      <c r="L453" s="261"/>
      <c r="M453" s="261"/>
      <c r="N453" s="261"/>
      <c r="O453" s="2"/>
    </row>
    <row r="454" spans="1:15" s="64" customFormat="1" ht="53.25" customHeight="1" x14ac:dyDescent="0.25">
      <c r="A454" s="63"/>
      <c r="B454" s="263" t="s">
        <v>172</v>
      </c>
      <c r="C454" s="266">
        <v>2020</v>
      </c>
      <c r="D454" s="266">
        <v>2026</v>
      </c>
      <c r="E454" s="267" t="s">
        <v>130</v>
      </c>
      <c r="F454" s="62" t="s">
        <v>31</v>
      </c>
      <c r="G454" s="148">
        <f t="shared" ref="G454:H454" si="233">G455+G456</f>
        <v>4583502.24</v>
      </c>
      <c r="H454" s="148">
        <f t="shared" si="233"/>
        <v>4583502.24</v>
      </c>
      <c r="I454" s="148">
        <f t="shared" si="229"/>
        <v>100</v>
      </c>
      <c r="J454" s="266" t="s">
        <v>178</v>
      </c>
      <c r="K454" s="266" t="s">
        <v>90</v>
      </c>
      <c r="L454" s="266">
        <v>100</v>
      </c>
      <c r="M454" s="266">
        <v>100</v>
      </c>
      <c r="N454" s="266">
        <f>M454/L454*100</f>
        <v>100</v>
      </c>
      <c r="O454" s="2"/>
    </row>
    <row r="455" spans="1:15" s="64" customFormat="1" ht="53.25" customHeight="1" x14ac:dyDescent="0.25">
      <c r="A455" s="63"/>
      <c r="B455" s="264"/>
      <c r="C455" s="266"/>
      <c r="D455" s="266"/>
      <c r="E455" s="267"/>
      <c r="F455" s="62" t="s">
        <v>35</v>
      </c>
      <c r="G455" s="148">
        <v>229175.11</v>
      </c>
      <c r="H455" s="148">
        <v>229175.11</v>
      </c>
      <c r="I455" s="148">
        <f t="shared" si="229"/>
        <v>100</v>
      </c>
      <c r="J455" s="266"/>
      <c r="K455" s="266"/>
      <c r="L455" s="266"/>
      <c r="M455" s="266"/>
      <c r="N455" s="266"/>
      <c r="O455" s="2"/>
    </row>
    <row r="456" spans="1:15" s="64" customFormat="1" ht="74.45" customHeight="1" x14ac:dyDescent="0.25">
      <c r="A456" s="63"/>
      <c r="B456" s="265"/>
      <c r="C456" s="266"/>
      <c r="D456" s="266"/>
      <c r="E456" s="267"/>
      <c r="F456" s="62" t="s">
        <v>36</v>
      </c>
      <c r="G456" s="148">
        <v>4354327.13</v>
      </c>
      <c r="H456" s="148">
        <v>4354327.13</v>
      </c>
      <c r="I456" s="148">
        <f t="shared" si="229"/>
        <v>100</v>
      </c>
      <c r="J456" s="68" t="s">
        <v>146</v>
      </c>
      <c r="K456" s="68" t="s">
        <v>173</v>
      </c>
      <c r="L456" s="197">
        <v>57</v>
      </c>
      <c r="M456" s="197">
        <v>57</v>
      </c>
      <c r="N456" s="197">
        <f>M456/L456*100</f>
        <v>100</v>
      </c>
      <c r="O456" s="2"/>
    </row>
    <row r="457" spans="1:15" s="186" customFormat="1" ht="74.45" hidden="1" customHeight="1" x14ac:dyDescent="0.25">
      <c r="A457" s="182"/>
      <c r="B457" s="263" t="s">
        <v>193</v>
      </c>
      <c r="C457" s="266">
        <v>2020</v>
      </c>
      <c r="D457" s="266">
        <v>2026</v>
      </c>
      <c r="E457" s="267" t="s">
        <v>130</v>
      </c>
      <c r="F457" s="183" t="s">
        <v>31</v>
      </c>
      <c r="G457" s="148">
        <f t="shared" ref="G457:H457" si="234">G458+G459</f>
        <v>0</v>
      </c>
      <c r="H457" s="148">
        <f t="shared" si="234"/>
        <v>0</v>
      </c>
      <c r="I457" s="148" t="e">
        <f t="shared" si="229"/>
        <v>#DIV/0!</v>
      </c>
      <c r="J457" s="259" t="s">
        <v>126</v>
      </c>
      <c r="K457" s="259" t="s">
        <v>92</v>
      </c>
      <c r="L457" s="259"/>
      <c r="M457" s="259"/>
      <c r="N457" s="259"/>
      <c r="O457" s="2"/>
    </row>
    <row r="458" spans="1:15" s="186" customFormat="1" ht="74.45" hidden="1" customHeight="1" x14ac:dyDescent="0.25">
      <c r="A458" s="182"/>
      <c r="B458" s="264"/>
      <c r="C458" s="266"/>
      <c r="D458" s="266"/>
      <c r="E458" s="267"/>
      <c r="F458" s="183" t="s">
        <v>35</v>
      </c>
      <c r="G458" s="148">
        <v>0</v>
      </c>
      <c r="H458" s="148">
        <v>0</v>
      </c>
      <c r="I458" s="148" t="e">
        <f t="shared" si="229"/>
        <v>#DIV/0!</v>
      </c>
      <c r="J458" s="260"/>
      <c r="K458" s="260"/>
      <c r="L458" s="260"/>
      <c r="M458" s="260"/>
      <c r="N458" s="260"/>
      <c r="O458" s="2"/>
    </row>
    <row r="459" spans="1:15" s="186" customFormat="1" ht="74.45" hidden="1" customHeight="1" x14ac:dyDescent="0.25">
      <c r="A459" s="182"/>
      <c r="B459" s="265"/>
      <c r="C459" s="266"/>
      <c r="D459" s="266"/>
      <c r="E459" s="267"/>
      <c r="F459" s="183" t="s">
        <v>36</v>
      </c>
      <c r="G459" s="148">
        <v>0</v>
      </c>
      <c r="H459" s="148">
        <v>0</v>
      </c>
      <c r="I459" s="148" t="e">
        <f t="shared" si="229"/>
        <v>#DIV/0!</v>
      </c>
      <c r="J459" s="261"/>
      <c r="K459" s="261"/>
      <c r="L459" s="261"/>
      <c r="M459" s="261"/>
      <c r="N459" s="261"/>
      <c r="O459" s="2"/>
    </row>
    <row r="460" spans="1:15" s="186" customFormat="1" ht="74.45" customHeight="1" x14ac:dyDescent="0.25">
      <c r="A460" s="182"/>
      <c r="B460" s="263" t="s">
        <v>257</v>
      </c>
      <c r="C460" s="266">
        <v>2022</v>
      </c>
      <c r="D460" s="266">
        <v>2026</v>
      </c>
      <c r="E460" s="267" t="s">
        <v>130</v>
      </c>
      <c r="F460" s="183" t="s">
        <v>31</v>
      </c>
      <c r="G460" s="148">
        <f t="shared" ref="G460:H460" si="235">G461+G462</f>
        <v>4156358.6100000003</v>
      </c>
      <c r="H460" s="148">
        <f t="shared" si="235"/>
        <v>4156358.6100000003</v>
      </c>
      <c r="I460" s="148">
        <f t="shared" si="229"/>
        <v>100</v>
      </c>
      <c r="J460" s="259" t="s">
        <v>212</v>
      </c>
      <c r="K460" s="259" t="s">
        <v>141</v>
      </c>
      <c r="L460" s="259">
        <v>8</v>
      </c>
      <c r="M460" s="259">
        <v>8</v>
      </c>
      <c r="N460" s="259"/>
      <c r="O460" s="2"/>
    </row>
    <row r="461" spans="1:15" s="186" customFormat="1" ht="74.45" customHeight="1" x14ac:dyDescent="0.25">
      <c r="A461" s="182"/>
      <c r="B461" s="264"/>
      <c r="C461" s="266"/>
      <c r="D461" s="266"/>
      <c r="E461" s="267"/>
      <c r="F461" s="183" t="s">
        <v>35</v>
      </c>
      <c r="G461" s="148">
        <v>207817.93</v>
      </c>
      <c r="H461" s="148">
        <v>207817.93</v>
      </c>
      <c r="I461" s="148">
        <f t="shared" si="229"/>
        <v>100</v>
      </c>
      <c r="J461" s="260"/>
      <c r="K461" s="260"/>
      <c r="L461" s="260"/>
      <c r="M461" s="260"/>
      <c r="N461" s="260"/>
      <c r="O461" s="2"/>
    </row>
    <row r="462" spans="1:15" s="186" customFormat="1" ht="74.45" customHeight="1" x14ac:dyDescent="0.25">
      <c r="A462" s="182"/>
      <c r="B462" s="265"/>
      <c r="C462" s="266"/>
      <c r="D462" s="266"/>
      <c r="E462" s="267"/>
      <c r="F462" s="183" t="s">
        <v>36</v>
      </c>
      <c r="G462" s="148">
        <v>3948540.68</v>
      </c>
      <c r="H462" s="148">
        <v>3948540.68</v>
      </c>
      <c r="I462" s="148">
        <f t="shared" si="229"/>
        <v>100</v>
      </c>
      <c r="J462" s="261"/>
      <c r="K462" s="261"/>
      <c r="L462" s="261"/>
      <c r="M462" s="261"/>
      <c r="N462" s="261"/>
      <c r="O462" s="2"/>
    </row>
    <row r="463" spans="1:15" s="186" customFormat="1" ht="74.45" hidden="1" customHeight="1" x14ac:dyDescent="0.25">
      <c r="A463" s="182"/>
      <c r="B463" s="263" t="s">
        <v>213</v>
      </c>
      <c r="C463" s="266">
        <v>2022</v>
      </c>
      <c r="D463" s="266">
        <v>2026</v>
      </c>
      <c r="E463" s="267" t="s">
        <v>130</v>
      </c>
      <c r="F463" s="183" t="s">
        <v>31</v>
      </c>
      <c r="G463" s="148">
        <f t="shared" ref="G463:I463" si="236">G464+G465</f>
        <v>0</v>
      </c>
      <c r="H463" s="148">
        <f t="shared" si="236"/>
        <v>0</v>
      </c>
      <c r="I463" s="148">
        <f t="shared" si="236"/>
        <v>0</v>
      </c>
      <c r="J463" s="259" t="s">
        <v>146</v>
      </c>
      <c r="K463" s="259" t="s">
        <v>92</v>
      </c>
      <c r="L463" s="259"/>
      <c r="M463" s="259"/>
      <c r="N463" s="259"/>
      <c r="O463" s="2"/>
    </row>
    <row r="464" spans="1:15" s="186" customFormat="1" ht="74.45" hidden="1" customHeight="1" x14ac:dyDescent="0.25">
      <c r="A464" s="182"/>
      <c r="B464" s="264"/>
      <c r="C464" s="266"/>
      <c r="D464" s="266"/>
      <c r="E464" s="267"/>
      <c r="F464" s="183" t="s">
        <v>35</v>
      </c>
      <c r="G464" s="148">
        <v>0</v>
      </c>
      <c r="H464" s="148">
        <v>0</v>
      </c>
      <c r="I464" s="148">
        <v>0</v>
      </c>
      <c r="J464" s="260"/>
      <c r="K464" s="260"/>
      <c r="L464" s="260"/>
      <c r="M464" s="260"/>
      <c r="N464" s="260"/>
      <c r="O464" s="2"/>
    </row>
    <row r="465" spans="1:15" s="186" customFormat="1" ht="74.45" hidden="1" customHeight="1" x14ac:dyDescent="0.25">
      <c r="A465" s="182"/>
      <c r="B465" s="265"/>
      <c r="C465" s="266"/>
      <c r="D465" s="266"/>
      <c r="E465" s="267"/>
      <c r="F465" s="183" t="s">
        <v>36</v>
      </c>
      <c r="G465" s="148">
        <v>0</v>
      </c>
      <c r="H465" s="148">
        <v>0</v>
      </c>
      <c r="I465" s="148">
        <v>0</v>
      </c>
      <c r="J465" s="261"/>
      <c r="K465" s="261"/>
      <c r="L465" s="261"/>
      <c r="M465" s="261"/>
      <c r="N465" s="261"/>
      <c r="O465" s="2"/>
    </row>
    <row r="466" spans="1:15" s="48" customFormat="1" ht="53.25" hidden="1" customHeight="1" x14ac:dyDescent="0.25">
      <c r="A466" s="49"/>
      <c r="B466" s="263" t="s">
        <v>214</v>
      </c>
      <c r="C466" s="266">
        <v>2022</v>
      </c>
      <c r="D466" s="266">
        <v>2026</v>
      </c>
      <c r="E466" s="267" t="s">
        <v>130</v>
      </c>
      <c r="F466" s="47" t="s">
        <v>31</v>
      </c>
      <c r="G466" s="148">
        <f t="shared" ref="G466:I466" si="237">G467+G468</f>
        <v>0</v>
      </c>
      <c r="H466" s="148">
        <f t="shared" si="237"/>
        <v>0</v>
      </c>
      <c r="I466" s="148">
        <f t="shared" si="237"/>
        <v>0</v>
      </c>
      <c r="J466" s="259" t="s">
        <v>215</v>
      </c>
      <c r="K466" s="259" t="s">
        <v>141</v>
      </c>
      <c r="L466" s="259"/>
      <c r="M466" s="259"/>
      <c r="N466" s="259"/>
      <c r="O466" s="2"/>
    </row>
    <row r="467" spans="1:15" s="48" customFormat="1" ht="53.25" hidden="1" customHeight="1" x14ac:dyDescent="0.25">
      <c r="A467" s="49"/>
      <c r="B467" s="264"/>
      <c r="C467" s="266"/>
      <c r="D467" s="266"/>
      <c r="E467" s="267"/>
      <c r="F467" s="47" t="s">
        <v>35</v>
      </c>
      <c r="G467" s="148">
        <v>0</v>
      </c>
      <c r="H467" s="148">
        <v>0</v>
      </c>
      <c r="I467" s="148">
        <v>0</v>
      </c>
      <c r="J467" s="260"/>
      <c r="K467" s="260"/>
      <c r="L467" s="260"/>
      <c r="M467" s="260"/>
      <c r="N467" s="260"/>
      <c r="O467" s="2"/>
    </row>
    <row r="468" spans="1:15" s="48" customFormat="1" ht="53.25" hidden="1" customHeight="1" x14ac:dyDescent="0.25">
      <c r="A468" s="49"/>
      <c r="B468" s="265"/>
      <c r="C468" s="266"/>
      <c r="D468" s="266"/>
      <c r="E468" s="267"/>
      <c r="F468" s="47" t="s">
        <v>36</v>
      </c>
      <c r="G468" s="148">
        <v>0</v>
      </c>
      <c r="H468" s="148">
        <v>0</v>
      </c>
      <c r="I468" s="148">
        <v>0</v>
      </c>
      <c r="J468" s="261"/>
      <c r="K468" s="261"/>
      <c r="L468" s="261"/>
      <c r="M468" s="261"/>
      <c r="N468" s="261"/>
      <c r="O468" s="2"/>
    </row>
    <row r="469" spans="1:15" s="207" customFormat="1" ht="53.25" customHeight="1" x14ac:dyDescent="0.25">
      <c r="A469" s="201"/>
      <c r="B469" s="263" t="s">
        <v>148</v>
      </c>
      <c r="C469" s="266">
        <v>2020</v>
      </c>
      <c r="D469" s="266">
        <v>2026</v>
      </c>
      <c r="E469" s="259" t="s">
        <v>49</v>
      </c>
      <c r="F469" s="259" t="s">
        <v>49</v>
      </c>
      <c r="G469" s="275" t="s">
        <v>49</v>
      </c>
      <c r="H469" s="205" t="s">
        <v>49</v>
      </c>
      <c r="I469" s="275" t="s">
        <v>49</v>
      </c>
      <c r="J469" s="202" t="s">
        <v>49</v>
      </c>
      <c r="K469" s="202" t="s">
        <v>49</v>
      </c>
      <c r="L469" s="202" t="s">
        <v>49</v>
      </c>
      <c r="M469" s="202" t="s">
        <v>49</v>
      </c>
      <c r="N469" s="202" t="s">
        <v>49</v>
      </c>
      <c r="O469" s="2"/>
    </row>
    <row r="470" spans="1:15" s="207" customFormat="1" ht="53.25" customHeight="1" x14ac:dyDescent="0.25">
      <c r="A470" s="201"/>
      <c r="B470" s="265"/>
      <c r="C470" s="266"/>
      <c r="D470" s="266"/>
      <c r="E470" s="261"/>
      <c r="F470" s="261"/>
      <c r="G470" s="277"/>
      <c r="H470" s="206"/>
      <c r="I470" s="277"/>
      <c r="J470" s="203"/>
      <c r="K470" s="203"/>
      <c r="L470" s="203"/>
      <c r="M470" s="203"/>
      <c r="N470" s="203"/>
      <c r="O470" s="2"/>
    </row>
    <row r="471" spans="1:15" s="207" customFormat="1" ht="53.25" customHeight="1" x14ac:dyDescent="0.25">
      <c r="A471" s="201"/>
      <c r="B471" s="263" t="s">
        <v>149</v>
      </c>
      <c r="C471" s="259">
        <v>2020</v>
      </c>
      <c r="D471" s="259">
        <v>2026</v>
      </c>
      <c r="E471" s="259" t="s">
        <v>130</v>
      </c>
      <c r="F471" s="204" t="s">
        <v>31</v>
      </c>
      <c r="G471" s="148">
        <f t="shared" ref="G471:H471" si="238">G472+G473</f>
        <v>16000</v>
      </c>
      <c r="H471" s="148">
        <f t="shared" si="238"/>
        <v>16000</v>
      </c>
      <c r="I471" s="148">
        <f>H471/G471*100</f>
        <v>100</v>
      </c>
      <c r="J471" s="259" t="s">
        <v>49</v>
      </c>
      <c r="K471" s="259" t="s">
        <v>49</v>
      </c>
      <c r="L471" s="259" t="s">
        <v>49</v>
      </c>
      <c r="M471" s="259" t="s">
        <v>49</v>
      </c>
      <c r="N471" s="259" t="s">
        <v>49</v>
      </c>
      <c r="O471" s="2"/>
    </row>
    <row r="472" spans="1:15" s="207" customFormat="1" ht="53.25" customHeight="1" x14ac:dyDescent="0.25">
      <c r="A472" s="201"/>
      <c r="B472" s="264"/>
      <c r="C472" s="260"/>
      <c r="D472" s="260"/>
      <c r="E472" s="260"/>
      <c r="F472" s="204" t="s">
        <v>35</v>
      </c>
      <c r="G472" s="148">
        <f t="shared" ref="G472:H472" si="239">G478+G475</f>
        <v>16000</v>
      </c>
      <c r="H472" s="148">
        <f t="shared" si="239"/>
        <v>16000</v>
      </c>
      <c r="I472" s="148">
        <f t="shared" ref="I472:I478" si="240">H472/G472*100</f>
        <v>100</v>
      </c>
      <c r="J472" s="260"/>
      <c r="K472" s="260"/>
      <c r="L472" s="260"/>
      <c r="M472" s="260"/>
      <c r="N472" s="260"/>
      <c r="O472" s="2"/>
    </row>
    <row r="473" spans="1:15" s="207" customFormat="1" ht="53.25" customHeight="1" x14ac:dyDescent="0.25">
      <c r="A473" s="201"/>
      <c r="B473" s="265"/>
      <c r="C473" s="261"/>
      <c r="D473" s="261"/>
      <c r="E473" s="261"/>
      <c r="F473" s="204" t="s">
        <v>36</v>
      </c>
      <c r="G473" s="148">
        <f t="shared" ref="G473:H473" si="241">G479</f>
        <v>0</v>
      </c>
      <c r="H473" s="148">
        <f t="shared" si="241"/>
        <v>0</v>
      </c>
      <c r="I473" s="148">
        <v>0</v>
      </c>
      <c r="J473" s="261"/>
      <c r="K473" s="261"/>
      <c r="L473" s="261"/>
      <c r="M473" s="261"/>
      <c r="N473" s="261"/>
      <c r="O473" s="2"/>
    </row>
    <row r="474" spans="1:15" s="252" customFormat="1" ht="53.25" customHeight="1" x14ac:dyDescent="0.25">
      <c r="A474" s="247"/>
      <c r="B474" s="263" t="s">
        <v>150</v>
      </c>
      <c r="C474" s="266">
        <v>2020</v>
      </c>
      <c r="D474" s="266">
        <v>2026</v>
      </c>
      <c r="E474" s="267" t="s">
        <v>130</v>
      </c>
      <c r="F474" s="248" t="s">
        <v>31</v>
      </c>
      <c r="G474" s="148">
        <f t="shared" ref="G474:H474" si="242">G475+G476</f>
        <v>15000</v>
      </c>
      <c r="H474" s="148">
        <f t="shared" si="242"/>
        <v>15000</v>
      </c>
      <c r="I474" s="148">
        <f t="shared" si="240"/>
        <v>100</v>
      </c>
      <c r="J474" s="259" t="s">
        <v>151</v>
      </c>
      <c r="K474" s="259" t="s">
        <v>92</v>
      </c>
      <c r="L474" s="259">
        <v>15</v>
      </c>
      <c r="M474" s="259">
        <v>15</v>
      </c>
      <c r="N474" s="259">
        <f>M474/L474*100</f>
        <v>100</v>
      </c>
      <c r="O474" s="2"/>
    </row>
    <row r="475" spans="1:15" s="252" customFormat="1" ht="53.25" customHeight="1" x14ac:dyDescent="0.25">
      <c r="A475" s="247"/>
      <c r="B475" s="264"/>
      <c r="C475" s="266"/>
      <c r="D475" s="266"/>
      <c r="E475" s="267"/>
      <c r="F475" s="248" t="s">
        <v>35</v>
      </c>
      <c r="G475" s="148">
        <v>15000</v>
      </c>
      <c r="H475" s="148">
        <v>15000</v>
      </c>
      <c r="I475" s="148">
        <f t="shared" si="240"/>
        <v>100</v>
      </c>
      <c r="J475" s="260"/>
      <c r="K475" s="260"/>
      <c r="L475" s="260"/>
      <c r="M475" s="260"/>
      <c r="N475" s="260"/>
      <c r="O475" s="2"/>
    </row>
    <row r="476" spans="1:15" s="252" customFormat="1" ht="53.25" customHeight="1" x14ac:dyDescent="0.25">
      <c r="A476" s="247"/>
      <c r="B476" s="265"/>
      <c r="C476" s="266"/>
      <c r="D476" s="266"/>
      <c r="E476" s="267"/>
      <c r="F476" s="248" t="s">
        <v>36</v>
      </c>
      <c r="G476" s="148">
        <v>0</v>
      </c>
      <c r="H476" s="148">
        <v>0</v>
      </c>
      <c r="I476" s="148">
        <v>0</v>
      </c>
      <c r="J476" s="261"/>
      <c r="K476" s="261"/>
      <c r="L476" s="261"/>
      <c r="M476" s="261"/>
      <c r="N476" s="261"/>
      <c r="O476" s="2"/>
    </row>
    <row r="477" spans="1:15" s="207" customFormat="1" ht="53.25" customHeight="1" x14ac:dyDescent="0.25">
      <c r="A477" s="201"/>
      <c r="B477" s="263" t="s">
        <v>272</v>
      </c>
      <c r="C477" s="266">
        <v>2023</v>
      </c>
      <c r="D477" s="266">
        <v>2026</v>
      </c>
      <c r="E477" s="267" t="s">
        <v>130</v>
      </c>
      <c r="F477" s="204" t="s">
        <v>31</v>
      </c>
      <c r="G477" s="148">
        <f t="shared" ref="G477:H477" si="243">G478+G479</f>
        <v>1000</v>
      </c>
      <c r="H477" s="148">
        <f t="shared" si="243"/>
        <v>1000</v>
      </c>
      <c r="I477" s="148">
        <f t="shared" si="240"/>
        <v>100</v>
      </c>
      <c r="J477" s="259" t="s">
        <v>126</v>
      </c>
      <c r="K477" s="259" t="s">
        <v>90</v>
      </c>
      <c r="L477" s="259">
        <v>100</v>
      </c>
      <c r="M477" s="259">
        <v>100</v>
      </c>
      <c r="N477" s="259">
        <f>M477/L477*100</f>
        <v>100</v>
      </c>
      <c r="O477" s="2"/>
    </row>
    <row r="478" spans="1:15" s="207" customFormat="1" ht="53.25" customHeight="1" x14ac:dyDescent="0.25">
      <c r="A478" s="201"/>
      <c r="B478" s="264"/>
      <c r="C478" s="266"/>
      <c r="D478" s="266"/>
      <c r="E478" s="267"/>
      <c r="F478" s="204" t="s">
        <v>35</v>
      </c>
      <c r="G478" s="148">
        <v>1000</v>
      </c>
      <c r="H478" s="148">
        <v>1000</v>
      </c>
      <c r="I478" s="148">
        <f t="shared" si="240"/>
        <v>100</v>
      </c>
      <c r="J478" s="260"/>
      <c r="K478" s="260"/>
      <c r="L478" s="260"/>
      <c r="M478" s="260"/>
      <c r="N478" s="260"/>
      <c r="O478" s="2"/>
    </row>
    <row r="479" spans="1:15" s="207" customFormat="1" ht="53.25" customHeight="1" x14ac:dyDescent="0.25">
      <c r="A479" s="201"/>
      <c r="B479" s="265"/>
      <c r="C479" s="266"/>
      <c r="D479" s="266"/>
      <c r="E479" s="267"/>
      <c r="F479" s="204" t="s">
        <v>36</v>
      </c>
      <c r="G479" s="148">
        <v>0</v>
      </c>
      <c r="H479" s="148">
        <v>0</v>
      </c>
      <c r="I479" s="148">
        <v>0</v>
      </c>
      <c r="J479" s="261"/>
      <c r="K479" s="261"/>
      <c r="L479" s="261"/>
      <c r="M479" s="261"/>
      <c r="N479" s="261"/>
      <c r="O479" s="2"/>
    </row>
    <row r="480" spans="1:15" ht="43.9" customHeight="1" x14ac:dyDescent="0.25">
      <c r="A480" s="387"/>
      <c r="B480" s="263" t="s">
        <v>231</v>
      </c>
      <c r="C480" s="266">
        <v>2023</v>
      </c>
      <c r="D480" s="266">
        <v>2026</v>
      </c>
      <c r="E480" s="259" t="s">
        <v>49</v>
      </c>
      <c r="F480" s="259" t="s">
        <v>49</v>
      </c>
      <c r="G480" s="275" t="s">
        <v>49</v>
      </c>
      <c r="H480" s="161" t="s">
        <v>49</v>
      </c>
      <c r="I480" s="275" t="s">
        <v>49</v>
      </c>
      <c r="J480" s="45" t="s">
        <v>49</v>
      </c>
      <c r="K480" s="45" t="s">
        <v>49</v>
      </c>
      <c r="L480" s="45" t="s">
        <v>49</v>
      </c>
      <c r="M480" s="45" t="s">
        <v>49</v>
      </c>
      <c r="N480" s="45" t="s">
        <v>49</v>
      </c>
      <c r="O480" s="2"/>
    </row>
    <row r="481" spans="1:15" ht="1.5" hidden="1" customHeight="1" x14ac:dyDescent="0.25">
      <c r="A481" s="307"/>
      <c r="B481" s="265"/>
      <c r="C481" s="266"/>
      <c r="D481" s="266"/>
      <c r="E481" s="261"/>
      <c r="F481" s="261"/>
      <c r="G481" s="277"/>
      <c r="H481" s="20"/>
      <c r="I481" s="277"/>
      <c r="J481" s="14"/>
      <c r="K481" s="14"/>
      <c r="L481" s="14"/>
      <c r="M481" s="14"/>
      <c r="N481" s="14"/>
      <c r="O481" s="2"/>
    </row>
    <row r="482" spans="1:15" ht="29.25" customHeight="1" x14ac:dyDescent="0.25">
      <c r="A482" s="18"/>
      <c r="B482" s="263" t="s">
        <v>230</v>
      </c>
      <c r="C482" s="259">
        <v>2023</v>
      </c>
      <c r="D482" s="259">
        <v>2026</v>
      </c>
      <c r="E482" s="259" t="s">
        <v>130</v>
      </c>
      <c r="F482" s="16" t="s">
        <v>31</v>
      </c>
      <c r="G482" s="148">
        <f t="shared" ref="G482:H482" si="244">G483+G484</f>
        <v>3527754.86</v>
      </c>
      <c r="H482" s="148">
        <f t="shared" si="244"/>
        <v>112000</v>
      </c>
      <c r="I482" s="148">
        <f>H482/G482*100</f>
        <v>3.1748237744614718</v>
      </c>
      <c r="J482" s="259" t="s">
        <v>49</v>
      </c>
      <c r="K482" s="259" t="s">
        <v>49</v>
      </c>
      <c r="L482" s="259" t="s">
        <v>49</v>
      </c>
      <c r="M482" s="259" t="s">
        <v>49</v>
      </c>
      <c r="N482" s="259" t="s">
        <v>49</v>
      </c>
      <c r="O482" s="2"/>
    </row>
    <row r="483" spans="1:15" ht="37.5" customHeight="1" x14ac:dyDescent="0.25">
      <c r="A483" s="387"/>
      <c r="B483" s="264"/>
      <c r="C483" s="260"/>
      <c r="D483" s="260"/>
      <c r="E483" s="260"/>
      <c r="F483" s="16" t="s">
        <v>35</v>
      </c>
      <c r="G483" s="148">
        <f t="shared" ref="G483:H483" si="245">G495+G489+G486+G492</f>
        <v>3527754.86</v>
      </c>
      <c r="H483" s="148">
        <f t="shared" si="245"/>
        <v>112000</v>
      </c>
      <c r="I483" s="148">
        <f t="shared" ref="I483:I495" si="246">H483/G483*100</f>
        <v>3.1748237744614718</v>
      </c>
      <c r="J483" s="260"/>
      <c r="K483" s="260"/>
      <c r="L483" s="260"/>
      <c r="M483" s="260"/>
      <c r="N483" s="260"/>
      <c r="O483" s="2"/>
    </row>
    <row r="484" spans="1:15" ht="36" customHeight="1" x14ac:dyDescent="0.25">
      <c r="A484" s="307"/>
      <c r="B484" s="265"/>
      <c r="C484" s="261"/>
      <c r="D484" s="261"/>
      <c r="E484" s="261"/>
      <c r="F484" s="16" t="s">
        <v>36</v>
      </c>
      <c r="G484" s="148">
        <f t="shared" ref="G484:H484" si="247">G496+G490+G487+G493</f>
        <v>0</v>
      </c>
      <c r="H484" s="148">
        <f t="shared" si="247"/>
        <v>0</v>
      </c>
      <c r="I484" s="148">
        <v>0</v>
      </c>
      <c r="J484" s="261"/>
      <c r="K484" s="261"/>
      <c r="L484" s="261"/>
      <c r="M484" s="261"/>
      <c r="N484" s="261"/>
      <c r="O484" s="2"/>
    </row>
    <row r="485" spans="1:15" s="209" customFormat="1" ht="36" customHeight="1" x14ac:dyDescent="0.25">
      <c r="A485" s="387"/>
      <c r="B485" s="263" t="s">
        <v>232</v>
      </c>
      <c r="C485" s="266">
        <v>2023</v>
      </c>
      <c r="D485" s="266">
        <v>2026</v>
      </c>
      <c r="E485" s="267" t="s">
        <v>130</v>
      </c>
      <c r="F485" s="208" t="s">
        <v>31</v>
      </c>
      <c r="G485" s="148">
        <f t="shared" ref="G485:H485" si="248">G486+G487</f>
        <v>200000</v>
      </c>
      <c r="H485" s="148">
        <f t="shared" si="248"/>
        <v>112000</v>
      </c>
      <c r="I485" s="148">
        <f t="shared" si="246"/>
        <v>56.000000000000007</v>
      </c>
      <c r="J485" s="259" t="s">
        <v>235</v>
      </c>
      <c r="K485" s="259" t="s">
        <v>92</v>
      </c>
      <c r="L485" s="259">
        <v>1</v>
      </c>
      <c r="M485" s="259">
        <v>1</v>
      </c>
      <c r="N485" s="259">
        <f>M485/L485*100</f>
        <v>100</v>
      </c>
      <c r="O485" s="2"/>
    </row>
    <row r="486" spans="1:15" s="209" customFormat="1" ht="36" customHeight="1" x14ac:dyDescent="0.25">
      <c r="A486" s="306"/>
      <c r="B486" s="264"/>
      <c r="C486" s="266"/>
      <c r="D486" s="266"/>
      <c r="E486" s="267"/>
      <c r="F486" s="208" t="s">
        <v>35</v>
      </c>
      <c r="G486" s="148">
        <v>200000</v>
      </c>
      <c r="H486" s="148">
        <v>112000</v>
      </c>
      <c r="I486" s="148">
        <f t="shared" si="246"/>
        <v>56.000000000000007</v>
      </c>
      <c r="J486" s="260"/>
      <c r="K486" s="260"/>
      <c r="L486" s="260"/>
      <c r="M486" s="260"/>
      <c r="N486" s="260"/>
      <c r="O486" s="2"/>
    </row>
    <row r="487" spans="1:15" s="209" customFormat="1" ht="46.9" customHeight="1" x14ac:dyDescent="0.25">
      <c r="A487" s="307"/>
      <c r="B487" s="265"/>
      <c r="C487" s="266"/>
      <c r="D487" s="266"/>
      <c r="E487" s="267"/>
      <c r="F487" s="208" t="s">
        <v>36</v>
      </c>
      <c r="G487" s="148">
        <v>0</v>
      </c>
      <c r="H487" s="148">
        <v>0</v>
      </c>
      <c r="I487" s="148">
        <v>0</v>
      </c>
      <c r="J487" s="261"/>
      <c r="K487" s="261"/>
      <c r="L487" s="261"/>
      <c r="M487" s="261"/>
      <c r="N487" s="261"/>
      <c r="O487" s="2"/>
    </row>
    <row r="488" spans="1:15" s="209" customFormat="1" ht="36" customHeight="1" x14ac:dyDescent="0.25">
      <c r="A488" s="387"/>
      <c r="B488" s="263" t="s">
        <v>233</v>
      </c>
      <c r="C488" s="266">
        <v>2023</v>
      </c>
      <c r="D488" s="266">
        <v>2026</v>
      </c>
      <c r="E488" s="267" t="s">
        <v>130</v>
      </c>
      <c r="F488" s="208" t="s">
        <v>31</v>
      </c>
      <c r="G488" s="148">
        <f t="shared" ref="G488:H488" si="249">G489+G490</f>
        <v>300000</v>
      </c>
      <c r="H488" s="148">
        <f t="shared" si="249"/>
        <v>0</v>
      </c>
      <c r="I488" s="148">
        <f t="shared" si="246"/>
        <v>0</v>
      </c>
      <c r="J488" s="259" t="s">
        <v>126</v>
      </c>
      <c r="K488" s="259" t="s">
        <v>92</v>
      </c>
      <c r="L488" s="259">
        <v>100</v>
      </c>
      <c r="M488" s="259">
        <v>0</v>
      </c>
      <c r="N488" s="259">
        <f t="shared" ref="N488" si="250">M488/L488*100</f>
        <v>0</v>
      </c>
      <c r="O488" s="2"/>
    </row>
    <row r="489" spans="1:15" s="209" customFormat="1" ht="36" customHeight="1" x14ac:dyDescent="0.25">
      <c r="A489" s="306"/>
      <c r="B489" s="264"/>
      <c r="C489" s="266"/>
      <c r="D489" s="266"/>
      <c r="E489" s="267"/>
      <c r="F489" s="208" t="s">
        <v>35</v>
      </c>
      <c r="G489" s="148">
        <v>300000</v>
      </c>
      <c r="H489" s="148">
        <v>0</v>
      </c>
      <c r="I489" s="148">
        <f t="shared" si="246"/>
        <v>0</v>
      </c>
      <c r="J489" s="260"/>
      <c r="K489" s="260"/>
      <c r="L489" s="260"/>
      <c r="M489" s="260"/>
      <c r="N489" s="260"/>
      <c r="O489" s="2"/>
    </row>
    <row r="490" spans="1:15" s="209" customFormat="1" ht="36" customHeight="1" x14ac:dyDescent="0.25">
      <c r="A490" s="307"/>
      <c r="B490" s="265"/>
      <c r="C490" s="266"/>
      <c r="D490" s="266"/>
      <c r="E490" s="267"/>
      <c r="F490" s="208" t="s">
        <v>36</v>
      </c>
      <c r="G490" s="148">
        <v>0</v>
      </c>
      <c r="H490" s="148">
        <v>0</v>
      </c>
      <c r="I490" s="148">
        <v>0</v>
      </c>
      <c r="J490" s="261"/>
      <c r="K490" s="261"/>
      <c r="L490" s="261"/>
      <c r="M490" s="261"/>
      <c r="N490" s="261"/>
      <c r="O490" s="2"/>
    </row>
    <row r="491" spans="1:15" s="246" customFormat="1" ht="36" customHeight="1" x14ac:dyDescent="0.25">
      <c r="A491" s="244"/>
      <c r="B491" s="263" t="s">
        <v>234</v>
      </c>
      <c r="C491" s="266">
        <v>2023</v>
      </c>
      <c r="D491" s="266">
        <v>2026</v>
      </c>
      <c r="E491" s="267" t="s">
        <v>130</v>
      </c>
      <c r="F491" s="245" t="s">
        <v>31</v>
      </c>
      <c r="G491" s="148">
        <f t="shared" ref="G491:H491" si="251">G492+G493</f>
        <v>3025572.79</v>
      </c>
      <c r="H491" s="148">
        <f t="shared" si="251"/>
        <v>0</v>
      </c>
      <c r="I491" s="148">
        <f t="shared" si="246"/>
        <v>0</v>
      </c>
      <c r="J491" s="259" t="s">
        <v>212</v>
      </c>
      <c r="K491" s="259" t="s">
        <v>92</v>
      </c>
      <c r="L491" s="259">
        <v>1</v>
      </c>
      <c r="M491" s="259">
        <v>0</v>
      </c>
      <c r="N491" s="259">
        <f t="shared" ref="N491" si="252">M491/L491*100</f>
        <v>0</v>
      </c>
      <c r="O491" s="2"/>
    </row>
    <row r="492" spans="1:15" s="246" customFormat="1" ht="36" customHeight="1" x14ac:dyDescent="0.25">
      <c r="A492" s="244"/>
      <c r="B492" s="264"/>
      <c r="C492" s="266"/>
      <c r="D492" s="266"/>
      <c r="E492" s="267"/>
      <c r="F492" s="245" t="s">
        <v>35</v>
      </c>
      <c r="G492" s="148">
        <v>3025572.79</v>
      </c>
      <c r="H492" s="148">
        <v>0</v>
      </c>
      <c r="I492" s="148">
        <f t="shared" si="246"/>
        <v>0</v>
      </c>
      <c r="J492" s="260"/>
      <c r="K492" s="260"/>
      <c r="L492" s="260"/>
      <c r="M492" s="260"/>
      <c r="N492" s="260"/>
      <c r="O492" s="2"/>
    </row>
    <row r="493" spans="1:15" s="246" customFormat="1" ht="36" customHeight="1" x14ac:dyDescent="0.25">
      <c r="A493" s="244"/>
      <c r="B493" s="265"/>
      <c r="C493" s="266"/>
      <c r="D493" s="266"/>
      <c r="E493" s="267"/>
      <c r="F493" s="245" t="s">
        <v>36</v>
      </c>
      <c r="G493" s="148">
        <v>0</v>
      </c>
      <c r="H493" s="148">
        <v>0</v>
      </c>
      <c r="I493" s="148">
        <v>0</v>
      </c>
      <c r="J493" s="261"/>
      <c r="K493" s="261"/>
      <c r="L493" s="261"/>
      <c r="M493" s="261"/>
      <c r="N493" s="261"/>
      <c r="O493" s="2"/>
    </row>
    <row r="494" spans="1:15" ht="37.5" customHeight="1" x14ac:dyDescent="0.25">
      <c r="A494" s="387"/>
      <c r="B494" s="263" t="s">
        <v>258</v>
      </c>
      <c r="C494" s="266">
        <v>2023</v>
      </c>
      <c r="D494" s="266">
        <v>2026</v>
      </c>
      <c r="E494" s="267" t="s">
        <v>130</v>
      </c>
      <c r="F494" s="16" t="s">
        <v>31</v>
      </c>
      <c r="G494" s="148">
        <f t="shared" ref="G494:H494" si="253">G495+G496</f>
        <v>2182.0700000000002</v>
      </c>
      <c r="H494" s="148">
        <f t="shared" si="253"/>
        <v>0</v>
      </c>
      <c r="I494" s="148">
        <f t="shared" si="246"/>
        <v>0</v>
      </c>
      <c r="J494" s="259" t="s">
        <v>212</v>
      </c>
      <c r="K494" s="259" t="s">
        <v>92</v>
      </c>
      <c r="L494" s="259">
        <v>8</v>
      </c>
      <c r="M494" s="259">
        <v>8</v>
      </c>
      <c r="N494" s="259">
        <f t="shared" ref="N494" si="254">M494/L494*100</f>
        <v>100</v>
      </c>
      <c r="O494" s="2"/>
    </row>
    <row r="495" spans="1:15" ht="37.5" customHeight="1" x14ac:dyDescent="0.25">
      <c r="A495" s="306"/>
      <c r="B495" s="264"/>
      <c r="C495" s="266"/>
      <c r="D495" s="266"/>
      <c r="E495" s="267"/>
      <c r="F495" s="16" t="s">
        <v>35</v>
      </c>
      <c r="G495" s="148">
        <v>2182.0700000000002</v>
      </c>
      <c r="H495" s="148">
        <v>0</v>
      </c>
      <c r="I495" s="148">
        <f t="shared" si="246"/>
        <v>0</v>
      </c>
      <c r="J495" s="260"/>
      <c r="K495" s="260"/>
      <c r="L495" s="260"/>
      <c r="M495" s="260"/>
      <c r="N495" s="260"/>
      <c r="O495" s="2"/>
    </row>
    <row r="496" spans="1:15" ht="76.150000000000006" customHeight="1" x14ac:dyDescent="0.25">
      <c r="A496" s="307"/>
      <c r="B496" s="265"/>
      <c r="C496" s="266"/>
      <c r="D496" s="266"/>
      <c r="E496" s="267"/>
      <c r="F496" s="16" t="s">
        <v>36</v>
      </c>
      <c r="G496" s="148">
        <v>0</v>
      </c>
      <c r="H496" s="148">
        <v>0</v>
      </c>
      <c r="I496" s="148">
        <v>0</v>
      </c>
      <c r="J496" s="261"/>
      <c r="K496" s="261"/>
      <c r="L496" s="261"/>
      <c r="M496" s="261"/>
      <c r="N496" s="261"/>
      <c r="O496" s="2"/>
    </row>
    <row r="497" spans="1:15" ht="31.5" x14ac:dyDescent="0.25">
      <c r="A497" s="379" t="s">
        <v>63</v>
      </c>
      <c r="B497" s="379"/>
      <c r="C497" s="379"/>
      <c r="D497" s="379"/>
      <c r="E497" s="379"/>
      <c r="F497" s="24" t="s">
        <v>31</v>
      </c>
      <c r="G497" s="164">
        <f t="shared" ref="G497:H497" si="255">G498+G499</f>
        <v>47146807.549999997</v>
      </c>
      <c r="H497" s="164">
        <f t="shared" si="255"/>
        <v>37271767.920000002</v>
      </c>
      <c r="I497" s="164">
        <f>H497/G497*100</f>
        <v>79.054701382426913</v>
      </c>
      <c r="J497" s="266" t="s">
        <v>30</v>
      </c>
      <c r="K497" s="266" t="s">
        <v>30</v>
      </c>
      <c r="L497" s="266" t="s">
        <v>30</v>
      </c>
      <c r="M497" s="266" t="s">
        <v>30</v>
      </c>
      <c r="N497" s="266" t="s">
        <v>30</v>
      </c>
      <c r="O497" s="2"/>
    </row>
    <row r="498" spans="1:15" ht="63" customHeight="1" x14ac:dyDescent="0.25">
      <c r="A498" s="379"/>
      <c r="B498" s="379"/>
      <c r="C498" s="379"/>
      <c r="D498" s="379"/>
      <c r="E498" s="379"/>
      <c r="F498" s="24" t="s">
        <v>35</v>
      </c>
      <c r="G498" s="164">
        <f t="shared" ref="G498:H498" si="256">G287+G306+G378+G483+G281+G446+G388+G297+G472</f>
        <v>18155299.199999999</v>
      </c>
      <c r="H498" s="164">
        <f t="shared" si="256"/>
        <v>8770585.4499999993</v>
      </c>
      <c r="I498" s="164">
        <f t="shared" ref="I498:I502" si="257">H498/G498*100</f>
        <v>48.308680310815255</v>
      </c>
      <c r="J498" s="266"/>
      <c r="K498" s="266"/>
      <c r="L498" s="266"/>
      <c r="M498" s="266"/>
      <c r="N498" s="266"/>
      <c r="O498" s="2"/>
    </row>
    <row r="499" spans="1:15" ht="47.25" x14ac:dyDescent="0.25">
      <c r="A499" s="379"/>
      <c r="B499" s="379"/>
      <c r="C499" s="379"/>
      <c r="D499" s="379"/>
      <c r="E499" s="379"/>
      <c r="F499" s="24" t="s">
        <v>36</v>
      </c>
      <c r="G499" s="163">
        <f t="shared" ref="G499:H499" si="258">G288+G307+G484+G282+G447+G389+G298+G473+G379</f>
        <v>28991508.350000001</v>
      </c>
      <c r="H499" s="163">
        <f t="shared" si="258"/>
        <v>28501182.469999999</v>
      </c>
      <c r="I499" s="164">
        <f t="shared" si="257"/>
        <v>98.308725872139718</v>
      </c>
      <c r="J499" s="266"/>
      <c r="K499" s="266"/>
      <c r="L499" s="266"/>
      <c r="M499" s="266"/>
      <c r="N499" s="266"/>
      <c r="O499" s="2"/>
    </row>
    <row r="500" spans="1:15" ht="31.5" x14ac:dyDescent="0.25">
      <c r="A500" s="381" t="s">
        <v>39</v>
      </c>
      <c r="B500" s="382"/>
      <c r="C500" s="380"/>
      <c r="D500" s="380"/>
      <c r="E500" s="378"/>
      <c r="F500" s="35" t="s">
        <v>31</v>
      </c>
      <c r="G500" s="166">
        <f t="shared" ref="G500:H500" si="259">G501+G502</f>
        <v>209421724.75</v>
      </c>
      <c r="H500" s="166">
        <f t="shared" si="259"/>
        <v>199501197.50999999</v>
      </c>
      <c r="I500" s="166">
        <f t="shared" si="257"/>
        <v>95.262894882638008</v>
      </c>
      <c r="J500" s="278"/>
      <c r="K500" s="278"/>
      <c r="L500" s="278"/>
      <c r="M500" s="278"/>
      <c r="N500" s="278"/>
      <c r="O500" s="2"/>
    </row>
    <row r="501" spans="1:15" ht="63" customHeight="1" x14ac:dyDescent="0.25">
      <c r="A501" s="383"/>
      <c r="B501" s="384"/>
      <c r="C501" s="380"/>
      <c r="D501" s="380"/>
      <c r="E501" s="378"/>
      <c r="F501" s="35" t="s">
        <v>35</v>
      </c>
      <c r="G501" s="166">
        <f t="shared" ref="G501:H501" si="260">G498+G273+G226+G162</f>
        <v>137215995.29000002</v>
      </c>
      <c r="H501" s="166">
        <f t="shared" si="260"/>
        <v>127831281.54000001</v>
      </c>
      <c r="I501" s="166">
        <f t="shared" si="257"/>
        <v>93.160626988008332</v>
      </c>
      <c r="J501" s="279"/>
      <c r="K501" s="279"/>
      <c r="L501" s="279"/>
      <c r="M501" s="279"/>
      <c r="N501" s="279"/>
      <c r="O501" s="2"/>
    </row>
    <row r="502" spans="1:15" ht="47.25" x14ac:dyDescent="0.25">
      <c r="A502" s="385"/>
      <c r="B502" s="386"/>
      <c r="C502" s="380"/>
      <c r="D502" s="380"/>
      <c r="E502" s="378"/>
      <c r="F502" s="35" t="s">
        <v>36</v>
      </c>
      <c r="G502" s="165">
        <f t="shared" ref="G502:H502" si="261">G163+G227+G499+G274</f>
        <v>72205729.459999993</v>
      </c>
      <c r="H502" s="165">
        <f t="shared" si="261"/>
        <v>71669915.969999984</v>
      </c>
      <c r="I502" s="166">
        <f t="shared" si="257"/>
        <v>99.257934939502505</v>
      </c>
      <c r="J502" s="280"/>
      <c r="K502" s="280"/>
      <c r="L502" s="280"/>
      <c r="M502" s="280"/>
      <c r="N502" s="280"/>
      <c r="O502" s="2"/>
    </row>
    <row r="518" spans="13:13" x14ac:dyDescent="0.25">
      <c r="M518" s="1">
        <v>3</v>
      </c>
    </row>
  </sheetData>
  <mergeCells count="1489">
    <mergeCell ref="N491:N493"/>
    <mergeCell ref="L491:L493"/>
    <mergeCell ref="M491:M493"/>
    <mergeCell ref="A359:A361"/>
    <mergeCell ref="B359:B361"/>
    <mergeCell ref="C359:C361"/>
    <mergeCell ref="D359:D361"/>
    <mergeCell ref="E359:E361"/>
    <mergeCell ref="J359:J361"/>
    <mergeCell ref="K359:K361"/>
    <mergeCell ref="N359:N361"/>
    <mergeCell ref="L359:L361"/>
    <mergeCell ref="M359:M361"/>
    <mergeCell ref="A488:A490"/>
    <mergeCell ref="B488:B490"/>
    <mergeCell ref="C488:C490"/>
    <mergeCell ref="E488:E490"/>
    <mergeCell ref="J488:J490"/>
    <mergeCell ref="K488:K490"/>
    <mergeCell ref="N488:N490"/>
    <mergeCell ref="L488:L490"/>
    <mergeCell ref="M488:M490"/>
    <mergeCell ref="B396:B398"/>
    <mergeCell ref="B399:B401"/>
    <mergeCell ref="D396:D398"/>
    <mergeCell ref="D399:D401"/>
    <mergeCell ref="J451:J453"/>
    <mergeCell ref="B466:B468"/>
    <mergeCell ref="C466:C468"/>
    <mergeCell ref="D466:D468"/>
    <mergeCell ref="E466:E468"/>
    <mergeCell ref="J466:J468"/>
    <mergeCell ref="B356:B358"/>
    <mergeCell ref="C356:C358"/>
    <mergeCell ref="D356:D358"/>
    <mergeCell ref="E356:E358"/>
    <mergeCell ref="K356:K358"/>
    <mergeCell ref="N356:N358"/>
    <mergeCell ref="L356:L358"/>
    <mergeCell ref="M356:M358"/>
    <mergeCell ref="A356:A358"/>
    <mergeCell ref="J356:J358"/>
    <mergeCell ref="M485:M487"/>
    <mergeCell ref="N485:N487"/>
    <mergeCell ref="L380:L382"/>
    <mergeCell ref="M380:M382"/>
    <mergeCell ref="K451:K453"/>
    <mergeCell ref="M451:M453"/>
    <mergeCell ref="K445:K447"/>
    <mergeCell ref="L471:L473"/>
    <mergeCell ref="M471:M473"/>
    <mergeCell ref="N471:N473"/>
    <mergeCell ref="A485:A487"/>
    <mergeCell ref="B485:B487"/>
    <mergeCell ref="C485:C487"/>
    <mergeCell ref="D485:D487"/>
    <mergeCell ref="E485:E487"/>
    <mergeCell ref="J485:J487"/>
    <mergeCell ref="K485:K487"/>
    <mergeCell ref="L485:L487"/>
    <mergeCell ref="N368:N370"/>
    <mergeCell ref="K374:K376"/>
    <mergeCell ref="C396:C398"/>
    <mergeCell ref="C399:C401"/>
    <mergeCell ref="B149:B151"/>
    <mergeCell ref="C149:C151"/>
    <mergeCell ref="D149:D151"/>
    <mergeCell ref="E149:E151"/>
    <mergeCell ref="J149:J151"/>
    <mergeCell ref="K149:K151"/>
    <mergeCell ref="L149:L151"/>
    <mergeCell ref="M149:M151"/>
    <mergeCell ref="N149:N151"/>
    <mergeCell ref="E146:E148"/>
    <mergeCell ref="J146:J148"/>
    <mergeCell ref="K146:K148"/>
    <mergeCell ref="L146:L148"/>
    <mergeCell ref="M134:M136"/>
    <mergeCell ref="N134:N136"/>
    <mergeCell ref="D137:D139"/>
    <mergeCell ref="E137:E139"/>
    <mergeCell ref="J137:J139"/>
    <mergeCell ref="C137:C139"/>
    <mergeCell ref="N71:N73"/>
    <mergeCell ref="C104:C106"/>
    <mergeCell ref="L77:L79"/>
    <mergeCell ref="M77:M79"/>
    <mergeCell ref="E68:E70"/>
    <mergeCell ref="K74:K76"/>
    <mergeCell ref="N140:N142"/>
    <mergeCell ref="B143:B145"/>
    <mergeCell ref="C143:C145"/>
    <mergeCell ref="D143:D145"/>
    <mergeCell ref="E143:E145"/>
    <mergeCell ref="J143:J145"/>
    <mergeCell ref="K143:K145"/>
    <mergeCell ref="L143:L145"/>
    <mergeCell ref="M143:M145"/>
    <mergeCell ref="N143:N145"/>
    <mergeCell ref="J140:J142"/>
    <mergeCell ref="K140:K142"/>
    <mergeCell ref="L140:L142"/>
    <mergeCell ref="L137:L139"/>
    <mergeCell ref="M137:M139"/>
    <mergeCell ref="N137:N139"/>
    <mergeCell ref="K134:K136"/>
    <mergeCell ref="D131:D133"/>
    <mergeCell ref="E131:E133"/>
    <mergeCell ref="J131:J133"/>
    <mergeCell ref="K131:K133"/>
    <mergeCell ref="L131:L133"/>
    <mergeCell ref="M131:M133"/>
    <mergeCell ref="N131:N133"/>
    <mergeCell ref="L134:L136"/>
    <mergeCell ref="E77:E79"/>
    <mergeCell ref="N320:N322"/>
    <mergeCell ref="D311:D313"/>
    <mergeCell ref="N289:N291"/>
    <mergeCell ref="L289:L291"/>
    <mergeCell ref="M289:M291"/>
    <mergeCell ref="N53:N55"/>
    <mergeCell ref="B128:B130"/>
    <mergeCell ref="J62:J64"/>
    <mergeCell ref="M68:M70"/>
    <mergeCell ref="D104:D106"/>
    <mergeCell ref="K56:K58"/>
    <mergeCell ref="B92:B94"/>
    <mergeCell ref="B80:B82"/>
    <mergeCell ref="C95:C97"/>
    <mergeCell ref="B86:B88"/>
    <mergeCell ref="N119:N121"/>
    <mergeCell ref="B113:B115"/>
    <mergeCell ref="C113:C115"/>
    <mergeCell ref="D113:D115"/>
    <mergeCell ref="K62:K64"/>
    <mergeCell ref="M65:M67"/>
    <mergeCell ref="K68:K70"/>
    <mergeCell ref="K65:K67"/>
    <mergeCell ref="N62:N64"/>
    <mergeCell ref="N59:N61"/>
    <mergeCell ref="J65:J67"/>
    <mergeCell ref="B65:B67"/>
    <mergeCell ref="C65:C67"/>
    <mergeCell ref="B68:B70"/>
    <mergeCell ref="J68:J70"/>
    <mergeCell ref="D59:D61"/>
    <mergeCell ref="J56:J58"/>
    <mergeCell ref="N308:N310"/>
    <mergeCell ref="M296:M298"/>
    <mergeCell ref="J344:J346"/>
    <mergeCell ref="J341:J343"/>
    <mergeCell ref="K341:K343"/>
    <mergeCell ref="N353:N355"/>
    <mergeCell ref="J59:J61"/>
    <mergeCell ref="N56:N58"/>
    <mergeCell ref="L68:L70"/>
    <mergeCell ref="E83:E85"/>
    <mergeCell ref="D86:D88"/>
    <mergeCell ref="E86:E88"/>
    <mergeCell ref="C86:C88"/>
    <mergeCell ref="B101:B103"/>
    <mergeCell ref="C101:C103"/>
    <mergeCell ref="B56:B58"/>
    <mergeCell ref="B98:B100"/>
    <mergeCell ref="B95:B97"/>
    <mergeCell ref="B77:B79"/>
    <mergeCell ref="N80:N82"/>
    <mergeCell ref="N83:N85"/>
    <mergeCell ref="D338:D340"/>
    <mergeCell ref="N338:N340"/>
    <mergeCell ref="K194:K196"/>
    <mergeCell ref="J197:J199"/>
    <mergeCell ref="B204:B206"/>
    <mergeCell ref="C204:C206"/>
    <mergeCell ref="D204:D206"/>
    <mergeCell ref="L314:L316"/>
    <mergeCell ref="K320:K322"/>
    <mergeCell ref="N311:N313"/>
    <mergeCell ref="M299:M301"/>
    <mergeCell ref="L460:L462"/>
    <mergeCell ref="M460:M462"/>
    <mergeCell ref="N460:N462"/>
    <mergeCell ref="N454:N455"/>
    <mergeCell ref="L332:L334"/>
    <mergeCell ref="M332:M334"/>
    <mergeCell ref="N332:N334"/>
    <mergeCell ref="N390:N392"/>
    <mergeCell ref="K482:K484"/>
    <mergeCell ref="K377:K379"/>
    <mergeCell ref="N296:N298"/>
    <mergeCell ref="N314:N316"/>
    <mergeCell ref="D305:D307"/>
    <mergeCell ref="M305:M307"/>
    <mergeCell ref="J302:J304"/>
    <mergeCell ref="K344:K346"/>
    <mergeCell ref="N344:N346"/>
    <mergeCell ref="L344:L346"/>
    <mergeCell ref="M344:M346"/>
    <mergeCell ref="N341:N343"/>
    <mergeCell ref="M317:M319"/>
    <mergeCell ref="N317:N319"/>
    <mergeCell ref="N326:N328"/>
    <mergeCell ref="N329:N331"/>
    <mergeCell ref="N362:N364"/>
    <mergeCell ref="L362:L364"/>
    <mergeCell ref="M362:M364"/>
    <mergeCell ref="N347:N349"/>
    <mergeCell ref="L350:L352"/>
    <mergeCell ref="L299:L301"/>
    <mergeCell ref="K317:K319"/>
    <mergeCell ref="M308:M310"/>
    <mergeCell ref="N207:N209"/>
    <mergeCell ref="L225:L227"/>
    <mergeCell ref="G230:G232"/>
    <mergeCell ref="K197:K199"/>
    <mergeCell ref="K204:K206"/>
    <mergeCell ref="C173:C175"/>
    <mergeCell ref="B176:B178"/>
    <mergeCell ref="D176:D178"/>
    <mergeCell ref="D188:D190"/>
    <mergeCell ref="B207:B209"/>
    <mergeCell ref="K466:K468"/>
    <mergeCell ref="J399:J401"/>
    <mergeCell ref="C451:C453"/>
    <mergeCell ref="M445:M447"/>
    <mergeCell ref="N482:N484"/>
    <mergeCell ref="E482:E484"/>
    <mergeCell ref="E451:E453"/>
    <mergeCell ref="L482:L484"/>
    <mergeCell ref="N451:N453"/>
    <mergeCell ref="K448:K450"/>
    <mergeCell ref="M314:M316"/>
    <mergeCell ref="N374:N376"/>
    <mergeCell ref="L448:L450"/>
    <mergeCell ref="M448:M450"/>
    <mergeCell ref="L445:L447"/>
    <mergeCell ref="L466:L468"/>
    <mergeCell ref="M466:M468"/>
    <mergeCell ref="N466:N468"/>
    <mergeCell ref="N445:N447"/>
    <mergeCell ref="L457:L459"/>
    <mergeCell ref="M457:M459"/>
    <mergeCell ref="N448:N450"/>
    <mergeCell ref="N222:N224"/>
    <mergeCell ref="B219:B221"/>
    <mergeCell ref="K230:K232"/>
    <mergeCell ref="A213:A215"/>
    <mergeCell ref="K225:K227"/>
    <mergeCell ref="M197:M199"/>
    <mergeCell ref="L251:L253"/>
    <mergeCell ref="I230:I232"/>
    <mergeCell ref="F230:F232"/>
    <mergeCell ref="J230:J232"/>
    <mergeCell ref="J233:J235"/>
    <mergeCell ref="J254:J256"/>
    <mergeCell ref="J266:J268"/>
    <mergeCell ref="K266:K268"/>
    <mergeCell ref="N254:N256"/>
    <mergeCell ref="J243:J244"/>
    <mergeCell ref="N257:N259"/>
    <mergeCell ref="D197:D199"/>
    <mergeCell ref="C230:C232"/>
    <mergeCell ref="C225:C227"/>
    <mergeCell ref="D225:D227"/>
    <mergeCell ref="D222:D224"/>
    <mergeCell ref="D219:D221"/>
    <mergeCell ref="B201:B203"/>
    <mergeCell ref="C201:C203"/>
    <mergeCell ref="D201:D203"/>
    <mergeCell ref="E201:E203"/>
    <mergeCell ref="J201:J203"/>
    <mergeCell ref="K201:K203"/>
    <mergeCell ref="J204:J206"/>
    <mergeCell ref="N213:N215"/>
    <mergeCell ref="M213:M215"/>
    <mergeCell ref="M170:M171"/>
    <mergeCell ref="L201:L203"/>
    <mergeCell ref="M201:M203"/>
    <mergeCell ref="K176:K178"/>
    <mergeCell ref="L204:L206"/>
    <mergeCell ref="F170:F172"/>
    <mergeCell ref="J194:J196"/>
    <mergeCell ref="E194:E196"/>
    <mergeCell ref="J176:J178"/>
    <mergeCell ref="M233:M235"/>
    <mergeCell ref="K213:K215"/>
    <mergeCell ref="J213:J215"/>
    <mergeCell ref="K210:K212"/>
    <mergeCell ref="L222:L224"/>
    <mergeCell ref="L219:L221"/>
    <mergeCell ref="J225:J227"/>
    <mergeCell ref="K222:K224"/>
    <mergeCell ref="K219:K221"/>
    <mergeCell ref="L170:L171"/>
    <mergeCell ref="M204:M206"/>
    <mergeCell ref="M210:M212"/>
    <mergeCell ref="E179:E181"/>
    <mergeCell ref="I170:I171"/>
    <mergeCell ref="G170:G171"/>
    <mergeCell ref="E188:E190"/>
    <mergeCell ref="E191:E193"/>
    <mergeCell ref="E225:E227"/>
    <mergeCell ref="E222:E224"/>
    <mergeCell ref="E210:E212"/>
    <mergeCell ref="L210:L212"/>
    <mergeCell ref="L213:L215"/>
    <mergeCell ref="J164:J166"/>
    <mergeCell ref="K170:K171"/>
    <mergeCell ref="K158:K160"/>
    <mergeCell ref="L59:L61"/>
    <mergeCell ref="D47:D49"/>
    <mergeCell ref="C98:C100"/>
    <mergeCell ref="D98:D100"/>
    <mergeCell ref="E98:E100"/>
    <mergeCell ref="J95:J97"/>
    <mergeCell ref="C92:C94"/>
    <mergeCell ref="D92:D94"/>
    <mergeCell ref="E92:E94"/>
    <mergeCell ref="K71:K73"/>
    <mergeCell ref="K77:K79"/>
    <mergeCell ref="L119:L121"/>
    <mergeCell ref="J50:J52"/>
    <mergeCell ref="J53:J55"/>
    <mergeCell ref="K50:K52"/>
    <mergeCell ref="L53:L55"/>
    <mergeCell ref="C56:C58"/>
    <mergeCell ref="E119:E121"/>
    <mergeCell ref="E95:E97"/>
    <mergeCell ref="F119:F121"/>
    <mergeCell ref="C77:C79"/>
    <mergeCell ref="D77:D79"/>
    <mergeCell ref="L125:L127"/>
    <mergeCell ref="C131:C133"/>
    <mergeCell ref="A2:N2"/>
    <mergeCell ref="B26:B28"/>
    <mergeCell ref="B44:B46"/>
    <mergeCell ref="G8:I8"/>
    <mergeCell ref="B47:B49"/>
    <mergeCell ref="K7:K9"/>
    <mergeCell ref="N17:N19"/>
    <mergeCell ref="M14:M16"/>
    <mergeCell ref="L7:N7"/>
    <mergeCell ref="C47:C49"/>
    <mergeCell ref="N14:N16"/>
    <mergeCell ref="M20:M22"/>
    <mergeCell ref="F6:I6"/>
    <mergeCell ref="J17:J19"/>
    <mergeCell ref="G7:I7"/>
    <mergeCell ref="J47:J49"/>
    <mergeCell ref="C35:C37"/>
    <mergeCell ref="F7:F9"/>
    <mergeCell ref="J20:J22"/>
    <mergeCell ref="J6:N6"/>
    <mergeCell ref="F47:F49"/>
    <mergeCell ref="A3:N3"/>
    <mergeCell ref="N20:N22"/>
    <mergeCell ref="N23:N25"/>
    <mergeCell ref="M32:M34"/>
    <mergeCell ref="D8:D9"/>
    <mergeCell ref="E6:E9"/>
    <mergeCell ref="J23:J25"/>
    <mergeCell ref="D23:D25"/>
    <mergeCell ref="M44:M46"/>
    <mergeCell ref="J7:J9"/>
    <mergeCell ref="L8:N8"/>
    <mergeCell ref="L14:L16"/>
    <mergeCell ref="D26:D28"/>
    <mergeCell ref="M38:M40"/>
    <mergeCell ref="N38:N40"/>
    <mergeCell ref="B38:B40"/>
    <mergeCell ref="M29:M31"/>
    <mergeCell ref="K26:K28"/>
    <mergeCell ref="B23:B25"/>
    <mergeCell ref="N32:N34"/>
    <mergeCell ref="N26:N28"/>
    <mergeCell ref="E32:E34"/>
    <mergeCell ref="B35:B37"/>
    <mergeCell ref="B32:B34"/>
    <mergeCell ref="C32:C34"/>
    <mergeCell ref="M35:M37"/>
    <mergeCell ref="N35:N37"/>
    <mergeCell ref="N29:N31"/>
    <mergeCell ref="B14:B16"/>
    <mergeCell ref="E26:E28"/>
    <mergeCell ref="I14:I16"/>
    <mergeCell ref="G14:G16"/>
    <mergeCell ref="K17:K19"/>
    <mergeCell ref="M17:M19"/>
    <mergeCell ref="C17:C19"/>
    <mergeCell ref="M26:M28"/>
    <mergeCell ref="C38:C40"/>
    <mergeCell ref="A11:B11"/>
    <mergeCell ref="A13:B13"/>
    <mergeCell ref="A12:B12"/>
    <mergeCell ref="K20:K22"/>
    <mergeCell ref="D20:D22"/>
    <mergeCell ref="K14:K16"/>
    <mergeCell ref="K29:K31"/>
    <mergeCell ref="J29:J31"/>
    <mergeCell ref="C14:C16"/>
    <mergeCell ref="E23:E25"/>
    <mergeCell ref="K23:K25"/>
    <mergeCell ref="J14:J16"/>
    <mergeCell ref="A20:A22"/>
    <mergeCell ref="B20:B22"/>
    <mergeCell ref="C20:C22"/>
    <mergeCell ref="E20:E22"/>
    <mergeCell ref="A6:A9"/>
    <mergeCell ref="B6:B9"/>
    <mergeCell ref="C6:D7"/>
    <mergeCell ref="C8:C9"/>
    <mergeCell ref="L17:L19"/>
    <mergeCell ref="H14:H16"/>
    <mergeCell ref="D38:D40"/>
    <mergeCell ref="A14:A16"/>
    <mergeCell ref="B17:B19"/>
    <mergeCell ref="A17:A19"/>
    <mergeCell ref="D17:D19"/>
    <mergeCell ref="F14:F16"/>
    <mergeCell ref="D14:D16"/>
    <mergeCell ref="E14:E16"/>
    <mergeCell ref="E17:E19"/>
    <mergeCell ref="N44:N46"/>
    <mergeCell ref="G47:G49"/>
    <mergeCell ref="J26:J28"/>
    <mergeCell ref="J32:J34"/>
    <mergeCell ref="K32:K34"/>
    <mergeCell ref="D32:D34"/>
    <mergeCell ref="J44:J46"/>
    <mergeCell ref="N41:N43"/>
    <mergeCell ref="L41:L43"/>
    <mergeCell ref="J41:J43"/>
    <mergeCell ref="K41:K43"/>
    <mergeCell ref="K47:K49"/>
    <mergeCell ref="I47:I49"/>
    <mergeCell ref="J35:J37"/>
    <mergeCell ref="K35:K37"/>
    <mergeCell ref="L35:L37"/>
    <mergeCell ref="L32:L34"/>
    <mergeCell ref="L29:L31"/>
    <mergeCell ref="M23:M25"/>
    <mergeCell ref="L23:L25"/>
    <mergeCell ref="L20:L22"/>
    <mergeCell ref="J38:J40"/>
    <mergeCell ref="K38:K40"/>
    <mergeCell ref="L38:L40"/>
    <mergeCell ref="N125:N127"/>
    <mergeCell ref="N146:N148"/>
    <mergeCell ref="M71:M73"/>
    <mergeCell ref="M50:M52"/>
    <mergeCell ref="M53:M55"/>
    <mergeCell ref="L71:L73"/>
    <mergeCell ref="N77:N79"/>
    <mergeCell ref="L62:L64"/>
    <mergeCell ref="N161:N163"/>
    <mergeCell ref="M119:M121"/>
    <mergeCell ref="L128:L130"/>
    <mergeCell ref="L158:L160"/>
    <mergeCell ref="M158:M160"/>
    <mergeCell ref="L44:L46"/>
    <mergeCell ref="N47:N49"/>
    <mergeCell ref="M47:M49"/>
    <mergeCell ref="L50:L52"/>
    <mergeCell ref="L47:L49"/>
    <mergeCell ref="N128:N130"/>
    <mergeCell ref="M128:M130"/>
    <mergeCell ref="J155:J157"/>
    <mergeCell ref="J122:J124"/>
    <mergeCell ref="K122:K124"/>
    <mergeCell ref="K137:K139"/>
    <mergeCell ref="J158:J160"/>
    <mergeCell ref="K44:K46"/>
    <mergeCell ref="M41:M43"/>
    <mergeCell ref="K161:K163"/>
    <mergeCell ref="J161:J163"/>
    <mergeCell ref="N164:N166"/>
    <mergeCell ref="N170:N171"/>
    <mergeCell ref="M167:M169"/>
    <mergeCell ref="L167:L169"/>
    <mergeCell ref="L122:L124"/>
    <mergeCell ref="M122:M124"/>
    <mergeCell ref="N122:N124"/>
    <mergeCell ref="L65:L67"/>
    <mergeCell ref="N50:N52"/>
    <mergeCell ref="M59:M61"/>
    <mergeCell ref="M56:M58"/>
    <mergeCell ref="L26:L28"/>
    <mergeCell ref="N191:N193"/>
    <mergeCell ref="L173:L175"/>
    <mergeCell ref="L176:L178"/>
    <mergeCell ref="M173:M175"/>
    <mergeCell ref="N197:N199"/>
    <mergeCell ref="M188:M190"/>
    <mergeCell ref="L179:L181"/>
    <mergeCell ref="L188:L190"/>
    <mergeCell ref="N173:N175"/>
    <mergeCell ref="N194:N196"/>
    <mergeCell ref="N176:N178"/>
    <mergeCell ref="L185:L187"/>
    <mergeCell ref="N188:N190"/>
    <mergeCell ref="L197:L199"/>
    <mergeCell ref="L191:L193"/>
    <mergeCell ref="M194:M196"/>
    <mergeCell ref="L182:L184"/>
    <mergeCell ref="N158:N160"/>
    <mergeCell ref="N65:N67"/>
    <mergeCell ref="N68:N70"/>
    <mergeCell ref="E167:E169"/>
    <mergeCell ref="E173:E175"/>
    <mergeCell ref="E176:E178"/>
    <mergeCell ref="A377:A379"/>
    <mergeCell ref="B374:B376"/>
    <mergeCell ref="C305:C307"/>
    <mergeCell ref="A305:A307"/>
    <mergeCell ref="B305:B307"/>
    <mergeCell ref="C170:C172"/>
    <mergeCell ref="A170:A172"/>
    <mergeCell ref="G167:G169"/>
    <mergeCell ref="B242:B244"/>
    <mergeCell ref="A230:A232"/>
    <mergeCell ref="C191:C193"/>
    <mergeCell ref="C188:C190"/>
    <mergeCell ref="C176:C178"/>
    <mergeCell ref="C185:C187"/>
    <mergeCell ref="A229:B229"/>
    <mergeCell ref="D173:D175"/>
    <mergeCell ref="D191:D193"/>
    <mergeCell ref="C179:C181"/>
    <mergeCell ref="D185:D187"/>
    <mergeCell ref="B188:B190"/>
    <mergeCell ref="A188:A190"/>
    <mergeCell ref="A197:A199"/>
    <mergeCell ref="B170:B172"/>
    <mergeCell ref="B213:B215"/>
    <mergeCell ref="B326:B328"/>
    <mergeCell ref="B320:B322"/>
    <mergeCell ref="C320:C322"/>
    <mergeCell ref="B277:B279"/>
    <mergeCell ref="C272:C274"/>
    <mergeCell ref="B317:B319"/>
    <mergeCell ref="B347:B349"/>
    <mergeCell ref="B323:B325"/>
    <mergeCell ref="C323:C325"/>
    <mergeCell ref="D323:D325"/>
    <mergeCell ref="B344:B346"/>
    <mergeCell ref="C344:C346"/>
    <mergeCell ref="D344:D346"/>
    <mergeCell ref="B411:B413"/>
    <mergeCell ref="C365:C367"/>
    <mergeCell ref="A236:A238"/>
    <mergeCell ref="E170:E172"/>
    <mergeCell ref="F167:F169"/>
    <mergeCell ref="E213:E215"/>
    <mergeCell ref="A179:A181"/>
    <mergeCell ref="D182:D184"/>
    <mergeCell ref="A383:A385"/>
    <mergeCell ref="A374:A376"/>
    <mergeCell ref="B308:B310"/>
    <mergeCell ref="C308:C310"/>
    <mergeCell ref="D308:D310"/>
    <mergeCell ref="B393:B395"/>
    <mergeCell ref="C393:C395"/>
    <mergeCell ref="D393:D395"/>
    <mergeCell ref="B387:B389"/>
    <mergeCell ref="C387:C389"/>
    <mergeCell ref="D387:D389"/>
    <mergeCell ref="A371:A373"/>
    <mergeCell ref="D371:D373"/>
    <mergeCell ref="C371:C373"/>
    <mergeCell ref="B371:B373"/>
    <mergeCell ref="C374:C376"/>
    <mergeCell ref="B390:B392"/>
    <mergeCell ref="D482:D484"/>
    <mergeCell ref="C500:C502"/>
    <mergeCell ref="B494:B496"/>
    <mergeCell ref="C494:C496"/>
    <mergeCell ref="A500:B502"/>
    <mergeCell ref="A494:A496"/>
    <mergeCell ref="A497:B499"/>
    <mergeCell ref="C497:C499"/>
    <mergeCell ref="A483:A484"/>
    <mergeCell ref="A480:A481"/>
    <mergeCell ref="D494:D496"/>
    <mergeCell ref="B482:B484"/>
    <mergeCell ref="B480:B481"/>
    <mergeCell ref="B448:B450"/>
    <mergeCell ref="C448:C450"/>
    <mergeCell ref="D448:D450"/>
    <mergeCell ref="C482:C484"/>
    <mergeCell ref="D488:D490"/>
    <mergeCell ref="B491:B493"/>
    <mergeCell ref="C491:C493"/>
    <mergeCell ref="D491:D493"/>
    <mergeCell ref="B432:B434"/>
    <mergeCell ref="C432:C434"/>
    <mergeCell ref="D432:D434"/>
    <mergeCell ref="B380:B382"/>
    <mergeCell ref="C380:C382"/>
    <mergeCell ref="C441:C443"/>
    <mergeCell ref="D441:D443"/>
    <mergeCell ref="D380:D382"/>
    <mergeCell ref="J497:J499"/>
    <mergeCell ref="E480:E481"/>
    <mergeCell ref="D383:D385"/>
    <mergeCell ref="C377:C379"/>
    <mergeCell ref="B383:B385"/>
    <mergeCell ref="B377:B379"/>
    <mergeCell ref="C480:C481"/>
    <mergeCell ref="D377:D379"/>
    <mergeCell ref="E377:E379"/>
    <mergeCell ref="E383:E385"/>
    <mergeCell ref="D374:D376"/>
    <mergeCell ref="D480:D481"/>
    <mergeCell ref="J482:J484"/>
    <mergeCell ref="J377:J379"/>
    <mergeCell ref="J374:J376"/>
    <mergeCell ref="J494:J496"/>
    <mergeCell ref="B477:B479"/>
    <mergeCell ref="C477:C479"/>
    <mergeCell ref="D477:D479"/>
    <mergeCell ref="E477:E479"/>
    <mergeCell ref="J477:J479"/>
    <mergeCell ref="D445:D447"/>
    <mergeCell ref="E491:E493"/>
    <mergeCell ref="J491:J493"/>
    <mergeCell ref="C417:C419"/>
    <mergeCell ref="E405:E407"/>
    <mergeCell ref="B414:B416"/>
    <mergeCell ref="K491:K493"/>
    <mergeCell ref="M441:M443"/>
    <mergeCell ref="E500:E502"/>
    <mergeCell ref="D497:D499"/>
    <mergeCell ref="D500:D502"/>
    <mergeCell ref="E497:E499"/>
    <mergeCell ref="E494:E496"/>
    <mergeCell ref="F480:F481"/>
    <mergeCell ref="E393:E395"/>
    <mergeCell ref="J393:J395"/>
    <mergeCell ref="K393:K395"/>
    <mergeCell ref="K497:K499"/>
    <mergeCell ref="J500:J502"/>
    <mergeCell ref="K500:K502"/>
    <mergeCell ref="G480:G481"/>
    <mergeCell ref="I480:I481"/>
    <mergeCell ref="M230:M232"/>
    <mergeCell ref="K494:K496"/>
    <mergeCell ref="L500:L502"/>
    <mergeCell ref="L497:L499"/>
    <mergeCell ref="L494:L496"/>
    <mergeCell ref="M500:M502"/>
    <mergeCell ref="M497:M499"/>
    <mergeCell ref="M494:M496"/>
    <mergeCell ref="D245:D247"/>
    <mergeCell ref="E254:E256"/>
    <mergeCell ref="E251:E253"/>
    <mergeCell ref="E302:E304"/>
    <mergeCell ref="E314:E316"/>
    <mergeCell ref="E308:E310"/>
    <mergeCell ref="K305:K307"/>
    <mergeCell ref="M454:M455"/>
    <mergeCell ref="I164:I166"/>
    <mergeCell ref="E80:E82"/>
    <mergeCell ref="L161:L163"/>
    <mergeCell ref="N497:N499"/>
    <mergeCell ref="N383:N385"/>
    <mergeCell ref="N500:N502"/>
    <mergeCell ref="N494:N496"/>
    <mergeCell ref="M383:M385"/>
    <mergeCell ref="N441:N443"/>
    <mergeCell ref="K387:K389"/>
    <mergeCell ref="L387:L389"/>
    <mergeCell ref="M387:M389"/>
    <mergeCell ref="N387:N389"/>
    <mergeCell ref="K233:K235"/>
    <mergeCell ref="M482:M484"/>
    <mergeCell ref="J210:J212"/>
    <mergeCell ref="J173:J175"/>
    <mergeCell ref="J185:J187"/>
    <mergeCell ref="J179:J181"/>
    <mergeCell ref="J167:J169"/>
    <mergeCell ref="J207:J209"/>
    <mergeCell ref="J191:J193"/>
    <mergeCell ref="J188:J190"/>
    <mergeCell ref="J170:J171"/>
    <mergeCell ref="N210:N212"/>
    <mergeCell ref="N201:N203"/>
    <mergeCell ref="N182:N184"/>
    <mergeCell ref="N179:N181"/>
    <mergeCell ref="N204:N206"/>
    <mergeCell ref="M191:M193"/>
    <mergeCell ref="K286:K288"/>
    <mergeCell ref="J314:J316"/>
    <mergeCell ref="N86:N88"/>
    <mergeCell ref="N89:N91"/>
    <mergeCell ref="N92:N94"/>
    <mergeCell ref="N95:N97"/>
    <mergeCell ref="N98:N100"/>
    <mergeCell ref="N101:N103"/>
    <mergeCell ref="N104:N106"/>
    <mergeCell ref="N107:N109"/>
    <mergeCell ref="N110:N112"/>
    <mergeCell ref="N113:N115"/>
    <mergeCell ref="N116:N118"/>
    <mergeCell ref="D116:D118"/>
    <mergeCell ref="E116:E118"/>
    <mergeCell ref="D152:D154"/>
    <mergeCell ref="E104:E106"/>
    <mergeCell ref="D110:D112"/>
    <mergeCell ref="E110:E112"/>
    <mergeCell ref="D95:D97"/>
    <mergeCell ref="D101:D103"/>
    <mergeCell ref="J113:J115"/>
    <mergeCell ref="M125:M127"/>
    <mergeCell ref="M179:M181"/>
    <mergeCell ref="M185:M187"/>
    <mergeCell ref="J182:J184"/>
    <mergeCell ref="K188:K190"/>
    <mergeCell ref="K182:K184"/>
    <mergeCell ref="E35:E37"/>
    <mergeCell ref="D71:D73"/>
    <mergeCell ref="E53:E55"/>
    <mergeCell ref="D35:D37"/>
    <mergeCell ref="E74:E76"/>
    <mergeCell ref="B74:B76"/>
    <mergeCell ref="J128:J130"/>
    <mergeCell ref="E128:E130"/>
    <mergeCell ref="I119:I121"/>
    <mergeCell ref="H119:H121"/>
    <mergeCell ref="B152:B154"/>
    <mergeCell ref="C152:C154"/>
    <mergeCell ref="C68:C70"/>
    <mergeCell ref="D146:D148"/>
    <mergeCell ref="D140:D142"/>
    <mergeCell ref="E140:E142"/>
    <mergeCell ref="B146:B148"/>
    <mergeCell ref="J119:J121"/>
    <mergeCell ref="J74:J76"/>
    <mergeCell ref="G119:G121"/>
    <mergeCell ref="J77:J79"/>
    <mergeCell ref="D170:D172"/>
    <mergeCell ref="J71:J73"/>
    <mergeCell ref="J125:J127"/>
    <mergeCell ref="J134:J136"/>
    <mergeCell ref="E71:E73"/>
    <mergeCell ref="I167:I169"/>
    <mergeCell ref="B62:B64"/>
    <mergeCell ref="C62:C64"/>
    <mergeCell ref="C71:C73"/>
    <mergeCell ref="B41:B43"/>
    <mergeCell ref="D41:D43"/>
    <mergeCell ref="E41:E43"/>
    <mergeCell ref="C50:C52"/>
    <mergeCell ref="D74:D76"/>
    <mergeCell ref="C74:C76"/>
    <mergeCell ref="D62:D64"/>
    <mergeCell ref="D65:D67"/>
    <mergeCell ref="E62:E64"/>
    <mergeCell ref="D68:D70"/>
    <mergeCell ref="B71:B73"/>
    <mergeCell ref="J116:J118"/>
    <mergeCell ref="M140:M142"/>
    <mergeCell ref="M146:M148"/>
    <mergeCell ref="D44:D46"/>
    <mergeCell ref="B131:B133"/>
    <mergeCell ref="B137:B139"/>
    <mergeCell ref="A47:A49"/>
    <mergeCell ref="A23:A25"/>
    <mergeCell ref="C29:C31"/>
    <mergeCell ref="D29:D31"/>
    <mergeCell ref="E29:E31"/>
    <mergeCell ref="C26:C28"/>
    <mergeCell ref="E47:E49"/>
    <mergeCell ref="A59:A61"/>
    <mergeCell ref="A50:A58"/>
    <mergeCell ref="A32:A34"/>
    <mergeCell ref="A26:A28"/>
    <mergeCell ref="B29:B31"/>
    <mergeCell ref="D56:D58"/>
    <mergeCell ref="D53:D55"/>
    <mergeCell ref="C41:C43"/>
    <mergeCell ref="E44:E46"/>
    <mergeCell ref="D50:D52"/>
    <mergeCell ref="E56:E58"/>
    <mergeCell ref="A44:A46"/>
    <mergeCell ref="C23:C25"/>
    <mergeCell ref="E50:E52"/>
    <mergeCell ref="C59:C61"/>
    <mergeCell ref="C53:C55"/>
    <mergeCell ref="B59:B61"/>
    <mergeCell ref="C44:C46"/>
    <mergeCell ref="B53:B55"/>
    <mergeCell ref="B50:B52"/>
    <mergeCell ref="E59:E61"/>
    <mergeCell ref="E38:E40"/>
    <mergeCell ref="C107:C109"/>
    <mergeCell ref="B155:B157"/>
    <mergeCell ref="C155:C157"/>
    <mergeCell ref="E113:E115"/>
    <mergeCell ref="A158:A160"/>
    <mergeCell ref="H167:H169"/>
    <mergeCell ref="B125:B127"/>
    <mergeCell ref="C125:C127"/>
    <mergeCell ref="D125:D127"/>
    <mergeCell ref="E125:E127"/>
    <mergeCell ref="B134:B136"/>
    <mergeCell ref="C134:C136"/>
    <mergeCell ref="D134:D136"/>
    <mergeCell ref="E134:E136"/>
    <mergeCell ref="B140:B142"/>
    <mergeCell ref="C140:C142"/>
    <mergeCell ref="G164:G166"/>
    <mergeCell ref="D158:D160"/>
    <mergeCell ref="D155:D157"/>
    <mergeCell ref="E155:E157"/>
    <mergeCell ref="F164:F166"/>
    <mergeCell ref="D164:D166"/>
    <mergeCell ref="C164:C166"/>
    <mergeCell ref="A164:B166"/>
    <mergeCell ref="C167:C169"/>
    <mergeCell ref="E164:E166"/>
    <mergeCell ref="D161:D163"/>
    <mergeCell ref="E161:E163"/>
    <mergeCell ref="C161:C163"/>
    <mergeCell ref="A161:B163"/>
    <mergeCell ref="C110:C112"/>
    <mergeCell ref="B122:B124"/>
    <mergeCell ref="A194:A196"/>
    <mergeCell ref="B194:B196"/>
    <mergeCell ref="D107:D109"/>
    <mergeCell ref="E107:E109"/>
    <mergeCell ref="B104:B106"/>
    <mergeCell ref="B119:B121"/>
    <mergeCell ref="C119:C121"/>
    <mergeCell ref="D119:D121"/>
    <mergeCell ref="B158:B160"/>
    <mergeCell ref="E158:E160"/>
    <mergeCell ref="B83:B85"/>
    <mergeCell ref="C83:C85"/>
    <mergeCell ref="D83:D85"/>
    <mergeCell ref="D128:D130"/>
    <mergeCell ref="A128:A130"/>
    <mergeCell ref="B179:B181"/>
    <mergeCell ref="A119:A121"/>
    <mergeCell ref="C128:C130"/>
    <mergeCell ref="C158:C160"/>
    <mergeCell ref="B89:B91"/>
    <mergeCell ref="C89:C91"/>
    <mergeCell ref="D89:D91"/>
    <mergeCell ref="E89:E91"/>
    <mergeCell ref="C146:C148"/>
    <mergeCell ref="B110:B112"/>
    <mergeCell ref="E101:E103"/>
    <mergeCell ref="B116:B118"/>
    <mergeCell ref="C116:C118"/>
    <mergeCell ref="C122:C124"/>
    <mergeCell ref="D122:D124"/>
    <mergeCell ref="E122:E124"/>
    <mergeCell ref="B107:B109"/>
    <mergeCell ref="A167:B169"/>
    <mergeCell ref="D167:D169"/>
    <mergeCell ref="E185:E187"/>
    <mergeCell ref="E197:E199"/>
    <mergeCell ref="B236:B238"/>
    <mergeCell ref="B230:B232"/>
    <mergeCell ref="C213:C215"/>
    <mergeCell ref="B173:B175"/>
    <mergeCell ref="C182:C184"/>
    <mergeCell ref="D179:D181"/>
    <mergeCell ref="E182:E184"/>
    <mergeCell ref="E230:E232"/>
    <mergeCell ref="C197:C199"/>
    <mergeCell ref="C194:C196"/>
    <mergeCell ref="D194:D196"/>
    <mergeCell ref="B216:B218"/>
    <mergeCell ref="C216:C218"/>
    <mergeCell ref="B197:B199"/>
    <mergeCell ref="B191:B193"/>
    <mergeCell ref="D216:D218"/>
    <mergeCell ref="E216:E218"/>
    <mergeCell ref="E204:E206"/>
    <mergeCell ref="B210:B212"/>
    <mergeCell ref="D213:D215"/>
    <mergeCell ref="A185:A187"/>
    <mergeCell ref="A182:A184"/>
    <mergeCell ref="B182:B184"/>
    <mergeCell ref="B185:B187"/>
    <mergeCell ref="A219:A221"/>
    <mergeCell ref="A176:A178"/>
    <mergeCell ref="C236:C238"/>
    <mergeCell ref="A173:A175"/>
    <mergeCell ref="B239:B241"/>
    <mergeCell ref="E272:E274"/>
    <mergeCell ref="C248:C250"/>
    <mergeCell ref="B254:B256"/>
    <mergeCell ref="C254:C256"/>
    <mergeCell ref="C257:C259"/>
    <mergeCell ref="D230:D232"/>
    <mergeCell ref="D233:D235"/>
    <mergeCell ref="E219:E221"/>
    <mergeCell ref="C219:C221"/>
    <mergeCell ref="D239:D241"/>
    <mergeCell ref="D236:D238"/>
    <mergeCell ref="D263:D265"/>
    <mergeCell ref="E263:E265"/>
    <mergeCell ref="E266:E268"/>
    <mergeCell ref="B248:B250"/>
    <mergeCell ref="A276:B276"/>
    <mergeCell ref="A245:A247"/>
    <mergeCell ref="A251:A253"/>
    <mergeCell ref="C245:C247"/>
    <mergeCell ref="A272:B274"/>
    <mergeCell ref="A222:A224"/>
    <mergeCell ref="A225:B227"/>
    <mergeCell ref="B222:B224"/>
    <mergeCell ref="A228:B228"/>
    <mergeCell ref="A233:A235"/>
    <mergeCell ref="C222:C224"/>
    <mergeCell ref="B245:B247"/>
    <mergeCell ref="B233:B235"/>
    <mergeCell ref="C242:C244"/>
    <mergeCell ref="A275:B275"/>
    <mergeCell ref="A269:A271"/>
    <mergeCell ref="B269:B271"/>
    <mergeCell ref="A286:A288"/>
    <mergeCell ref="A277:A279"/>
    <mergeCell ref="C277:C279"/>
    <mergeCell ref="C233:C235"/>
    <mergeCell ref="A239:A241"/>
    <mergeCell ref="A242:A244"/>
    <mergeCell ref="J245:J247"/>
    <mergeCell ref="E239:E241"/>
    <mergeCell ref="E242:E244"/>
    <mergeCell ref="E299:E301"/>
    <mergeCell ref="C292:C294"/>
    <mergeCell ref="B251:B253"/>
    <mergeCell ref="C251:C253"/>
    <mergeCell ref="J289:J291"/>
    <mergeCell ref="H277:H279"/>
    <mergeCell ref="A292:A294"/>
    <mergeCell ref="B260:B262"/>
    <mergeCell ref="C260:C262"/>
    <mergeCell ref="D260:D262"/>
    <mergeCell ref="E260:E262"/>
    <mergeCell ref="J260:J262"/>
    <mergeCell ref="J237:J238"/>
    <mergeCell ref="E248:E250"/>
    <mergeCell ref="B289:B291"/>
    <mergeCell ref="A248:A250"/>
    <mergeCell ref="C280:C282"/>
    <mergeCell ref="C269:C271"/>
    <mergeCell ref="D269:D271"/>
    <mergeCell ref="E286:E288"/>
    <mergeCell ref="E269:E271"/>
    <mergeCell ref="D254:D256"/>
    <mergeCell ref="B280:B282"/>
    <mergeCell ref="D251:D253"/>
    <mergeCell ref="B283:B285"/>
    <mergeCell ref="C283:C285"/>
    <mergeCell ref="D277:D279"/>
    <mergeCell ref="D272:D274"/>
    <mergeCell ref="D280:D282"/>
    <mergeCell ref="D248:D250"/>
    <mergeCell ref="E280:E282"/>
    <mergeCell ref="D286:D288"/>
    <mergeCell ref="B263:B265"/>
    <mergeCell ref="C263:C265"/>
    <mergeCell ref="E277:E279"/>
    <mergeCell ref="C296:C298"/>
    <mergeCell ref="D296:D298"/>
    <mergeCell ref="E296:E298"/>
    <mergeCell ref="C299:C301"/>
    <mergeCell ref="D299:D301"/>
    <mergeCell ref="D314:D316"/>
    <mergeCell ref="J292:J294"/>
    <mergeCell ref="K311:K313"/>
    <mergeCell ref="J286:J288"/>
    <mergeCell ref="E311:E313"/>
    <mergeCell ref="K302:K304"/>
    <mergeCell ref="B296:B298"/>
    <mergeCell ref="B302:B304"/>
    <mergeCell ref="B311:B313"/>
    <mergeCell ref="C311:C313"/>
    <mergeCell ref="E289:E291"/>
    <mergeCell ref="K289:K291"/>
    <mergeCell ref="K299:K301"/>
    <mergeCell ref="K296:K298"/>
    <mergeCell ref="B286:B288"/>
    <mergeCell ref="C286:C288"/>
    <mergeCell ref="B299:B301"/>
    <mergeCell ref="B292:B294"/>
    <mergeCell ref="K314:K316"/>
    <mergeCell ref="J308:J310"/>
    <mergeCell ref="K308:K310"/>
    <mergeCell ref="B314:B316"/>
    <mergeCell ref="C314:C316"/>
    <mergeCell ref="J305:J307"/>
    <mergeCell ref="L451:L453"/>
    <mergeCell ref="N463:N465"/>
    <mergeCell ref="N457:N459"/>
    <mergeCell ref="L463:L465"/>
    <mergeCell ref="M463:M465"/>
    <mergeCell ref="F374:F376"/>
    <mergeCell ref="G374:G376"/>
    <mergeCell ref="L441:L443"/>
    <mergeCell ref="L56:L58"/>
    <mergeCell ref="K59:K61"/>
    <mergeCell ref="M245:M247"/>
    <mergeCell ref="N283:N285"/>
    <mergeCell ref="M374:M376"/>
    <mergeCell ref="M377:M379"/>
    <mergeCell ref="N377:N379"/>
    <mergeCell ref="K119:K121"/>
    <mergeCell ref="K128:K130"/>
    <mergeCell ref="M161:M163"/>
    <mergeCell ref="L374:L376"/>
    <mergeCell ref="K277:K279"/>
    <mergeCell ref="K245:K247"/>
    <mergeCell ref="K269:K271"/>
    <mergeCell ref="K125:K127"/>
    <mergeCell ref="K173:K175"/>
    <mergeCell ref="K164:K166"/>
    <mergeCell ref="L194:L196"/>
    <mergeCell ref="L317:L319"/>
    <mergeCell ref="N277:N279"/>
    <mergeCell ref="N305:N307"/>
    <mergeCell ref="N272:N274"/>
    <mergeCell ref="N239:N241"/>
    <mergeCell ref="N219:N221"/>
    <mergeCell ref="N269:N271"/>
    <mergeCell ref="N230:N232"/>
    <mergeCell ref="N225:N227"/>
    <mergeCell ref="N251:N253"/>
    <mergeCell ref="N237:N238"/>
    <mergeCell ref="N243:N244"/>
    <mergeCell ref="N167:N169"/>
    <mergeCell ref="K292:K294"/>
    <mergeCell ref="M176:M178"/>
    <mergeCell ref="M62:M64"/>
    <mergeCell ref="E65:E67"/>
    <mergeCell ref="K53:K55"/>
    <mergeCell ref="N185:N187"/>
    <mergeCell ref="M164:M166"/>
    <mergeCell ref="L152:L154"/>
    <mergeCell ref="M152:M154"/>
    <mergeCell ref="N152:N154"/>
    <mergeCell ref="E152:E154"/>
    <mergeCell ref="J152:J154"/>
    <mergeCell ref="K152:K154"/>
    <mergeCell ref="L164:L166"/>
    <mergeCell ref="K167:K169"/>
    <mergeCell ref="K185:K187"/>
    <mergeCell ref="K179:K181"/>
    <mergeCell ref="M182:M184"/>
    <mergeCell ref="L286:L288"/>
    <mergeCell ref="E207:E209"/>
    <mergeCell ref="K207:K209"/>
    <mergeCell ref="L207:L209"/>
    <mergeCell ref="M207:M209"/>
    <mergeCell ref="J219:J221"/>
    <mergeCell ref="K191:K193"/>
    <mergeCell ref="L383:L385"/>
    <mergeCell ref="M283:M285"/>
    <mergeCell ref="M286:M288"/>
    <mergeCell ref="M292:M294"/>
    <mergeCell ref="L277:L279"/>
    <mergeCell ref="L272:L274"/>
    <mergeCell ref="L269:L271"/>
    <mergeCell ref="M277:M279"/>
    <mergeCell ref="L308:L310"/>
    <mergeCell ref="L302:L304"/>
    <mergeCell ref="M311:M313"/>
    <mergeCell ref="M302:M304"/>
    <mergeCell ref="B257:B259"/>
    <mergeCell ref="J216:J218"/>
    <mergeCell ref="L254:L256"/>
    <mergeCell ref="M237:M238"/>
    <mergeCell ref="M243:M244"/>
    <mergeCell ref="K216:K218"/>
    <mergeCell ref="D320:D322"/>
    <mergeCell ref="E320:E322"/>
    <mergeCell ref="J320:J322"/>
    <mergeCell ref="J222:J224"/>
    <mergeCell ref="J257:J259"/>
    <mergeCell ref="M280:M282"/>
    <mergeCell ref="M248:M250"/>
    <mergeCell ref="L248:L250"/>
    <mergeCell ref="K237:K238"/>
    <mergeCell ref="L280:L282"/>
    <mergeCell ref="E292:E294"/>
    <mergeCell ref="J296:J298"/>
    <mergeCell ref="J317:J319"/>
    <mergeCell ref="C302:C304"/>
    <mergeCell ref="K251:K253"/>
    <mergeCell ref="K239:K241"/>
    <mergeCell ref="K248:K250"/>
    <mergeCell ref="K280:K282"/>
    <mergeCell ref="J269:J271"/>
    <mergeCell ref="K257:K259"/>
    <mergeCell ref="J272:J274"/>
    <mergeCell ref="J239:J241"/>
    <mergeCell ref="C289:C291"/>
    <mergeCell ref="D289:D291"/>
    <mergeCell ref="C239:C241"/>
    <mergeCell ref="N233:N235"/>
    <mergeCell ref="L216:L218"/>
    <mergeCell ref="M216:M218"/>
    <mergeCell ref="N216:N218"/>
    <mergeCell ref="M222:M224"/>
    <mergeCell ref="M219:M221"/>
    <mergeCell ref="L233:L235"/>
    <mergeCell ref="L243:L244"/>
    <mergeCell ref="L245:L247"/>
    <mergeCell ref="M251:M253"/>
    <mergeCell ref="E233:E235"/>
    <mergeCell ref="N286:N288"/>
    <mergeCell ref="F277:F279"/>
    <mergeCell ref="D242:D244"/>
    <mergeCell ref="J248:J250"/>
    <mergeCell ref="J251:J253"/>
    <mergeCell ref="G277:G279"/>
    <mergeCell ref="D257:D259"/>
    <mergeCell ref="J280:J282"/>
    <mergeCell ref="L283:L285"/>
    <mergeCell ref="N245:N247"/>
    <mergeCell ref="N292:N294"/>
    <mergeCell ref="L296:L298"/>
    <mergeCell ref="L239:L241"/>
    <mergeCell ref="L237:L238"/>
    <mergeCell ref="M239:M241"/>
    <mergeCell ref="E245:E247"/>
    <mergeCell ref="M225:M227"/>
    <mergeCell ref="L230:L232"/>
    <mergeCell ref="B332:B334"/>
    <mergeCell ref="C332:C334"/>
    <mergeCell ref="D332:D334"/>
    <mergeCell ref="E332:E334"/>
    <mergeCell ref="J332:J334"/>
    <mergeCell ref="K332:K334"/>
    <mergeCell ref="C347:C349"/>
    <mergeCell ref="D347:D349"/>
    <mergeCell ref="N248:N250"/>
    <mergeCell ref="C329:C331"/>
    <mergeCell ref="D329:D331"/>
    <mergeCell ref="C326:C328"/>
    <mergeCell ref="D326:D328"/>
    <mergeCell ref="K335:K337"/>
    <mergeCell ref="N335:N337"/>
    <mergeCell ref="D335:D337"/>
    <mergeCell ref="E335:E337"/>
    <mergeCell ref="M335:M337"/>
    <mergeCell ref="M341:M343"/>
    <mergeCell ref="J283:J285"/>
    <mergeCell ref="K283:K285"/>
    <mergeCell ref="E236:E238"/>
    <mergeCell ref="J277:J279"/>
    <mergeCell ref="I277:I279"/>
    <mergeCell ref="E257:E259"/>
    <mergeCell ref="M254:M256"/>
    <mergeCell ref="K243:K244"/>
    <mergeCell ref="K254:K256"/>
    <mergeCell ref="K272:K274"/>
    <mergeCell ref="J263:J265"/>
    <mergeCell ref="K263:K265"/>
    <mergeCell ref="B335:B337"/>
    <mergeCell ref="C335:C337"/>
    <mergeCell ref="B341:B343"/>
    <mergeCell ref="D341:D343"/>
    <mergeCell ref="E341:E343"/>
    <mergeCell ref="K371:K373"/>
    <mergeCell ref="J371:J373"/>
    <mergeCell ref="E371:E373"/>
    <mergeCell ref="M371:M373"/>
    <mergeCell ref="L326:L328"/>
    <mergeCell ref="M326:M328"/>
    <mergeCell ref="L263:L265"/>
    <mergeCell ref="M263:M265"/>
    <mergeCell ref="E329:E331"/>
    <mergeCell ref="J329:J331"/>
    <mergeCell ref="E338:E340"/>
    <mergeCell ref="J338:J340"/>
    <mergeCell ref="K338:K340"/>
    <mergeCell ref="K329:K331"/>
    <mergeCell ref="L329:L331"/>
    <mergeCell ref="L338:L340"/>
    <mergeCell ref="M338:M340"/>
    <mergeCell ref="M329:M331"/>
    <mergeCell ref="E344:E346"/>
    <mergeCell ref="M272:M274"/>
    <mergeCell ref="N393:N395"/>
    <mergeCell ref="B350:B352"/>
    <mergeCell ref="L341:L343"/>
    <mergeCell ref="L371:L373"/>
    <mergeCell ref="M350:M352"/>
    <mergeCell ref="N350:N352"/>
    <mergeCell ref="L347:L349"/>
    <mergeCell ref="M347:M349"/>
    <mergeCell ref="M399:M401"/>
    <mergeCell ref="E441:E443"/>
    <mergeCell ref="C445:C447"/>
    <mergeCell ref="L402:L404"/>
    <mergeCell ref="B405:B407"/>
    <mergeCell ref="E445:E447"/>
    <mergeCell ref="J460:J462"/>
    <mergeCell ref="K460:K462"/>
    <mergeCell ref="D457:D459"/>
    <mergeCell ref="E457:E459"/>
    <mergeCell ref="J457:J459"/>
    <mergeCell ref="K457:K459"/>
    <mergeCell ref="D460:D462"/>
    <mergeCell ref="E460:E462"/>
    <mergeCell ref="L454:L455"/>
    <mergeCell ref="B402:B404"/>
    <mergeCell ref="J448:J450"/>
    <mergeCell ref="C405:C407"/>
    <mergeCell ref="D405:D407"/>
    <mergeCell ref="J441:J443"/>
    <mergeCell ref="K441:K443"/>
    <mergeCell ref="B445:B447"/>
    <mergeCell ref="B417:B419"/>
    <mergeCell ref="L377:L379"/>
    <mergeCell ref="N477:N479"/>
    <mergeCell ref="L477:L479"/>
    <mergeCell ref="M477:M479"/>
    <mergeCell ref="B469:B470"/>
    <mergeCell ref="C469:C470"/>
    <mergeCell ref="D469:D470"/>
    <mergeCell ref="E469:E470"/>
    <mergeCell ref="F469:F470"/>
    <mergeCell ref="G469:G470"/>
    <mergeCell ref="I469:I470"/>
    <mergeCell ref="B471:B473"/>
    <mergeCell ref="C471:C473"/>
    <mergeCell ref="D471:D473"/>
    <mergeCell ref="E471:E473"/>
    <mergeCell ref="J471:J473"/>
    <mergeCell ref="K477:K479"/>
    <mergeCell ref="K471:K473"/>
    <mergeCell ref="B474:B476"/>
    <mergeCell ref="C474:C476"/>
    <mergeCell ref="D474:D476"/>
    <mergeCell ref="E474:E476"/>
    <mergeCell ref="J474:J476"/>
    <mergeCell ref="K474:K476"/>
    <mergeCell ref="L474:L476"/>
    <mergeCell ref="M474:M476"/>
    <mergeCell ref="N474:N476"/>
    <mergeCell ref="N263:N265"/>
    <mergeCell ref="L266:L268"/>
    <mergeCell ref="M266:M268"/>
    <mergeCell ref="N266:N268"/>
    <mergeCell ref="L305:L307"/>
    <mergeCell ref="L257:L259"/>
    <mergeCell ref="M257:M259"/>
    <mergeCell ref="M269:M271"/>
    <mergeCell ref="C317:C319"/>
    <mergeCell ref="D317:D319"/>
    <mergeCell ref="E317:E319"/>
    <mergeCell ref="D302:D304"/>
    <mergeCell ref="N323:N325"/>
    <mergeCell ref="N280:N282"/>
    <mergeCell ref="N299:N301"/>
    <mergeCell ref="L323:L325"/>
    <mergeCell ref="M323:M325"/>
    <mergeCell ref="L320:L322"/>
    <mergeCell ref="M320:M322"/>
    <mergeCell ref="L311:L313"/>
    <mergeCell ref="N302:N304"/>
    <mergeCell ref="J323:J325"/>
    <mergeCell ref="K323:K325"/>
    <mergeCell ref="D292:D294"/>
    <mergeCell ref="J311:J313"/>
    <mergeCell ref="J299:J301"/>
    <mergeCell ref="D283:D285"/>
    <mergeCell ref="E283:E285"/>
    <mergeCell ref="E305:E307"/>
    <mergeCell ref="E323:E325"/>
    <mergeCell ref="D266:D268"/>
    <mergeCell ref="L292:L294"/>
    <mergeCell ref="C341:C343"/>
    <mergeCell ref="E374:E376"/>
    <mergeCell ref="E387:E389"/>
    <mergeCell ref="C402:C404"/>
    <mergeCell ref="D402:D404"/>
    <mergeCell ref="C350:C352"/>
    <mergeCell ref="D350:D352"/>
    <mergeCell ref="E350:E352"/>
    <mergeCell ref="J350:J352"/>
    <mergeCell ref="K350:K352"/>
    <mergeCell ref="C383:C385"/>
    <mergeCell ref="M390:M392"/>
    <mergeCell ref="J383:J385"/>
    <mergeCell ref="H374:H376"/>
    <mergeCell ref="I374:I376"/>
    <mergeCell ref="D417:D419"/>
    <mergeCell ref="E417:E419"/>
    <mergeCell ref="J417:J419"/>
    <mergeCell ref="K417:K419"/>
    <mergeCell ref="K405:K407"/>
    <mergeCell ref="C414:C416"/>
    <mergeCell ref="D414:D416"/>
    <mergeCell ref="E414:E416"/>
    <mergeCell ref="J414:J416"/>
    <mergeCell ref="K414:K416"/>
    <mergeCell ref="M353:M355"/>
    <mergeCell ref="L417:L419"/>
    <mergeCell ref="M417:M419"/>
    <mergeCell ref="E368:E370"/>
    <mergeCell ref="J368:J370"/>
    <mergeCell ref="K368:K370"/>
    <mergeCell ref="L393:L395"/>
    <mergeCell ref="E347:E349"/>
    <mergeCell ref="J347:J349"/>
    <mergeCell ref="K347:K349"/>
    <mergeCell ref="N405:N407"/>
    <mergeCell ref="L405:L407"/>
    <mergeCell ref="M405:M407"/>
    <mergeCell ref="M408:M410"/>
    <mergeCell ref="N408:N410"/>
    <mergeCell ref="J387:J389"/>
    <mergeCell ref="K380:K382"/>
    <mergeCell ref="N371:N373"/>
    <mergeCell ref="E396:E398"/>
    <mergeCell ref="J396:J398"/>
    <mergeCell ref="C390:C392"/>
    <mergeCell ref="D390:D392"/>
    <mergeCell ref="E402:E404"/>
    <mergeCell ref="M393:M395"/>
    <mergeCell ref="L390:L392"/>
    <mergeCell ref="K390:K392"/>
    <mergeCell ref="N399:N401"/>
    <mergeCell ref="E399:E401"/>
    <mergeCell ref="K396:K398"/>
    <mergeCell ref="K399:K401"/>
    <mergeCell ref="M402:M404"/>
    <mergeCell ref="N402:N404"/>
    <mergeCell ref="M396:M398"/>
    <mergeCell ref="E380:E382"/>
    <mergeCell ref="J380:J382"/>
    <mergeCell ref="N380:N382"/>
    <mergeCell ref="K383:K385"/>
    <mergeCell ref="L408:L410"/>
    <mergeCell ref="N396:N398"/>
    <mergeCell ref="B329:B331"/>
    <mergeCell ref="B338:B340"/>
    <mergeCell ref="L335:L337"/>
    <mergeCell ref="E326:E328"/>
    <mergeCell ref="J326:J328"/>
    <mergeCell ref="K326:K328"/>
    <mergeCell ref="B353:B355"/>
    <mergeCell ref="C353:C355"/>
    <mergeCell ref="D353:D355"/>
    <mergeCell ref="E353:E355"/>
    <mergeCell ref="J353:J355"/>
    <mergeCell ref="K353:K355"/>
    <mergeCell ref="L353:L355"/>
    <mergeCell ref="C338:C340"/>
    <mergeCell ref="N414:N416"/>
    <mergeCell ref="L414:L416"/>
    <mergeCell ref="E408:E410"/>
    <mergeCell ref="J408:J410"/>
    <mergeCell ref="K408:K410"/>
    <mergeCell ref="B368:B370"/>
    <mergeCell ref="C368:C370"/>
    <mergeCell ref="B365:B367"/>
    <mergeCell ref="J411:J413"/>
    <mergeCell ref="K411:K413"/>
    <mergeCell ref="N411:N413"/>
    <mergeCell ref="L411:L413"/>
    <mergeCell ref="M411:M413"/>
    <mergeCell ref="L396:L398"/>
    <mergeCell ref="L399:L401"/>
    <mergeCell ref="J405:J407"/>
    <mergeCell ref="B408:B410"/>
    <mergeCell ref="C408:C410"/>
    <mergeCell ref="B423:B425"/>
    <mergeCell ref="C423:C425"/>
    <mergeCell ref="D423:D425"/>
    <mergeCell ref="N426:N428"/>
    <mergeCell ref="L426:L428"/>
    <mergeCell ref="M426:M428"/>
    <mergeCell ref="E423:E425"/>
    <mergeCell ref="J423:J425"/>
    <mergeCell ref="K423:K425"/>
    <mergeCell ref="N423:N425"/>
    <mergeCell ref="B362:B364"/>
    <mergeCell ref="C362:C364"/>
    <mergeCell ref="D362:D364"/>
    <mergeCell ref="E362:E364"/>
    <mergeCell ref="J362:J364"/>
    <mergeCell ref="K362:K364"/>
    <mergeCell ref="J335:J337"/>
    <mergeCell ref="D408:D410"/>
    <mergeCell ref="J402:J404"/>
    <mergeCell ref="K402:K404"/>
    <mergeCell ref="C411:C413"/>
    <mergeCell ref="D411:D413"/>
    <mergeCell ref="E411:E413"/>
    <mergeCell ref="D365:D367"/>
    <mergeCell ref="E365:E367"/>
    <mergeCell ref="J365:J367"/>
    <mergeCell ref="K365:K367"/>
    <mergeCell ref="N365:N367"/>
    <mergeCell ref="L365:L367"/>
    <mergeCell ref="M365:M367"/>
    <mergeCell ref="D368:D370"/>
    <mergeCell ref="N417:N419"/>
    <mergeCell ref="C435:C437"/>
    <mergeCell ref="D435:D437"/>
    <mergeCell ref="E435:E437"/>
    <mergeCell ref="J435:J437"/>
    <mergeCell ref="K435:K437"/>
    <mergeCell ref="N435:N437"/>
    <mergeCell ref="L435:L437"/>
    <mergeCell ref="M435:M437"/>
    <mergeCell ref="J445:J447"/>
    <mergeCell ref="B441:B443"/>
    <mergeCell ref="L368:L370"/>
    <mergeCell ref="M368:M370"/>
    <mergeCell ref="M414:M416"/>
    <mergeCell ref="E390:E392"/>
    <mergeCell ref="B429:B431"/>
    <mergeCell ref="C429:C431"/>
    <mergeCell ref="D429:D431"/>
    <mergeCell ref="E429:E431"/>
    <mergeCell ref="J429:J431"/>
    <mergeCell ref="K429:K431"/>
    <mergeCell ref="N429:N431"/>
    <mergeCell ref="L429:L431"/>
    <mergeCell ref="M429:M431"/>
    <mergeCell ref="B420:B422"/>
    <mergeCell ref="C420:C422"/>
    <mergeCell ref="D420:D422"/>
    <mergeCell ref="E420:E422"/>
    <mergeCell ref="J420:J422"/>
    <mergeCell ref="K420:K422"/>
    <mergeCell ref="N420:N422"/>
    <mergeCell ref="L420:L422"/>
    <mergeCell ref="M420:M422"/>
    <mergeCell ref="J454:J455"/>
    <mergeCell ref="K454:K455"/>
    <mergeCell ref="B457:B459"/>
    <mergeCell ref="C457:C459"/>
    <mergeCell ref="B460:B462"/>
    <mergeCell ref="C460:C462"/>
    <mergeCell ref="D451:D453"/>
    <mergeCell ref="E448:E450"/>
    <mergeCell ref="E454:E456"/>
    <mergeCell ref="B463:B465"/>
    <mergeCell ref="C463:C465"/>
    <mergeCell ref="D463:D465"/>
    <mergeCell ref="E463:E465"/>
    <mergeCell ref="J463:J465"/>
    <mergeCell ref="K463:K465"/>
    <mergeCell ref="B451:B453"/>
    <mergeCell ref="B454:B456"/>
    <mergeCell ref="C454:C456"/>
    <mergeCell ref="D454:D456"/>
    <mergeCell ref="L423:L425"/>
    <mergeCell ref="M423:M425"/>
    <mergeCell ref="J390:J392"/>
    <mergeCell ref="K155:K157"/>
    <mergeCell ref="L155:L157"/>
    <mergeCell ref="M155:M157"/>
    <mergeCell ref="N155:N157"/>
    <mergeCell ref="B438:B440"/>
    <mergeCell ref="C438:C440"/>
    <mergeCell ref="D438:D440"/>
    <mergeCell ref="E438:E440"/>
    <mergeCell ref="J438:J440"/>
    <mergeCell ref="K438:K440"/>
    <mergeCell ref="N438:N440"/>
    <mergeCell ref="L438:L440"/>
    <mergeCell ref="M438:M440"/>
    <mergeCell ref="B426:B428"/>
    <mergeCell ref="C426:C428"/>
    <mergeCell ref="D426:D428"/>
    <mergeCell ref="E426:E428"/>
    <mergeCell ref="J426:J428"/>
    <mergeCell ref="H230:H232"/>
    <mergeCell ref="K426:K428"/>
    <mergeCell ref="B266:B268"/>
    <mergeCell ref="C266:C268"/>
    <mergeCell ref="E432:E434"/>
    <mergeCell ref="J432:J434"/>
    <mergeCell ref="K432:K434"/>
    <mergeCell ref="N432:N434"/>
    <mergeCell ref="L432:L434"/>
    <mergeCell ref="M432:M434"/>
    <mergeCell ref="B435:B437"/>
  </mergeCells>
  <phoneticPr fontId="0" type="noConversion"/>
  <pageMargins left="0" right="0" top="0" bottom="0" header="0.31496062992125984" footer="0.31496062992125984"/>
  <pageSetup paperSize="9" scale="65" fitToHeight="0" orientation="landscape" horizontalDpi="180" verticalDpi="180" r:id="rId1"/>
  <headerFooter>
    <oddFooter>Страница &amp;P</oddFooter>
  </headerFooter>
  <rowBreaks count="18" manualBreakCount="18">
    <brk id="28" max="13" man="1"/>
    <brk id="55" max="13" man="1"/>
    <brk id="94" max="13" man="1"/>
    <brk id="124" max="13" man="1"/>
    <brk id="155" max="23" man="1"/>
    <brk id="172" max="13" man="1"/>
    <brk id="203" max="13" man="1"/>
    <brk id="228" max="13" man="1"/>
    <brk id="251" max="23" man="1"/>
    <brk id="268" max="13" man="1"/>
    <brk id="285" max="13" man="1"/>
    <brk id="307" max="13" man="1"/>
    <brk id="376" max="13" man="1"/>
    <brk id="392" max="23" man="1"/>
    <brk id="420" max="23" man="1"/>
    <brk id="440" max="13" man="1"/>
    <brk id="462" max="13" man="1"/>
    <brk id="487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workbookViewId="0">
      <selection activeCell="B5" sqref="B5:B7"/>
    </sheetView>
  </sheetViews>
  <sheetFormatPr defaultRowHeight="15" x14ac:dyDescent="0.2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 x14ac:dyDescent="0.25">
      <c r="A2" s="263" t="s">
        <v>107</v>
      </c>
      <c r="B2" s="259">
        <v>2020</v>
      </c>
      <c r="C2" s="259">
        <v>2026</v>
      </c>
      <c r="D2" s="263" t="s">
        <v>103</v>
      </c>
      <c r="E2" s="139" t="s">
        <v>31</v>
      </c>
      <c r="F2" s="148">
        <f t="shared" ref="F2" si="0">F3+F4</f>
        <v>87250</v>
      </c>
      <c r="G2" s="138"/>
      <c r="H2" s="138"/>
      <c r="I2" s="138"/>
    </row>
    <row r="3" spans="1:9" ht="78.599999999999994" customHeight="1" x14ac:dyDescent="0.25">
      <c r="A3" s="264"/>
      <c r="B3" s="260"/>
      <c r="C3" s="260"/>
      <c r="D3" s="264"/>
      <c r="E3" s="139" t="s">
        <v>35</v>
      </c>
      <c r="F3" s="148">
        <v>87250</v>
      </c>
      <c r="G3" s="259" t="s">
        <v>93</v>
      </c>
      <c r="H3" s="259" t="s">
        <v>92</v>
      </c>
      <c r="I3" s="259">
        <v>7</v>
      </c>
    </row>
    <row r="4" spans="1:9" ht="48" customHeight="1" x14ac:dyDescent="0.25">
      <c r="A4" s="265"/>
      <c r="B4" s="261"/>
      <c r="C4" s="261"/>
      <c r="D4" s="265"/>
      <c r="E4" s="139" t="s">
        <v>36</v>
      </c>
      <c r="F4" s="148">
        <v>0</v>
      </c>
      <c r="G4" s="261"/>
      <c r="H4" s="261"/>
      <c r="I4" s="261"/>
    </row>
    <row r="5" spans="1:9" ht="32.450000000000003" customHeight="1" x14ac:dyDescent="0.25">
      <c r="A5" s="263" t="s">
        <v>56</v>
      </c>
      <c r="B5" s="259">
        <v>2020</v>
      </c>
      <c r="C5" s="259">
        <v>2026</v>
      </c>
      <c r="D5" s="263" t="s">
        <v>103</v>
      </c>
      <c r="E5" s="139" t="s">
        <v>31</v>
      </c>
      <c r="F5" s="148">
        <f t="shared" ref="F5" si="1">F6+F7</f>
        <v>4282791.66</v>
      </c>
      <c r="G5" s="259" t="s">
        <v>79</v>
      </c>
      <c r="H5" s="259" t="s">
        <v>78</v>
      </c>
      <c r="I5" s="259">
        <v>1</v>
      </c>
    </row>
    <row r="6" spans="1:9" ht="32.450000000000003" customHeight="1" x14ac:dyDescent="0.25">
      <c r="A6" s="264"/>
      <c r="B6" s="260"/>
      <c r="C6" s="260"/>
      <c r="D6" s="264"/>
      <c r="E6" s="139" t="s">
        <v>35</v>
      </c>
      <c r="F6" s="148">
        <v>4282791.66</v>
      </c>
      <c r="G6" s="260"/>
      <c r="H6" s="260"/>
      <c r="I6" s="260"/>
    </row>
    <row r="7" spans="1:9" ht="46.15" customHeight="1" x14ac:dyDescent="0.25">
      <c r="A7" s="265"/>
      <c r="B7" s="261"/>
      <c r="C7" s="261"/>
      <c r="D7" s="265"/>
      <c r="E7" s="139" t="s">
        <v>36</v>
      </c>
      <c r="F7" s="148">
        <v>0</v>
      </c>
      <c r="G7" s="261"/>
      <c r="H7" s="261"/>
      <c r="I7" s="261"/>
    </row>
    <row r="8" spans="1:9" ht="31.5" x14ac:dyDescent="0.25">
      <c r="A8" s="263" t="s">
        <v>58</v>
      </c>
      <c r="B8" s="259">
        <v>2020</v>
      </c>
      <c r="C8" s="259">
        <v>2026</v>
      </c>
      <c r="D8" s="263" t="s">
        <v>103</v>
      </c>
      <c r="E8" s="139" t="s">
        <v>31</v>
      </c>
      <c r="F8" s="148">
        <f t="shared" ref="F8" si="2">F9+F10</f>
        <v>8775445</v>
      </c>
      <c r="G8" s="285" t="s">
        <v>94</v>
      </c>
      <c r="H8" s="285" t="s">
        <v>78</v>
      </c>
      <c r="I8" s="278">
        <v>650</v>
      </c>
    </row>
    <row r="9" spans="1:9" ht="76.150000000000006" customHeight="1" x14ac:dyDescent="0.25">
      <c r="A9" s="271"/>
      <c r="B9" s="273"/>
      <c r="C9" s="273"/>
      <c r="D9" s="264"/>
      <c r="E9" s="139" t="s">
        <v>35</v>
      </c>
      <c r="F9" s="148">
        <v>8775445</v>
      </c>
      <c r="G9" s="291"/>
      <c r="H9" s="286"/>
      <c r="I9" s="279"/>
    </row>
    <row r="10" spans="1:9" ht="49.9" customHeight="1" x14ac:dyDescent="0.25">
      <c r="A10" s="272"/>
      <c r="B10" s="274"/>
      <c r="C10" s="274"/>
      <c r="D10" s="265"/>
      <c r="E10" s="139" t="s">
        <v>36</v>
      </c>
      <c r="F10" s="148">
        <v>0</v>
      </c>
      <c r="G10" s="292"/>
      <c r="H10" s="287"/>
      <c r="I10" s="280"/>
    </row>
    <row r="11" spans="1:9" ht="37.15" customHeight="1" x14ac:dyDescent="0.25">
      <c r="A11" s="263" t="s">
        <v>137</v>
      </c>
      <c r="B11" s="259">
        <v>2020</v>
      </c>
      <c r="C11" s="259">
        <v>2026</v>
      </c>
      <c r="D11" s="263" t="s">
        <v>103</v>
      </c>
      <c r="E11" s="139" t="s">
        <v>31</v>
      </c>
      <c r="F11" s="148">
        <f t="shared" ref="F11" si="3">F12+F13</f>
        <v>40827.519999999997</v>
      </c>
      <c r="G11" s="285" t="s">
        <v>138</v>
      </c>
      <c r="H11" s="285" t="s">
        <v>78</v>
      </c>
      <c r="I11" s="278"/>
    </row>
    <row r="12" spans="1:9" ht="65.45" customHeight="1" x14ac:dyDescent="0.25">
      <c r="A12" s="271"/>
      <c r="B12" s="273"/>
      <c r="C12" s="273"/>
      <c r="D12" s="264"/>
      <c r="E12" s="139" t="s">
        <v>35</v>
      </c>
      <c r="F12" s="148">
        <v>40827.519999999997</v>
      </c>
      <c r="G12" s="291"/>
      <c r="H12" s="286"/>
      <c r="I12" s="279"/>
    </row>
    <row r="13" spans="1:9" ht="52.9" customHeight="1" x14ac:dyDescent="0.25">
      <c r="A13" s="272"/>
      <c r="B13" s="274"/>
      <c r="C13" s="274"/>
      <c r="D13" s="265"/>
      <c r="E13" s="139" t="s">
        <v>36</v>
      </c>
      <c r="F13" s="148">
        <v>0</v>
      </c>
      <c r="G13" s="292"/>
      <c r="H13" s="287"/>
      <c r="I13" s="280"/>
    </row>
  </sheetData>
  <mergeCells count="28">
    <mergeCell ref="I11:I13"/>
    <mergeCell ref="A11:A13"/>
    <mergeCell ref="B11:B13"/>
    <mergeCell ref="C11:C13"/>
    <mergeCell ref="D11:D13"/>
    <mergeCell ref="G11:G13"/>
    <mergeCell ref="H11:H13"/>
    <mergeCell ref="I8:I10"/>
    <mergeCell ref="A8:A10"/>
    <mergeCell ref="B8:B10"/>
    <mergeCell ref="C8:C10"/>
    <mergeCell ref="D8:D10"/>
    <mergeCell ref="G8:G10"/>
    <mergeCell ref="H8:H10"/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2024-05-14T08:57:26Z</dcterms:modified>
</cp:coreProperties>
</file>