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3040" windowHeight="8910"/>
  </bookViews>
  <sheets>
    <sheet name="Лист1" sheetId="1" r:id="rId1"/>
    <sheet name="Лист2" sheetId="2" r:id="rId2"/>
    <sheet name="Лист3" sheetId="3" r:id="rId3"/>
  </sheets>
  <definedNames>
    <definedName name="_xlnm.Print_Area" localSheetId="0">Лист1!$A$1:$N$477</definedName>
  </definedNames>
  <calcPr calcId="162913" calcOnSave="0"/>
</workbook>
</file>

<file path=xl/calcChain.xml><?xml version="1.0" encoding="utf-8"?>
<calcChain xmlns="http://schemas.openxmlformats.org/spreadsheetml/2006/main">
  <c r="I238" i="1" l="1"/>
  <c r="I212" i="1"/>
  <c r="I213" i="1"/>
  <c r="I214" i="1"/>
  <c r="N392" i="1" l="1"/>
  <c r="G404" i="1"/>
  <c r="H392" i="1"/>
  <c r="N349" i="1"/>
  <c r="N346" i="1"/>
  <c r="N343" i="1"/>
  <c r="N340" i="1"/>
  <c r="G331" i="1"/>
  <c r="G322" i="1"/>
  <c r="G307" i="1"/>
  <c r="G113" i="1"/>
  <c r="I350" i="1" l="1"/>
  <c r="I347" i="1"/>
  <c r="I344" i="1"/>
  <c r="I341" i="1"/>
  <c r="I321" i="1"/>
  <c r="H473" i="1"/>
  <c r="I470" i="1"/>
  <c r="I471" i="1"/>
  <c r="I461" i="1"/>
  <c r="I462" i="1"/>
  <c r="I453" i="1"/>
  <c r="I449" i="1"/>
  <c r="I391" i="1"/>
  <c r="H389" i="1"/>
  <c r="H376" i="1"/>
  <c r="H380" i="1"/>
  <c r="G376" i="1"/>
  <c r="H375" i="1"/>
  <c r="G375" i="1"/>
  <c r="I375" i="1" s="1"/>
  <c r="H364" i="1"/>
  <c r="I408" i="1"/>
  <c r="H403" i="1"/>
  <c r="I405" i="1"/>
  <c r="I406" i="1"/>
  <c r="I436" i="1"/>
  <c r="I393" i="1"/>
  <c r="I367" i="1"/>
  <c r="G266" i="1"/>
  <c r="G257" i="1"/>
  <c r="G218" i="1"/>
  <c r="G215" i="1"/>
  <c r="G194" i="1"/>
  <c r="N191" i="1"/>
  <c r="H228" i="1"/>
  <c r="H237" i="1"/>
  <c r="H264" i="1"/>
  <c r="H190" i="1"/>
  <c r="H189" i="1"/>
  <c r="H188" i="1" l="1"/>
  <c r="I376" i="1"/>
  <c r="H374" i="1"/>
  <c r="H213" i="1"/>
  <c r="I201" i="1"/>
  <c r="I202" i="1"/>
  <c r="I270" i="1"/>
  <c r="I271" i="1"/>
  <c r="I267" i="1"/>
  <c r="I259" i="1"/>
  <c r="I258" i="1"/>
  <c r="I257" i="1"/>
  <c r="H257" i="1"/>
  <c r="I243" i="1"/>
  <c r="I244" i="1"/>
  <c r="I240" i="1"/>
  <c r="I234" i="1"/>
  <c r="I235" i="1"/>
  <c r="I231" i="1"/>
  <c r="I222" i="1"/>
  <c r="I223" i="1"/>
  <c r="I219" i="1"/>
  <c r="I220" i="1"/>
  <c r="I216" i="1"/>
  <c r="I208" i="1"/>
  <c r="I196" i="1"/>
  <c r="I195" i="1"/>
  <c r="I192" i="1"/>
  <c r="H161" i="1" l="1"/>
  <c r="H306" i="1" l="1"/>
  <c r="H305" i="1"/>
  <c r="N316" i="1"/>
  <c r="I317" i="1"/>
  <c r="I314" i="1"/>
  <c r="I308" i="1"/>
  <c r="H87" i="1"/>
  <c r="H66" i="1"/>
  <c r="H16" i="1"/>
  <c r="H150" i="1"/>
  <c r="H169" i="1"/>
  <c r="H105" i="1"/>
  <c r="H356" i="1" l="1"/>
  <c r="I18" i="1"/>
  <c r="I60" i="1"/>
  <c r="I28" i="1"/>
  <c r="I27" i="1"/>
  <c r="I385" i="1" l="1"/>
  <c r="I333" i="1"/>
  <c r="I327" i="1"/>
  <c r="I162" i="1"/>
  <c r="I81" i="1"/>
  <c r="I25" i="1"/>
  <c r="I22" i="1"/>
  <c r="G122" i="1" l="1"/>
  <c r="H122" i="1"/>
  <c r="I122" i="1"/>
  <c r="G160" i="1"/>
  <c r="G159" i="1"/>
  <c r="H448" i="1" l="1"/>
  <c r="H460" i="1"/>
  <c r="H366" i="1"/>
  <c r="G339" i="1"/>
  <c r="H339" i="1"/>
  <c r="H357" i="1" s="1"/>
  <c r="G338" i="1"/>
  <c r="I338" i="1" s="1"/>
  <c r="H349" i="1"/>
  <c r="G349" i="1"/>
  <c r="H155" i="1"/>
  <c r="I349" i="1" l="1"/>
  <c r="H355" i="1"/>
  <c r="H457" i="1"/>
  <c r="H160" i="1" l="1"/>
  <c r="I160" i="1"/>
  <c r="H159" i="1"/>
  <c r="I159" i="1"/>
  <c r="I155" i="1"/>
  <c r="G155" i="1"/>
  <c r="G152" i="1"/>
  <c r="G151" i="1"/>
  <c r="G150" i="1"/>
  <c r="I150" i="1" s="1"/>
  <c r="G149" i="1" l="1"/>
  <c r="I151" i="1"/>
  <c r="I149" i="1" s="1"/>
  <c r="H151" i="1"/>
  <c r="H158" i="1"/>
  <c r="I158" i="1" s="1"/>
  <c r="G158" i="1"/>
  <c r="H152" i="1"/>
  <c r="G460" i="1"/>
  <c r="I460" i="1" s="1"/>
  <c r="H434" i="1"/>
  <c r="I434" i="1" s="1"/>
  <c r="G434" i="1"/>
  <c r="G433" i="1"/>
  <c r="H433" i="1"/>
  <c r="H439" i="1" s="1"/>
  <c r="I433" i="1"/>
  <c r="G432" i="1"/>
  <c r="G402" i="1" s="1"/>
  <c r="H432" i="1"/>
  <c r="H402" i="1" s="1"/>
  <c r="H401" i="1" l="1"/>
  <c r="I402" i="1"/>
  <c r="H438" i="1"/>
  <c r="H437" i="1" s="1"/>
  <c r="G431" i="1"/>
  <c r="H431" i="1"/>
  <c r="H149" i="1"/>
  <c r="I431" i="1"/>
  <c r="G67" i="1"/>
  <c r="H67" i="1"/>
  <c r="G66" i="1"/>
  <c r="I66" i="1" s="1"/>
  <c r="H77" i="1"/>
  <c r="G77" i="1"/>
  <c r="G16" i="1"/>
  <c r="I16" i="1" s="1"/>
  <c r="H56" i="1"/>
  <c r="G56" i="1"/>
  <c r="I67" i="1" l="1"/>
  <c r="G447" i="1" l="1"/>
  <c r="H447" i="1"/>
  <c r="I447" i="1"/>
  <c r="G446" i="1"/>
  <c r="H451" i="1"/>
  <c r="G451" i="1"/>
  <c r="G340" i="1"/>
  <c r="G190" i="1"/>
  <c r="I190" i="1" s="1"/>
  <c r="G189" i="1"/>
  <c r="I189" i="1" s="1"/>
  <c r="I203" i="1"/>
  <c r="H203" i="1"/>
  <c r="G203" i="1"/>
  <c r="G170" i="1"/>
  <c r="H170" i="1"/>
  <c r="I170" i="1"/>
  <c r="G169" i="1"/>
  <c r="I169" i="1" s="1"/>
  <c r="I174" i="1"/>
  <c r="H174" i="1"/>
  <c r="G174" i="1"/>
  <c r="I74" i="1"/>
  <c r="H74" i="1"/>
  <c r="G74" i="1"/>
  <c r="H53" i="1"/>
  <c r="G53" i="1"/>
  <c r="I446" i="1" l="1"/>
  <c r="I451" i="1"/>
  <c r="G425" i="1"/>
  <c r="H425" i="1"/>
  <c r="I425" i="1"/>
  <c r="G130" i="1" l="1"/>
  <c r="H130" i="1"/>
  <c r="I130" i="1"/>
  <c r="G129" i="1"/>
  <c r="H129" i="1"/>
  <c r="I129" i="1"/>
  <c r="I137" i="1"/>
  <c r="H137" i="1"/>
  <c r="G137" i="1"/>
  <c r="I50" i="1" l="1"/>
  <c r="H50" i="1"/>
  <c r="G50" i="1"/>
  <c r="G392" i="1" l="1"/>
  <c r="I392" i="1" s="1"/>
  <c r="G306" i="1" l="1"/>
  <c r="I306" i="1" s="1"/>
  <c r="G305" i="1"/>
  <c r="I328" i="1"/>
  <c r="H328" i="1"/>
  <c r="G328" i="1"/>
  <c r="G356" i="1" l="1"/>
  <c r="I356" i="1" s="1"/>
  <c r="I305" i="1"/>
  <c r="G407" i="1"/>
  <c r="I352" i="1"/>
  <c r="H352" i="1"/>
  <c r="G352" i="1"/>
  <c r="H346" i="1"/>
  <c r="G346" i="1"/>
  <c r="G343" i="1"/>
  <c r="H343" i="1"/>
  <c r="I343" i="1" s="1"/>
  <c r="H340" i="1"/>
  <c r="I340" i="1" s="1"/>
  <c r="G145" i="1"/>
  <c r="H145" i="1"/>
  <c r="I145" i="1"/>
  <c r="G144" i="1"/>
  <c r="H144" i="1"/>
  <c r="I144" i="1"/>
  <c r="G125" i="1"/>
  <c r="H125" i="1"/>
  <c r="I125" i="1"/>
  <c r="G106" i="1"/>
  <c r="H106" i="1"/>
  <c r="I106" i="1"/>
  <c r="G105" i="1"/>
  <c r="I105" i="1" s="1"/>
  <c r="G88" i="1"/>
  <c r="H88" i="1"/>
  <c r="I88" i="1"/>
  <c r="G87" i="1"/>
  <c r="I87" i="1" s="1"/>
  <c r="H98" i="1"/>
  <c r="G35" i="1"/>
  <c r="G15" i="1" s="1"/>
  <c r="H35" i="1"/>
  <c r="H15" i="1" s="1"/>
  <c r="I35" i="1"/>
  <c r="H182" i="1" l="1"/>
  <c r="I346" i="1"/>
  <c r="I15" i="1"/>
  <c r="H14" i="1"/>
  <c r="H181" i="1"/>
  <c r="G182" i="1"/>
  <c r="I182" i="1" s="1"/>
  <c r="G181" i="1"/>
  <c r="H143" i="1"/>
  <c r="G143" i="1"/>
  <c r="H140" i="1"/>
  <c r="G140" i="1"/>
  <c r="I181" i="1" l="1"/>
  <c r="I143" i="1"/>
  <c r="H469" i="1"/>
  <c r="G469" i="1"/>
  <c r="H468" i="1"/>
  <c r="G468" i="1"/>
  <c r="G467" i="1"/>
  <c r="I467" i="1" s="1"/>
  <c r="G459" i="1"/>
  <c r="I459" i="1" s="1"/>
  <c r="G458" i="1"/>
  <c r="G448" i="1"/>
  <c r="I448" i="1" s="1"/>
  <c r="I458" i="1" l="1"/>
  <c r="G473" i="1"/>
  <c r="I473" i="1" s="1"/>
  <c r="I469" i="1"/>
  <c r="I468" i="1" s="1"/>
  <c r="G457" i="1"/>
  <c r="I457" i="1" s="1"/>
  <c r="H474" i="1"/>
  <c r="H466" i="1"/>
  <c r="G466" i="1"/>
  <c r="I445" i="1"/>
  <c r="G474" i="1"/>
  <c r="H445" i="1"/>
  <c r="G445" i="1"/>
  <c r="G248" i="1"/>
  <c r="H248" i="1"/>
  <c r="I248" i="1"/>
  <c r="G245" i="1"/>
  <c r="H245" i="1"/>
  <c r="I245" i="1"/>
  <c r="I466" i="1" l="1"/>
  <c r="H472" i="1"/>
  <c r="I474" i="1"/>
  <c r="G472" i="1"/>
  <c r="G41" i="1"/>
  <c r="H41" i="1"/>
  <c r="I41" i="1"/>
  <c r="H146" i="1"/>
  <c r="G146" i="1"/>
  <c r="I134" i="1"/>
  <c r="H134" i="1"/>
  <c r="G134" i="1"/>
  <c r="I131" i="1"/>
  <c r="H131" i="1"/>
  <c r="G131" i="1"/>
  <c r="I472" i="1" l="1"/>
  <c r="H128" i="1"/>
  <c r="G128" i="1"/>
  <c r="G161" i="1"/>
  <c r="G403" i="1"/>
  <c r="I403" i="1"/>
  <c r="G428" i="1"/>
  <c r="H428" i="1"/>
  <c r="I428" i="1"/>
  <c r="G116" i="1"/>
  <c r="H116" i="1"/>
  <c r="I116" i="1"/>
  <c r="I128" i="1" l="1"/>
  <c r="G439" i="1"/>
  <c r="I439" i="1" s="1"/>
  <c r="G291" i="1"/>
  <c r="G214" i="1" l="1"/>
  <c r="H214" i="1"/>
  <c r="G213" i="1"/>
  <c r="H218" i="1"/>
  <c r="I218" i="1" s="1"/>
  <c r="H331" i="1" l="1"/>
  <c r="I171" i="1" l="1"/>
  <c r="H171" i="1"/>
  <c r="G171" i="1"/>
  <c r="G238" i="1" l="1"/>
  <c r="H238" i="1"/>
  <c r="G237" i="1"/>
  <c r="I237" i="1" s="1"/>
  <c r="I254" i="1"/>
  <c r="H254" i="1"/>
  <c r="G254" i="1"/>
  <c r="G292" i="1" l="1"/>
  <c r="H292" i="1"/>
  <c r="I292" i="1"/>
  <c r="H291" i="1"/>
  <c r="I291" i="1"/>
  <c r="G293" i="1"/>
  <c r="H293" i="1"/>
  <c r="I293" i="1"/>
  <c r="G280" i="1"/>
  <c r="H280" i="1"/>
  <c r="I280" i="1"/>
  <c r="G279" i="1"/>
  <c r="H279" i="1"/>
  <c r="H297" i="1" s="1"/>
  <c r="I279" i="1"/>
  <c r="I287" i="1"/>
  <c r="H287" i="1"/>
  <c r="G287" i="1"/>
  <c r="I284" i="1"/>
  <c r="H284" i="1"/>
  <c r="G284" i="1"/>
  <c r="H200" i="1"/>
  <c r="G200" i="1"/>
  <c r="I200" i="1" l="1"/>
  <c r="H290" i="1"/>
  <c r="I290" i="1"/>
  <c r="G290" i="1"/>
  <c r="G80" i="1"/>
  <c r="H80" i="1"/>
  <c r="G71" i="1"/>
  <c r="H71" i="1"/>
  <c r="I71" i="1"/>
  <c r="H47" i="1"/>
  <c r="G47" i="1"/>
  <c r="I80" i="1" l="1"/>
  <c r="G357" i="1"/>
  <c r="I357" i="1" s="1"/>
  <c r="G325" i="1"/>
  <c r="H325" i="1"/>
  <c r="G98" i="1" l="1"/>
  <c r="G229" i="1" l="1"/>
  <c r="H229" i="1"/>
  <c r="I229" i="1"/>
  <c r="G228" i="1"/>
  <c r="I228" i="1" s="1"/>
  <c r="G269" i="1" l="1"/>
  <c r="H269" i="1"/>
  <c r="I269" i="1" s="1"/>
  <c r="G265" i="1"/>
  <c r="G298" i="1" s="1"/>
  <c r="H265" i="1"/>
  <c r="H298" i="1" s="1"/>
  <c r="I265" i="1"/>
  <c r="G242" i="1"/>
  <c r="H242" i="1"/>
  <c r="G233" i="1"/>
  <c r="H233" i="1"/>
  <c r="G221" i="1"/>
  <c r="H221" i="1"/>
  <c r="H194" i="1"/>
  <c r="I194" i="1" s="1"/>
  <c r="I233" i="1" l="1"/>
  <c r="I298" i="1"/>
  <c r="H296" i="1"/>
  <c r="I221" i="1"/>
  <c r="I242" i="1"/>
  <c r="G95" i="1"/>
  <c r="H95" i="1"/>
  <c r="I95" i="1"/>
  <c r="I278" i="1" l="1"/>
  <c r="G281" i="1"/>
  <c r="H281" i="1"/>
  <c r="I281" i="1"/>
  <c r="G264" i="1"/>
  <c r="G206" i="1"/>
  <c r="H206" i="1"/>
  <c r="G297" i="1" l="1"/>
  <c r="I264" i="1"/>
  <c r="I206" i="1"/>
  <c r="H278" i="1"/>
  <c r="G278" i="1"/>
  <c r="G296" i="1" l="1"/>
  <c r="I296" i="1" s="1"/>
  <c r="I297" i="1"/>
  <c r="I98" i="1"/>
  <c r="G38" i="1"/>
  <c r="H38" i="1"/>
  <c r="G59" i="1"/>
  <c r="H59" i="1"/>
  <c r="G32" i="1"/>
  <c r="H32" i="1"/>
  <c r="G44" i="1"/>
  <c r="H44" i="1"/>
  <c r="I44" i="1"/>
  <c r="I59" i="1" l="1"/>
  <c r="H29" i="1"/>
  <c r="I29" i="1"/>
  <c r="H168" i="1"/>
  <c r="I168" i="1"/>
  <c r="G168" i="1"/>
  <c r="G119" i="1"/>
  <c r="H119" i="1"/>
  <c r="I119" i="1"/>
  <c r="G26" i="1"/>
  <c r="H26" i="1"/>
  <c r="G29" i="1"/>
  <c r="G364" i="1"/>
  <c r="H395" i="1"/>
  <c r="I395" i="1"/>
  <c r="G316" i="1"/>
  <c r="H316" i="1"/>
  <c r="H263" i="1"/>
  <c r="G191" i="1"/>
  <c r="H191" i="1"/>
  <c r="I191" i="1"/>
  <c r="I386" i="1"/>
  <c r="H215" i="1"/>
  <c r="I215" i="1" s="1"/>
  <c r="H230" i="1"/>
  <c r="H239" i="1"/>
  <c r="H92" i="1"/>
  <c r="G239" i="1"/>
  <c r="G17" i="1"/>
  <c r="G20" i="1"/>
  <c r="G68" i="1"/>
  <c r="G89" i="1"/>
  <c r="G107" i="1"/>
  <c r="G92" i="1"/>
  <c r="G389" i="1"/>
  <c r="I389" i="1" s="1"/>
  <c r="G383" i="1"/>
  <c r="G366" i="1"/>
  <c r="I366" i="1" s="1"/>
  <c r="G230" i="1"/>
  <c r="H322" i="1"/>
  <c r="H319" i="1"/>
  <c r="G319" i="1"/>
  <c r="H313" i="1"/>
  <c r="G313" i="1"/>
  <c r="I310" i="1"/>
  <c r="H310" i="1"/>
  <c r="G310" i="1"/>
  <c r="H307" i="1"/>
  <c r="I307" i="1" s="1"/>
  <c r="I177" i="1"/>
  <c r="H177" i="1"/>
  <c r="G177" i="1"/>
  <c r="I113" i="1"/>
  <c r="H113" i="1"/>
  <c r="I110" i="1"/>
  <c r="H110" i="1"/>
  <c r="G110" i="1"/>
  <c r="I107" i="1"/>
  <c r="H107" i="1"/>
  <c r="I89" i="1"/>
  <c r="H89" i="1"/>
  <c r="I68" i="1"/>
  <c r="I23" i="1"/>
  <c r="H23" i="1"/>
  <c r="G23" i="1"/>
  <c r="H20" i="1"/>
  <c r="H17" i="1"/>
  <c r="H407" i="1"/>
  <c r="I407" i="1" s="1"/>
  <c r="H404" i="1"/>
  <c r="I404" i="1" s="1"/>
  <c r="G395" i="1"/>
  <c r="H386" i="1"/>
  <c r="G386" i="1"/>
  <c r="I383" i="1"/>
  <c r="H383" i="1"/>
  <c r="I380" i="1"/>
  <c r="G380" i="1"/>
  <c r="I377" i="1"/>
  <c r="H377" i="1"/>
  <c r="G377" i="1"/>
  <c r="H266" i="1"/>
  <c r="I266" i="1" s="1"/>
  <c r="H68" i="1"/>
  <c r="I319" i="1" l="1"/>
  <c r="I230" i="1"/>
  <c r="I313" i="1"/>
  <c r="I239" i="1"/>
  <c r="I364" i="1"/>
  <c r="G438" i="1"/>
  <c r="I438" i="1" s="1"/>
  <c r="I316" i="1"/>
  <c r="I17" i="1"/>
  <c r="G14" i="1"/>
  <c r="I26" i="1"/>
  <c r="H363" i="1"/>
  <c r="I363" i="1" s="1"/>
  <c r="H337" i="1"/>
  <c r="I337" i="1" s="1"/>
  <c r="G337" i="1"/>
  <c r="G355" i="1"/>
  <c r="I355" i="1" s="1"/>
  <c r="G304" i="1"/>
  <c r="I104" i="1"/>
  <c r="H86" i="1"/>
  <c r="G104" i="1"/>
  <c r="G263" i="1"/>
  <c r="I263" i="1" s="1"/>
  <c r="H65" i="1"/>
  <c r="G374" i="1"/>
  <c r="I374" i="1" s="1"/>
  <c r="H104" i="1"/>
  <c r="H304" i="1"/>
  <c r="I304" i="1" s="1"/>
  <c r="G401" i="1"/>
  <c r="I401" i="1" s="1"/>
  <c r="G363" i="1"/>
  <c r="G188" i="1"/>
  <c r="I188" i="1" s="1"/>
  <c r="G227" i="1"/>
  <c r="G212" i="1"/>
  <c r="G65" i="1"/>
  <c r="H227" i="1"/>
  <c r="I227" i="1" s="1"/>
  <c r="G477" i="1"/>
  <c r="G236" i="1"/>
  <c r="G86" i="1"/>
  <c r="H212" i="1"/>
  <c r="H236" i="1"/>
  <c r="I236" i="1" s="1"/>
  <c r="I65" i="1" l="1"/>
  <c r="H180" i="1"/>
  <c r="I86" i="1"/>
  <c r="I180" i="1"/>
  <c r="G180" i="1"/>
  <c r="I14" i="1"/>
  <c r="G437" i="1"/>
  <c r="I437" i="1" s="1"/>
  <c r="G476" i="1"/>
  <c r="H476" i="1"/>
  <c r="I476" i="1" l="1"/>
  <c r="G475" i="1"/>
  <c r="H477" i="1"/>
  <c r="H475" i="1" l="1"/>
  <c r="I475" i="1" s="1"/>
  <c r="I477" i="1"/>
</calcChain>
</file>

<file path=xl/sharedStrings.xml><?xml version="1.0" encoding="utf-8"?>
<sst xmlns="http://schemas.openxmlformats.org/spreadsheetml/2006/main" count="1349" uniqueCount="267">
  <si>
    <t>Мероприятие 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</si>
  <si>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2: Обеспечение выполнения функций учреждений дополнительного образования (мед. осмотр)</t>
  </si>
  <si>
    <t>Мероприятие 3: Проведение мероприятий для детей и молодежи</t>
  </si>
  <si>
    <t>Мероприятие 2. Организация и осуществление деятельности по опеке и попечительству над несовершеннолетними</t>
  </si>
  <si>
    <t>Мероприятие 3. Ежемесячное денежное вознаграждение опекунам (попечителям, приемным родителям)</t>
  </si>
  <si>
    <t>Наименование показателя</t>
  </si>
  <si>
    <t>Срок реализации</t>
  </si>
  <si>
    <t>Финансовое обеспечение</t>
  </si>
  <si>
    <t>Источник</t>
  </si>
  <si>
    <t>Наименование</t>
  </si>
  <si>
    <t>Единица измерения</t>
  </si>
  <si>
    <t>с (год)</t>
  </si>
  <si>
    <t>по (год)</t>
  </si>
  <si>
    <t>X</t>
  </si>
  <si>
    <t>Всего, из них расходы за счет:</t>
  </si>
  <si>
    <t>№ п/п</t>
  </si>
  <si>
    <t>Соисполнитель, исполнитель основного мероприятия,  исполнитель мероприятия*</t>
  </si>
  <si>
    <t>Целевые индикаторы реализации мероприятия (группы мероприятий) муниципальной программы</t>
  </si>
  <si>
    <t>Основное мероприятие: Организация общеобразовательного процесса</t>
  </si>
  <si>
    <t>Комитет по образованию муниципального района</t>
  </si>
  <si>
    <t>1. Налоговых и неналоговых доходов, поступлений нецелевого характера из областного бюджета</t>
  </si>
  <si>
    <t>2. Поступлений целевого характера из областного бюджета</t>
  </si>
  <si>
    <t>Комитет по образованию муниципального района, муниципальные учреждения</t>
  </si>
  <si>
    <t>Основное мероприятие: Развитие системы дошкольного образования</t>
  </si>
  <si>
    <t>Основное мероприятие: Развитие системы дополнительного образования</t>
  </si>
  <si>
    <t>Основное мероприятие: Организация методического и финансово-экономического обеспечения в сфере образования</t>
  </si>
  <si>
    <t>Цель подпрограммы "Развитие культуры Называевского муниципального района" - оказание культурных услуг населению</t>
  </si>
  <si>
    <t>Х</t>
  </si>
  <si>
    <t>Задача 1 ПП - обеспечение развития творческого потенциала населения</t>
  </si>
  <si>
    <t>Основное мероприятие - поддержка и развитие самодеятельного народного творчества</t>
  </si>
  <si>
    <t>Мероприятие 1: Обеспечение выполнения функций муниципальными учреждениями</t>
  </si>
  <si>
    <t>Задача 2 ПП - Организация библиотечного обслуживания населения, комплектование и обеспечние сохранности библиотечных фондов</t>
  </si>
  <si>
    <t>Основное мероприятие: Развитие библиотечного дела</t>
  </si>
  <si>
    <t>Основное мероприятие : Сохранение и популяризация объектов наследия и музейного фонда</t>
  </si>
  <si>
    <t>Основное мероприятие: Развитие дополнительного образования детей</t>
  </si>
  <si>
    <t>Основное мероприятие: Административно-хозяйственное обслуживание учреждений культуры</t>
  </si>
  <si>
    <t>Итого по подпрограмме ""Развитие культуры Называевского муниципального района" муниципальной программы</t>
  </si>
  <si>
    <t>Задача 1 ПП - организация работы среди молодежи, направленная на свободное и гармоничное развитие полноценной личности, раскрытие ее творческого потенциала</t>
  </si>
  <si>
    <t>Комитет по делам молодежи, физической культуры и спорта Называевского муниципального района</t>
  </si>
  <si>
    <t>Основное мероприятие: Проведение мероприятий в сфере молодежной политики</t>
  </si>
  <si>
    <t xml:space="preserve">Задача 2 ПП - Реализация мер, направленных на создание условий для развития физической культуры и спорта </t>
  </si>
  <si>
    <t>Основное мероприятие: Развитие физической культуры и спорта</t>
  </si>
  <si>
    <t>Мероприятие 4: Руководство и управление в сфере установленных функций</t>
  </si>
  <si>
    <t>Управление делами Администрации муниципального района</t>
  </si>
  <si>
    <t>Управление делами Администрации муниципального района, экономический отдел Администрации МР</t>
  </si>
  <si>
    <t xml:space="preserve">Итого по подпрограмме "Социальное обеспечение населения, охрана семьи и детства" </t>
  </si>
  <si>
    <t xml:space="preserve">Цель подпрограммы "Развитие системы образования в Называевском муниципальном районе" - обеспечение населения Называевского района качественным образованием современного уровня </t>
  </si>
  <si>
    <t>Задача 1 ПП - повышение доступности качественных услуг в сфере общего образования</t>
  </si>
  <si>
    <t>Всего по муниципальной программе</t>
  </si>
  <si>
    <t>Задача 2 ПП - повышение доступности качественных услуг в сфере дошкольного образования</t>
  </si>
  <si>
    <t>Основное мероприятие: Развитие системы управления в сфере образования</t>
  </si>
  <si>
    <t>Цель подпрограммы "Реализация мероприятий в сфере молодежной политики и развитие физической культуры и спорта в Называевском муниципальном районе" - всестороннее и гармоничное развитие личности, формирование здорового образа жизни и укрепление здоровья населения Называевского муниципального района</t>
  </si>
  <si>
    <t xml:space="preserve">Комитет по делам молодежи, физической культуры и спорта Называевского муниципального района, КУ НМР "Называевский межпоселенческий центр по работе с молодежью" </t>
  </si>
  <si>
    <t>Задача 4 муниципальной программы - Создание условий для стабильного повышения материального благосостояния и уровня социальной защищенности населения, поддержка занятости населения, улучшение демографической ситуации, направленное на постепенную стабилизацию численности населения.</t>
  </si>
  <si>
    <t>Цель подпрограммы "Социальное обеспечение населения, охрана семьи и детства" -создание условий для сохранения и развития "человеческого капитала", улучшения качества жизни населения</t>
  </si>
  <si>
    <t xml:space="preserve">Задача 3 ПП -  содействие занятости населения </t>
  </si>
  <si>
    <t>Основное мероприятие: оказание содействия в трудоустройстве безработным гражданам, организация временного трудоустройства несовершеннолетних</t>
  </si>
  <si>
    <t>Цель МП - Создание условий для развития социальной и культурной сферы Называевского муниципального района</t>
  </si>
  <si>
    <t>Задача 1 МП - Обеспечение максимальной доступности услуг дошкольного, общего, дополнительного образования детей на территории Называевского муниципального района</t>
  </si>
  <si>
    <t>Итого по подпрограмме "Развитие системы образования в Называевском муниципальном районе" муниципальной программы</t>
  </si>
  <si>
    <t>Задача 2 МП -Создание условий для развития культурного и духовного потенциала населения Называевского района, обеспечение свободы творчества и прав граждан на участие в культурной жизни и доступ к культурным ценностям.</t>
  </si>
  <si>
    <t>Задача 3 муниципальной программы: Обеспечение благоприятных условий для реализации муниципальной политики в сфере физической культуры и спорта, молодежной политики в Называевском муниципальном районе.</t>
  </si>
  <si>
    <t>Итого по подпрограмме "Реализация мероприятий в сфере молодежной политики и развитие физической культуры и спорта в Называевском муниципальном районе" муниципальной программы</t>
  </si>
  <si>
    <t>Доля выпускников муниципальных общеобразовательных учреждений, сдавших единый государственный экзамен по русскому языку и математике, в общей численности выпускников муниципальных общеобразовательных учреждений, сдававших единый государственный экзамен по данным предметам</t>
  </si>
  <si>
    <t>%</t>
  </si>
  <si>
    <t>Доля детей в возрасте от 3 до 7 лет, получающих дошкольную образовательную услугу и услугу по их содержанию в муниципальных дошкольных образовательных учреждениях</t>
  </si>
  <si>
    <t>Доля детей в возрасте 5 – 18 лет, получающих услуги по дополнительному образованию в организациях различной организационно-правовой формы и формы собственности, в общей численности детей этой возрастной группы</t>
  </si>
  <si>
    <t>Число культурно-массовых мероприятий</t>
  </si>
  <si>
    <t>ед</t>
  </si>
  <si>
    <t>Доля численности населения, которой доступны библиотечные услуги, в общей численности населения</t>
  </si>
  <si>
    <t>Доля экспонируемых музейных предметов и коллекций в общем количестве</t>
  </si>
  <si>
    <t>Доля детей, получающих услуги в учреждениях дополнительного образования детей в сфере культуры, в общей численности детей</t>
  </si>
  <si>
    <t>Выплата заработной платы   в полном объеме</t>
  </si>
  <si>
    <t>Численность  молодежи (14-30 лет) систематически принимающих участие в мероприятиях по реализации молодежной политики</t>
  </si>
  <si>
    <t>чел</t>
  </si>
  <si>
    <t xml:space="preserve">Увеличение количества мероприятий  по реализации молодёжной политики, проводимых на территории Называевского муниципального района
</t>
  </si>
  <si>
    <t>ед.</t>
  </si>
  <si>
    <t>Увеличение количества мероприятий  в области физической культуры и спорта</t>
  </si>
  <si>
    <t>Задача 1 ПП -Укрепление социальной защищенности граждан пожилого возраста.</t>
  </si>
  <si>
    <t>Основное мероприятие:  обеспечение социальных  выплат гражданам  за выслугу лет</t>
  </si>
  <si>
    <t>Выполнение полномочий по исполнению федерального законодательства и МПА</t>
  </si>
  <si>
    <t>процент</t>
  </si>
  <si>
    <t>Задача 2 ПП - Создание условий для стабильного повышения материального благосостояния и уровня социальной защищенности населения, поддержка граждан при строительстве жилья.</t>
  </si>
  <si>
    <t>х</t>
  </si>
  <si>
    <t>Основное мероприятие - мероприятия в области социальной политики</t>
  </si>
  <si>
    <t>Мероприятие 1. Предоставление мер социальной поддержки гражданам, имеющих звание "Почетный гражданин Называевского района"</t>
  </si>
  <si>
    <t>Выполнение полномочий по исполнению принятых муниципальных правовых актов в сфере социальной политики</t>
  </si>
  <si>
    <t>Численность трудоустроенных граждан на общественные работы</t>
  </si>
  <si>
    <t>человек</t>
  </si>
  <si>
    <t>Численность трудоустроенных несовершеннолетних граждан в возрасте от 14 до 18 лет</t>
  </si>
  <si>
    <t>Доля молодых семей, реализовавших право на обеспечение жильем к количеству молодых семей, стоящих в списке нуждающихся</t>
  </si>
  <si>
    <t xml:space="preserve">Комитет по делам молодежи, физической культуры и спорта МР, комитет по образованию </t>
  </si>
  <si>
    <t>Мероприятие 5: Осуществление государственного полномочия по созданию и организации деятельности комиссии по делам несовершеннолетних и защите их прав</t>
  </si>
  <si>
    <t>Доля рассмотренных персональных дел о правонарушениях несовершеннолетних или с их участием в общем числе дел, поступивших к рассмотрению</t>
  </si>
  <si>
    <t>Администрация Называевского муниципального района</t>
  </si>
  <si>
    <t xml:space="preserve">Мероприятие 1 Обеспечение выполнения функций учреждений общего образования       </t>
  </si>
  <si>
    <t xml:space="preserve">Мероприятие 1: Обеспечение выполнения функций учреждений дополнительного образования    </t>
  </si>
  <si>
    <t>Мероприятие 1: Обеспечение выполнения функций муниципальных учреждений</t>
  </si>
  <si>
    <t>Мероприятие 1: Проведение мероприятий в области спорта и физической культуры</t>
  </si>
  <si>
    <t xml:space="preserve">Мероприятие 1: Обеспечение выполнения функций дошкольных учреждений                    </t>
  </si>
  <si>
    <t>Мероприятие 1:  Выплата пенсии за выслугу лет</t>
  </si>
  <si>
    <t>Мероприятие 2.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</si>
  <si>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Мероприятие 3 Обеспечение выплаты компенсации родительской платы за присмотр и уход за детьми в муниципальных дошкольных образовательных организациях, общеобразовательных организациях, организациях дополнительного образования, реализующих образовательные  программы дошкольного образования</t>
  </si>
  <si>
    <t>Мероприятие 2: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</si>
  <si>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 xml:space="preserve">Мероприятие 1: Обеспечение выполнения функций муниципальных учреждений </t>
  </si>
  <si>
    <t>Мероприятие 2: Исполнение судебных актов, предусматривающих взыскание денежных средств за счет казны</t>
  </si>
  <si>
    <t>Мероприятие 3: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</si>
  <si>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Мероприятие 4 :Предоставление приемным семьям мер социальной поддержки</t>
  </si>
  <si>
    <t>Мероприятие 5: Предоставление опекунам (попечителям) детей, оставшихся без попечения родителей, в том числе детей-сирот, денежных средств на содержание подопечных детей</t>
  </si>
  <si>
    <t xml:space="preserve">Управление строительства и ЖКХ Называевского района </t>
  </si>
  <si>
    <t>Мероприятие 1: Участие в организации проведения оплачиваемых общественных работ</t>
  </si>
  <si>
    <t>Мероприятие 2: временное трудоустройство несовершеннолетних в возрасте от 14 до 18 лет в свободное от учебы время</t>
  </si>
  <si>
    <t>Задача 3 ПП- Предоставление доступа к музейным коллекциям (фондам)</t>
  </si>
  <si>
    <t>Задача 4 ПП - Укрепление и развитие материально-технической базы учреждений культуры муниципального района</t>
  </si>
  <si>
    <t xml:space="preserve">процент </t>
  </si>
  <si>
    <t xml:space="preserve">Задача 3 ПП- Повышение доступности 
качественных услуг в сфере дополнительного образования
</t>
  </si>
  <si>
    <t>Задача 4 ПП - развитие инфраструктуры, ресурсного обеспечения системы образования муниципального района</t>
  </si>
  <si>
    <t>Задача 5  ПП - повышение эффективности управления сетью учреждений образования</t>
  </si>
  <si>
    <t>Освоение денежных средств в полном объеме</t>
  </si>
  <si>
    <t>Число специалистов, повысивших уровень квалификации</t>
  </si>
  <si>
    <t xml:space="preserve">Доля детей-сирот и детей, оставшихся без попечения родителей, переданных на воспитание в семью, от общего  количества выявленных детей-сирот и детей, оставшихся без попечения родителей, проживающих на территории Называевского муниципального района.  </t>
  </si>
  <si>
    <t>Освоение денежных средств , выделенных на разработку документов</t>
  </si>
  <si>
    <t xml:space="preserve">Освоение денежных средств в полном объеме </t>
  </si>
  <si>
    <t>Количество учащихся дополнительно привлеченных к заниятиям физической культурой и спортом</t>
  </si>
  <si>
    <t>чел.</t>
  </si>
  <si>
    <t>Основное мероприятие: Реализация регионального проекта "Современная школа", направленного на достижение целей федерального проекта "Современная школа"</t>
  </si>
  <si>
    <t>Мероприятие 2.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 участия обучающихся в мероприятиях</t>
  </si>
  <si>
    <t>Мероприятие 5. Создание в муниципальных общеобразовательных организациях, расположенных в сельской местности и малых городах, условий для занятий физической культурой и спортом</t>
  </si>
  <si>
    <t>кол.</t>
  </si>
  <si>
    <t>Мероприятие 4. Организация горячего питания обучающихся в муниципальных общеобразовательных организациях (обеспечение готовой употреблению пищевой продукцией)</t>
  </si>
  <si>
    <t>Мероприятие 6. Обеспечение выполнения функций муниципальных учреждений (мед. осмотр)</t>
  </si>
  <si>
    <t>Мероприятие 7. Исполнение судебных актов, предусматривающих взыскание денежных средств за счет казны</t>
  </si>
  <si>
    <t>Мероприятие 2 Обеспечение выполнения функций муниципальных учреждений (мед. осмотр)</t>
  </si>
  <si>
    <t>Мероприятие 3. Обеспечение выполнения функций муниципальных учреждений (мед. осмотр)</t>
  </si>
  <si>
    <t>Мероприятие 4. Обеспечение выполнения функций муниципальных учреждений (мед. осмотр)</t>
  </si>
  <si>
    <t>Мероприятие 2: Содействие в оказании муниципальных услуг учреждениям в сфере культуры муниципальных образований Омской области в части выплаты заработной платы работникам муниципальных учреждений Омской области</t>
  </si>
  <si>
    <t>Мероприятие 2. Содействие в оказании муниципальных услуг учреждениям в сфере культуры муниципальных образований Омской области в части выплаты заработной платы работникам муниципальных учреждений Омской области</t>
  </si>
  <si>
    <t xml:space="preserve">Освоение денежных средст в полном объеме </t>
  </si>
  <si>
    <t>УДО "Называевская ДШИ"</t>
  </si>
  <si>
    <t>Мероприятие 2 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</si>
  <si>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БУК "Культура"</t>
  </si>
  <si>
    <t>БУК "Культура""</t>
  </si>
  <si>
    <t xml:space="preserve"> БУК "Культура"</t>
  </si>
  <si>
    <t xml:space="preserve">Мероприятие 7.  Подготовка стационарных муниципальных детских оздоровительных лагерей </t>
  </si>
  <si>
    <t xml:space="preserve">Количество стационарных детских оздоровительных лагерей, открытых в установленном порядке, находящихся в муниципальной собственности  </t>
  </si>
  <si>
    <t xml:space="preserve">Мероприятие 6: Реализация мероприятий по предоставлению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 </t>
  </si>
  <si>
    <t>Количество муниципальных детских школ искусств по видам искусств, в которых был проведен капитальный ремонт за счет субсидии.</t>
  </si>
  <si>
    <t xml:space="preserve">Мероприятие 4. Софинансирование расходов на модернизацию путем капитального ремонта муниципальных детских школ искусств по видам искусств.
</t>
  </si>
  <si>
    <t>Мероприятие 3. Государственная поддержка отрасли культуры (приобретение музыкальных инструментов, оборудования и материалов для муниципальных детских школ искусств по видам искусств)</t>
  </si>
  <si>
    <t>Мероприятие 5. 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</si>
  <si>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Доля муниципальных образовательных организаций, в которых проведены мероприятия по ремонту зданий, установке систем и оборудования пожарной и общей безопасности за счет средств субсидий на  ремонт зданий, установку систем и оборудования пожарной и общей безопасности в муниципальных образовательных организациях в общем количестве муниципальных образовательных организаций района, которым предоставлена субсидия</t>
  </si>
  <si>
    <t xml:space="preserve">Мероприятие 3. Реализацию дополнительных мероприятий в области содействия занятости населения </t>
  </si>
  <si>
    <t>3.1 Проведение специальной оценки условий труда на рабочих местах работающих инвалидов</t>
  </si>
  <si>
    <t>Количество участников мероприятия</t>
  </si>
  <si>
    <t>3.2  Оборудование (оснащение) рабочего места для работы инвалида в соответствии с индивидуальной программой реабилитации или абилитации инвалида</t>
  </si>
  <si>
    <t>3.4 Предоставление работающему инвалиду I или  II  группы в процессе его адаптации  на рабочем месте наставника, которому осуществляется доплата к заработной плате за наставничество</t>
  </si>
  <si>
    <t xml:space="preserve">3.3 Обустройство прилегающей к организации территории, помещений работодателя для беспрепятственного перемещения инвалидов, включая оборудование пандусов, подъемников </t>
  </si>
  <si>
    <t xml:space="preserve">Мероприятие 5. Резервный фонд Администрации муниципального района </t>
  </si>
  <si>
    <t xml:space="preserve">Мероприятие 6: Организация и осуществление мероприятий по работе с детьми и молодежью в каникулярное время </t>
  </si>
  <si>
    <t xml:space="preserve">Количество детей,   Омской области  возрасте от 6 до 18 лет, проживающих на территории Называевского района  Омской области,  направленные  в организацию отдыха детей и их оздоровления за счет средств областного бюджета в форме субсидий </t>
  </si>
  <si>
    <t xml:space="preserve">Мероприятие 3. Выплата денежного поощрения лучшим муниципальным учреждениям культуры, находящимся на территории сельских поселений Омской области, и их работникам </t>
  </si>
  <si>
    <t>Мероприятие 3. Участие в организации и финансировании проведения общественных работ</t>
  </si>
  <si>
    <t>Мероприятие 4. Реализациия дополнительных мероприятий в области содействия занятости населения</t>
  </si>
  <si>
    <t xml:space="preserve"> Мероприятие 6. Ремонт зданий, установка систем и оборудования пожарной и общей безопасности в зданиях муниципальных образовательных организаций </t>
  </si>
  <si>
    <t>Мероприятие 3. 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</si>
  <si>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Мероприятие 6. Модернизация путем капитального ремонта муниципальных детских школ искусств по видам искусств</t>
  </si>
  <si>
    <t>Мероприятие 8.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</si>
  <si>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</si>
  <si>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Доля детей в возрасте от 5 до 18 лет, имеющих право на получение дополнительного образования в рамках системы персонифицированного финансирования</t>
  </si>
  <si>
    <t>Доля педагогических работников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 получивших ежемесячное денежное вознаграждение за классное руководство, в общей численности работников такой категории.</t>
  </si>
  <si>
    <t>Мероприятие 4.  Реализация дополнительных мероприятий  в сфере занятости населения,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возмещение работодателям расходов на частичную оплату труда  при организации общественных работ для граждан, ищущих работ и обратившихся в центр занятости, а также безработных граждан</t>
  </si>
  <si>
    <t>Численность трудоустроенных  на общественные  работы  безработных  граждан численность  трудоустроенных на общественные работы граждан, ищущих работ и обратившихся центр занятости</t>
  </si>
  <si>
    <t xml:space="preserve">Освоение денежных средств на компенсацию за питание детей-  инвалидов, обучающимся на дому и имеющих ограниченные возможности здоровья в полном объеме </t>
  </si>
  <si>
    <t>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Называевского муниципального района Омской области</t>
  </si>
  <si>
    <t>Мероприятие 3. Исполнение судебных актов, предусматривающих взыскание денежных средств за счет казны</t>
  </si>
  <si>
    <t>Мероприятие 8. Поощрение органов местного самоуправления муниципального района Омской области за достижение значений показателей эффективности деятельности органов местного самоуправления</t>
  </si>
  <si>
    <t xml:space="preserve">Мероприятие 5. Поощрение за лучшую организацию временного трудоустройства несовершеннолетних граждан в возрасте от 14 до 18 лет свободно от учебы время </t>
  </si>
  <si>
    <t>Мероприятие 10. Ежемесячное денежное вознаграждение за классное руководство педагогическим работникам муниципальных общеобразовательных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</si>
  <si>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Мероприятие 4. Обеспечение развития и укрепления материально-технической базы домов культуры в населенных пунктах с числом жителей до 50 тысяч человек (софинансирование расходов на обеспечение развития и укрепления материально-технической базы муниципальных учреждений культурно-досугового типа)</t>
  </si>
  <si>
    <t>Основное мероприятие: Реализация мероприятий, направленных на достижение целей федерального проекта "Культурная среда"</t>
  </si>
  <si>
    <t>Мероприятие 1: Капитальный ремонт муниципальных детских школ искусств по видам искусств</t>
  </si>
  <si>
    <t>Мероприятие 2: Государственная поддержка отрасли культуры (софинансирование расходов на модернизацию путем капитального ремонта муниципальных детских школ искусств по видам искусства)</t>
  </si>
  <si>
    <t>Доля стационарных муниципальных детских оздоровительных лагерей, в которых за счет средств областного бюджета реализованы мероприятия по подготовке к открытию, от общего количества муниципальных детских оздоровительных лагерей, получивших субсидию на указанные цели.</t>
  </si>
  <si>
    <t>Мероприятие 12. Ремонт зданий, установка систем и оборудования пожарной и общей безопасности в муниципальных образовательных организациях</t>
  </si>
  <si>
    <t>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 Называевского муниципального района Омской области</t>
  </si>
  <si>
    <t>Мероприятие 5. Текущий ремонт, капитальный ремонт, реконструкция и строительствол объектов капитального строительства, архитектурно-строительное проектирование объектов капитального строительства, находящегося в собственности поселений</t>
  </si>
  <si>
    <t>Основное мероприятие: Реализация мероприятия, направленного на достижение целей федерального проекта "Творческие люди"</t>
  </si>
  <si>
    <t>Мероприятие 1: Государственная поддержка отрасли культуры (выплата денежного поощрения лучшим муниципальным учреждениям культуры, находящимся на территориях сельских поселений Омской области, и их работникам)</t>
  </si>
  <si>
    <t>Количество общеобразовательных организаций, расположенных в сельской местности и малых городах, в которых создана (обновлена) материально - техническая база для реализации основных и дополнительных общеобразовательных программ цифрового и гуманитарного профилей</t>
  </si>
  <si>
    <t>Доля детей в возрасте от 2 до 7 лет, получающих дошкольную образовательную услугу в муниципальных образовательных учреждениях дошкольного образования, организациях различной организационно-правовой формы и формы собственности, от числа заявившихся на получение услуги.</t>
  </si>
  <si>
    <t>Мероприятие 7. Софинансирование расходов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</si>
  <si>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 xml:space="preserve">Доля муниципальных образовательных организаций муниципальных  районов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Называевского муниципального района Омской области </t>
  </si>
  <si>
    <t>Мероприятие 3: Комплектование книжных фондов библиотек муниципальных образований Омской области</t>
  </si>
  <si>
    <t>Доля новых документов в библиотечном фонде библиотеки</t>
  </si>
  <si>
    <t>Мероприятие 1. Обеспечение функционирования модели персонифицированного финансирования дополнительного образования</t>
  </si>
  <si>
    <t xml:space="preserve">Мероприятие 2. Обеспечение внедрения персонифицированного финансирования </t>
  </si>
  <si>
    <t>Мероприятие 9. 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</si>
  <si>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Мероприятие1: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</si>
  <si>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Доля муниципальных общеобразовательных организаций, в которых проведены мероприятия по ремонту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созданияцентров образования цифрового и гуманитарного профилей за счет средств субсидии на ремонт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созданияцентров образования цифрового и гуманитарного профилей, в общем количестве муниципальных образовательных организаций района, которым предоставлена субсидия</t>
  </si>
  <si>
    <t>Основное мероприятие: Функционирование модели персонифицированного финансирования дополнительного образования детей</t>
  </si>
  <si>
    <t>Мероприятие 2: Поощрение муниципальной управленческой команды Омской области за достижение Омской областью значений (уровней) показателей для оценки эффективности деятельности</t>
  </si>
  <si>
    <t>Комитет по делам молодежи, физической культуры и спорта НМР, КУ НМР "Называевский межпоселенческий центр по работе с молодежью", Комитет по образованию Называевского МР</t>
  </si>
  <si>
    <t xml:space="preserve">Комитет по делам молодежи НМР, КУ НМР "Называевский межпоселенческий центр по работе с молодежью" </t>
  </si>
  <si>
    <t>КУ "ХХДАС НМР"</t>
  </si>
  <si>
    <t>Задача 5 МП- Оказание содействия повышению финансовой устойчивости некоммерческих организаций, осуществляющих деятельность на территории Называевского муниципального района, в целях увеличения объемов услуг, оказываемых ими населению. Повышение профессионального уровня работников и добровольцев некоммерческих организаций</t>
  </si>
  <si>
    <t>Цель подпрограммы "Обеспечение создания условий для эффективного участия социально ориентированных некоммерческих организаций в социально-экономическом развитии муниципального района Омской области"</t>
  </si>
  <si>
    <t>Задача 1 ПП -Содействие повышению финансовой устойчивости социально ориентированных некоммерческих организаций, осуществляющих деятельность на территории муниципального района Омской области</t>
  </si>
  <si>
    <t>Основное мероприятие:Оказание финансовой поддержки социально ориентированным некоммерческим организациям.</t>
  </si>
  <si>
    <t>Мероприятие 1: Предоставление субсидий социально ориентированным некоммерческим организациям на реализацию мероприятий и социально значимых проектов (программ)</t>
  </si>
  <si>
    <t>Число социально значимых мероприятий, на реализацию которых социально ориентированным некоммерческим организациям предоставлены субсидии</t>
  </si>
  <si>
    <t>Ед.</t>
  </si>
  <si>
    <t>Задача 2 ПП - Создание, развитие, сохранение инфраструктуры поддержки социально ориентированных некоммерческих организаций</t>
  </si>
  <si>
    <t>Основное мероприятие: Предоставление субсидий социально ориентированным некоммерческим организациям, реализующим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t>
  </si>
  <si>
    <t>Мероприятие 1: Предоставление субсидий социально ориентированным некоммерческим организациям, реализующим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 осуществляющих деятельность на территории муниципального района Омской области.</t>
  </si>
  <si>
    <t>Число социально ориентированных некоммерческих организаций, реализующих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 осуществляющих деятельность на территории муниципального района Омской области, при поддержке администрации муниципального района Омской области</t>
  </si>
  <si>
    <t>Задача 3 ПП - Повышение профессионального уровня работников и добровольцев социально ориентированных некоммерческих организаций, осуществляющих деятельность на территории муниципального района Омской области</t>
  </si>
  <si>
    <t>Основное мероприятие: Оказание содействия социально ориентированным некоммерческим организациям в области подготовки, переподготовки и повышения квалификации дополнительного профессионального образования работников и добровольцев социально ориентированных некоммерческих организаций</t>
  </si>
  <si>
    <t>Мероприятие 1: Предоставление субсидий социально ориентированным некоммерческим организациям в целях направления работников и добровольцев социально ориентированных некоммерческих организаций на обучение по основным профессиональным образовательным программам, основным программам профессионального обучения, дополнительным профессиональным программам</t>
  </si>
  <si>
    <t>Число социально ориентированных некоммерческих организаций, получивших субсидии на обучение работников и добровольцев социально ориентированных некоммерческих организаций (включая штатных работников, внешних совместителей, работников, выполнявших работы и (или) оказывающих услуги по договорам гражданско-правового характера)</t>
  </si>
  <si>
    <t xml:space="preserve">Итого по подпрограмме "Поддержка социально ориентированных некоммерческих организаций,
не являющихся государственными (муниципальными) учреждениями" </t>
  </si>
  <si>
    <t>Количество общеобразовательных организаций, расположенных в сельской местности и малых городах, в которых обновлена материально-техническая база для занятий детей физической культурой и спортом</t>
  </si>
  <si>
    <t>Мероприятие 4.Исполнение судебных актов, предусматривающих взыскание денежных средств за счет казны</t>
  </si>
  <si>
    <t xml:space="preserve"> Мероприятие 7. Осуществление финансово-экономического, хозяйственного, учебно-методического, информационно-кадрового сопровождения муниципальных образовательных организаций</t>
  </si>
  <si>
    <t>Основное мероприятие: Реализация регионального проекта "Успех каждого ребенка", направленного на достижение целей федерального проекта "Успех каждого ребенка"</t>
  </si>
  <si>
    <t>Мероприятие 1. Создание в общеобразовательных организациях, расположенных в сельской местности и малых городах, условий для занятия физической культурой и спортом</t>
  </si>
  <si>
    <t>Мероприятие 2: Изготовление информационных материалов</t>
  </si>
  <si>
    <t>Мероприятие 3: Приобретение спортивного инвентаря</t>
  </si>
  <si>
    <t>Мероприятие 4: Проведение спортивных мероприятий</t>
  </si>
  <si>
    <t>Доля населения, принимающего участие в муниципальных официальных физкультурно-оздоровительных, спортивных мероприятиях</t>
  </si>
  <si>
    <t xml:space="preserve">Мероприятие 9. 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 
(абзац введен Постановлением Правительства Омской области от 03.08.2020 N 293-п) 
</t>
  </si>
  <si>
    <t xml:space="preserve">Доля муниципальных учреждений отдыха детей и их оздоровления, в которых выполнен запланированный ремонт объектов инфраструктуры в рамках реализации Плана мероприятий ("дорожной карты") "Развитие и укрепление материально-технической базы муниципальных и государственных организаций отдыха детей и их оздоровления, расположенных на территории Омской области, на 2020 - 2024 годы", утвержденного распоряжением Правительства Омской области от 1 апреля 2020 года        N 41-рп (далее - "дорожная карта"), в общем количестве муниципальных учреждений отдыха детей и их оздоровления, требующих ремонта и участвующих в реализации мероприятий "дорожной карты" в текущем году (процентов). 
(абзац введен Постановлением Правительства Омской области от 03.08.2020 N 293-п)
</t>
  </si>
  <si>
    <t>Мероприятие 7: Меры социальной поддержки студентам, обучающихся в государственных учреждениях среднего профессионального или высшего образования по программам подготовки педагогических кадров, заключивших договор о целевом обучении</t>
  </si>
  <si>
    <t>Количество студентов, которым оказана социальная поддержка</t>
  </si>
  <si>
    <t>Мероприятие 13. Материально-техническое оснащение муниципальных образовательных организаций</t>
  </si>
  <si>
    <t>Мероприятие 4.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</si>
  <si>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Количество общеобразовательных организаций, расположенных в сельской местности и малых городах, в которых проведены мероприятия по ремонту и (или) материально-техническому оснащению центров образования естественно-научной и технологической направленностей</t>
  </si>
  <si>
    <t>Доля муниципальных образовательных организаций, в которых проведены мероприятия по материально-техническому оснащению за счет средств субсидии на материально-техническое ооснащение муниципальных образовательных организаций, в общем количестве муниципальных образовательных организаций,  которым предоставлены субсидии</t>
  </si>
  <si>
    <t>Доля детей   Омской области в  возрасте от 6 до 18 лет, направленных на отдых в каникулярное время в организации отдыха детей и их оздоровления, за счет средств областного бюджета в форме субсидии местным бюджетам, от общей численности детей в возрасте от 6 до 18 лет, проживающих на территории  муниципальных образований Омской области</t>
  </si>
  <si>
    <t>Комитет по делам молодежи, физической культуры и спорта НМР, Администрация НМР</t>
  </si>
  <si>
    <t>Мероприятие 14. 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t>
  </si>
  <si>
    <t xml:space="preserve"> Доля муниципальных 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за счет средств субсидии на разработку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 в общем количестве муниципальных образовательных организаций Называевского муниципального района Омской области, которым предоставлены средства указанной субсидии на соответствующие цели</t>
  </si>
  <si>
    <t>Мероприятие 4. Материально-техническое оснащение муниципальных образовательных учреждений</t>
  </si>
  <si>
    <t>Доля муниципальных образовательных организаций,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в общем количестве муниципальных образовательных организаций,  которым предоставлены субсидии</t>
  </si>
  <si>
    <t>Мероприятие 3: Организация и осуществление деятельности по опеке и попечительству над несовершеннолетними</t>
  </si>
  <si>
    <t>Мероприятие 6. Поощрение администрации муниципальных образований Омской области за создание условий для развития и совершенствования сферы культуры</t>
  </si>
  <si>
    <t>Мероприятие 2: Реализация муниципальных программ поддержки социально ориентированных некоммерческих организаций</t>
  </si>
  <si>
    <t>Мероприятие 3: Обеспечение учреждений культуры специализированным автотранспортом для обслуживания населения, в том числе сельского населения</t>
  </si>
  <si>
    <t>Количество передвижных многофункциональных культурных центров (автоклубов), приобретенных для муниципальных учреждений культуры Омской области в отчетном году</t>
  </si>
  <si>
    <t>шт</t>
  </si>
  <si>
    <t xml:space="preserve">Мероприятие 15. Предоставление дополнительных мер социальной поддержки членам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
</t>
  </si>
  <si>
    <t>Доля обучающихся в муниципальных образовательных организациях, являющихся членами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 
(далее – мобилизованные), обеспеченных дополнительными мерами социальной поддержки членам семей мобилизованных, к общему количеству обучающихся в муниципальных образовательных организациях, являющихся членам семей мобилизованных</t>
  </si>
  <si>
    <t>Мероприятие 5. Предоставление дополнительных мер социальной поддержки членам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t>
  </si>
  <si>
    <t>Основное мероприятие: Содействие занятости населения (за счет средств резервного фонда Правительства Российской Федерации)</t>
  </si>
  <si>
    <t xml:space="preserve">Численность трудоустроенных  на общественные  работы  безработных  граждан </t>
  </si>
  <si>
    <t>Мероприятие 1.  Реализация дополнительных мероприятий,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t>
  </si>
  <si>
    <t>Основное мероприятие: Реализация регионального проекта «Патриотическое воспитание граждан Российской Федерации», направленного на достижение целей федерального проекта «Патриотическое воспитание граждан Российской Федерации»</t>
  </si>
  <si>
    <t>Мероприятие 5: Обустройство прилегающей территории к объектам социальной инфраструктуры в сфере физической культуры и спорта (обустройство асфальтированных подъездных путей и паркинга у здания спортивного клуба "Кросс")</t>
  </si>
  <si>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t>
  </si>
  <si>
    <t>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t>
  </si>
  <si>
    <t>Мероприятие 1. Проведение мероприятий по обеспечения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</si>
  <si>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ПЛАН</t>
  </si>
  <si>
    <t>ФАКТ</t>
  </si>
  <si>
    <t>Процент исполнения</t>
  </si>
  <si>
    <t>План</t>
  </si>
  <si>
    <t>Факт</t>
  </si>
  <si>
    <t xml:space="preserve">Мероприятие 11. Компенсация за питание детям -инвалидам, обучающимся на дому и имеющих ограниченные возможности здоровья </t>
  </si>
  <si>
    <t>Отчет о реализации муниципальной программы "Развитие социально-культурной сферы Называевского муниципального района" на 2020-2026 годы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</si>
</sst>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_-* #,##0.00\ _р_._-;\-* #,##0.00\ _р_._-;_-* &quot;-&quot;??\ _р_._-;_-@_-"/>
    <numFmt numFmtId="166" formatCode="0.0"/>
  </numFmts>
  <fonts count="12" x14ac:knownFonts="1">
    <font>
      <sz val="11"/>
      <color theme="1"/>
      <name val="Calibri"/>
      <family val="2"/>
      <charset val="204"/>
      <scheme val="minor"/>
    </font>
    <font>
      <sz val="11"/>
      <color indexed="8"/>
      <name val="Calibri"/>
      <family val="2"/>
      <charset val="204"/>
    </font>
    <font>
      <sz val="11"/>
      <color indexed="8"/>
      <name val="Times New Roman"/>
      <family val="1"/>
      <charset val="204"/>
    </font>
    <font>
      <sz val="11"/>
      <color theme="1"/>
      <name val="Times New Roman"/>
      <family val="1"/>
      <charset val="204"/>
    </font>
    <font>
      <b/>
      <sz val="11"/>
      <color indexed="8"/>
      <name val="Times New Roman"/>
      <family val="1"/>
      <charset val="204"/>
    </font>
    <font>
      <sz val="11"/>
      <color indexed="14"/>
      <name val="Times New Roman"/>
      <family val="1"/>
      <charset val="204"/>
    </font>
    <font>
      <sz val="11"/>
      <name val="Times New Roman"/>
      <family val="1"/>
      <charset val="204"/>
    </font>
    <font>
      <sz val="11"/>
      <color indexed="59"/>
      <name val="Times New Roman"/>
      <family val="1"/>
      <charset val="204"/>
    </font>
    <font>
      <sz val="11"/>
      <color indexed="53"/>
      <name val="Times New Roman"/>
      <family val="1"/>
      <charset val="204"/>
    </font>
    <font>
      <sz val="11"/>
      <color rgb="FF000000"/>
      <name val="Times New Roman"/>
      <family val="1"/>
      <charset val="204"/>
    </font>
    <font>
      <sz val="11"/>
      <color rgb="FFFF0000"/>
      <name val="Times New Roman"/>
      <family val="1"/>
      <charset val="204"/>
    </font>
    <font>
      <sz val="12"/>
      <name val="Times New Roman"/>
      <family val="1"/>
      <charset val="204"/>
    </font>
  </fonts>
  <fills count="7">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rgb="FFFFFF00"/>
        <bgColor indexed="64"/>
      </patternFill>
    </fill>
    <fill>
      <patternFill patternType="solid">
        <fgColor theme="9"/>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2">
    <xf numFmtId="0" fontId="0" fillId="0" borderId="0"/>
    <xf numFmtId="165" fontId="1" fillId="0" borderId="0" applyFont="0" applyFill="0" applyBorder="0" applyAlignment="0" applyProtection="0"/>
  </cellStyleXfs>
  <cellXfs count="287">
    <xf numFmtId="0" fontId="0" fillId="0" borderId="0" xfId="0"/>
    <xf numFmtId="4" fontId="2" fillId="0" borderId="2" xfId="0" applyNumberFormat="1"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0" xfId="0" applyFont="1" applyFill="1" applyAlignment="1">
      <alignment horizontal="left" vertical="top"/>
    </xf>
    <xf numFmtId="0" fontId="4" fillId="0" borderId="0" xfId="0" applyFont="1" applyFill="1" applyAlignment="1">
      <alignment vertical="top"/>
    </xf>
    <xf numFmtId="0" fontId="2" fillId="0" borderId="1" xfId="0" applyFont="1" applyFill="1" applyBorder="1" applyAlignment="1">
      <alignment horizontal="center" vertical="top" wrapText="1"/>
    </xf>
    <xf numFmtId="0" fontId="2" fillId="0" borderId="0" xfId="0" applyFont="1" applyFill="1" applyBorder="1" applyAlignment="1">
      <alignment horizontal="left" vertical="top"/>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top"/>
    </xf>
    <xf numFmtId="0" fontId="2" fillId="0" borderId="0" xfId="0" applyFont="1" applyFill="1" applyAlignment="1">
      <alignment horizontal="center" vertical="top"/>
    </xf>
    <xf numFmtId="0" fontId="2" fillId="0" borderId="1" xfId="0" applyFont="1" applyFill="1" applyBorder="1" applyAlignment="1">
      <alignment horizontal="left" vertical="top" wrapText="1"/>
    </xf>
    <xf numFmtId="165" fontId="2" fillId="0" borderId="1" xfId="1" applyFont="1" applyFill="1" applyBorder="1" applyAlignment="1">
      <alignment horizontal="center" vertical="top" wrapText="1"/>
    </xf>
    <xf numFmtId="0" fontId="7" fillId="0" borderId="1" xfId="0" applyFont="1" applyFill="1" applyBorder="1" applyAlignment="1">
      <alignment horizontal="left"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7" fillId="4" borderId="1" xfId="0" applyFont="1" applyFill="1" applyBorder="1" applyAlignment="1">
      <alignment horizontal="left" vertical="top" wrapText="1"/>
    </xf>
    <xf numFmtId="0" fontId="2" fillId="0" borderId="1" xfId="0" applyFont="1" applyFill="1" applyBorder="1" applyAlignment="1">
      <alignment horizontal="center" vertical="top" wrapText="1"/>
    </xf>
    <xf numFmtId="0" fontId="0" fillId="0" borderId="4" xfId="0" applyFont="1" applyFill="1" applyBorder="1" applyAlignment="1">
      <alignment horizontal="center" vertical="top" wrapText="1"/>
    </xf>
    <xf numFmtId="0" fontId="1" fillId="0" borderId="4" xfId="0" applyFont="1" applyFill="1" applyBorder="1" applyAlignment="1">
      <alignment horizontal="left" vertical="top" wrapText="1"/>
    </xf>
    <xf numFmtId="0" fontId="0" fillId="0" borderId="2" xfId="0" applyFont="1" applyFill="1" applyBorder="1" applyAlignment="1">
      <alignment horizontal="left" vertical="top" wrapText="1"/>
    </xf>
    <xf numFmtId="0" fontId="2" fillId="4" borderId="1" xfId="0" applyFont="1" applyFill="1" applyBorder="1" applyAlignment="1">
      <alignment horizontal="left" vertical="top" wrapText="1"/>
    </xf>
    <xf numFmtId="0" fontId="6" fillId="0" borderId="1" xfId="0" applyFont="1" applyFill="1" applyBorder="1" applyAlignment="1">
      <alignment vertical="top" wrapText="1"/>
    </xf>
    <xf numFmtId="0" fontId="6" fillId="0" borderId="2" xfId="0" applyFont="1" applyFill="1" applyBorder="1" applyAlignment="1">
      <alignment horizontal="center" vertical="top" wrapText="1"/>
    </xf>
    <xf numFmtId="4" fontId="2" fillId="0" borderId="1" xfId="0" applyNumberFormat="1" applyFont="1" applyFill="1" applyBorder="1" applyAlignment="1">
      <alignment horizontal="center" vertical="top" wrapText="1"/>
    </xf>
    <xf numFmtId="4" fontId="6" fillId="0" borderId="1" xfId="0" applyNumberFormat="1" applyFont="1" applyFill="1" applyBorder="1" applyAlignment="1">
      <alignment horizontal="center" vertical="top" wrapText="1"/>
    </xf>
    <xf numFmtId="4" fontId="6" fillId="0" borderId="2" xfId="0" applyNumberFormat="1" applyFont="1" applyFill="1" applyBorder="1" applyAlignment="1">
      <alignment horizontal="center" vertical="top" wrapText="1"/>
    </xf>
    <xf numFmtId="0" fontId="2" fillId="0" borderId="1" xfId="0" applyNumberFormat="1" applyFont="1" applyFill="1" applyBorder="1" applyAlignment="1">
      <alignment horizontal="left" vertical="top" wrapText="1"/>
    </xf>
    <xf numFmtId="0" fontId="0" fillId="0" borderId="3" xfId="0" applyFont="1" applyFill="1" applyBorder="1" applyAlignment="1">
      <alignment horizontal="left" vertical="top" wrapText="1"/>
    </xf>
    <xf numFmtId="4" fontId="2" fillId="4" borderId="1" xfId="0" applyNumberFormat="1" applyFont="1" applyFill="1" applyBorder="1" applyAlignment="1">
      <alignment horizontal="center" vertical="center" wrapText="1"/>
    </xf>
    <xf numFmtId="0" fontId="0" fillId="0" borderId="4" xfId="0" applyFont="1" applyFill="1" applyBorder="1" applyAlignment="1">
      <alignment horizontal="left" vertical="top" wrapText="1"/>
    </xf>
    <xf numFmtId="0" fontId="2" fillId="5" borderId="1" xfId="0" applyFont="1" applyFill="1" applyBorder="1" applyAlignment="1">
      <alignment horizontal="left" vertical="top" wrapText="1"/>
    </xf>
    <xf numFmtId="164" fontId="2" fillId="0" borderId="0" xfId="0" applyNumberFormat="1" applyFont="1" applyFill="1" applyAlignment="1">
      <alignment horizontal="left" vertical="top"/>
    </xf>
    <xf numFmtId="4" fontId="2" fillId="0" borderId="0" xfId="0" applyNumberFormat="1" applyFont="1" applyFill="1"/>
    <xf numFmtId="4" fontId="2" fillId="0" borderId="0" xfId="0" applyNumberFormat="1" applyFont="1" applyFill="1" applyAlignment="1">
      <alignment horizontal="left" vertical="top"/>
    </xf>
    <xf numFmtId="0" fontId="2" fillId="0" borderId="0" xfId="0" applyFont="1" applyFill="1"/>
    <xf numFmtId="0" fontId="2" fillId="3" borderId="0" xfId="0" applyFont="1" applyFill="1" applyAlignment="1">
      <alignment horizontal="left" vertical="top"/>
    </xf>
    <xf numFmtId="0" fontId="2" fillId="2" borderId="0" xfId="0" applyFont="1" applyFill="1" applyAlignment="1">
      <alignment horizontal="left" vertical="top"/>
    </xf>
    <xf numFmtId="0" fontId="2" fillId="0" borderId="0" xfId="0" applyFont="1" applyFill="1" applyAlignment="1">
      <alignment vertical="top"/>
    </xf>
    <xf numFmtId="0" fontId="2" fillId="0" borderId="1" xfId="0" applyFont="1" applyFill="1" applyBorder="1" applyAlignment="1">
      <alignment vertical="center" wrapText="1"/>
    </xf>
    <xf numFmtId="0" fontId="2" fillId="0" borderId="11" xfId="0" applyFont="1" applyFill="1" applyBorder="1" applyAlignment="1">
      <alignment vertical="top" wrapText="1"/>
    </xf>
    <xf numFmtId="0" fontId="2" fillId="0" borderId="1" xfId="0" applyFont="1" applyFill="1" applyBorder="1" applyAlignment="1">
      <alignment vertical="top" wrapText="1"/>
    </xf>
    <xf numFmtId="0" fontId="2" fillId="3" borderId="0" xfId="0" applyFont="1" applyFill="1" applyAlignment="1">
      <alignment vertical="top"/>
    </xf>
    <xf numFmtId="4" fontId="2" fillId="0" borderId="1" xfId="0" applyNumberFormat="1" applyFont="1" applyFill="1" applyBorder="1" applyAlignment="1">
      <alignment horizontal="center" vertical="center" wrapText="1"/>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2" fillId="0" borderId="1" xfId="0" applyFont="1" applyFill="1" applyBorder="1" applyAlignment="1">
      <alignment horizontal="left" vertical="top" wrapText="1"/>
    </xf>
    <xf numFmtId="4" fontId="6" fillId="0" borderId="1" xfId="1" applyNumberFormat="1" applyFont="1" applyFill="1" applyBorder="1" applyAlignment="1">
      <alignment horizontal="center" vertical="top" wrapText="1"/>
    </xf>
    <xf numFmtId="4" fontId="7" fillId="4" borderId="1" xfId="1" applyNumberFormat="1" applyFont="1" applyFill="1" applyBorder="1" applyAlignment="1">
      <alignment horizontal="center" vertical="top" wrapText="1"/>
    </xf>
    <xf numFmtId="4" fontId="7" fillId="4" borderId="1" xfId="0" applyNumberFormat="1" applyFont="1" applyFill="1" applyBorder="1" applyAlignment="1">
      <alignment horizontal="center" vertical="top" wrapText="1"/>
    </xf>
    <xf numFmtId="4" fontId="6" fillId="0" borderId="1" xfId="0" applyNumberFormat="1" applyFont="1" applyFill="1" applyBorder="1" applyAlignment="1">
      <alignment horizontal="center" vertical="center" wrapText="1"/>
    </xf>
    <xf numFmtId="4" fontId="2" fillId="4" borderId="1" xfId="1" applyNumberFormat="1" applyFont="1" applyFill="1" applyBorder="1" applyAlignment="1">
      <alignment horizontal="center" vertical="top" wrapText="1"/>
    </xf>
    <xf numFmtId="4" fontId="2" fillId="4" borderId="1" xfId="0" applyNumberFormat="1" applyFont="1" applyFill="1" applyBorder="1" applyAlignment="1">
      <alignment horizontal="center" vertical="top" wrapText="1"/>
    </xf>
    <xf numFmtId="4" fontId="2" fillId="0" borderId="1" xfId="1" applyNumberFormat="1" applyFont="1" applyFill="1" applyBorder="1" applyAlignment="1">
      <alignment horizontal="center" vertical="top" wrapText="1"/>
    </xf>
    <xf numFmtId="4" fontId="6" fillId="0" borderId="1" xfId="0" applyNumberFormat="1" applyFont="1" applyFill="1" applyBorder="1" applyAlignment="1">
      <alignment horizontal="center" vertical="top"/>
    </xf>
    <xf numFmtId="4" fontId="2" fillId="0" borderId="1" xfId="0" applyNumberFormat="1" applyFont="1" applyFill="1" applyBorder="1" applyAlignment="1">
      <alignment horizontal="center" vertical="top"/>
    </xf>
    <xf numFmtId="4" fontId="6" fillId="0" borderId="0" xfId="0" applyNumberFormat="1" applyFont="1" applyFill="1" applyAlignment="1">
      <alignment horizontal="center" vertical="top"/>
    </xf>
    <xf numFmtId="4" fontId="2" fillId="4" borderId="1" xfId="1" applyNumberFormat="1" applyFont="1" applyFill="1" applyBorder="1" applyAlignment="1">
      <alignment horizontal="right" vertical="top" wrapText="1"/>
    </xf>
    <xf numFmtId="4" fontId="2" fillId="4" borderId="1" xfId="0" applyNumberFormat="1" applyFont="1" applyFill="1" applyBorder="1" applyAlignment="1">
      <alignment horizontal="right" vertical="top" wrapText="1"/>
    </xf>
    <xf numFmtId="4" fontId="2" fillId="5" borderId="1" xfId="1" applyNumberFormat="1" applyFont="1" applyFill="1" applyBorder="1" applyAlignment="1">
      <alignment horizontal="center" vertical="center" wrapText="1"/>
    </xf>
    <xf numFmtId="0" fontId="2" fillId="0" borderId="4" xfId="0" applyFont="1" applyFill="1" applyBorder="1" applyAlignment="1">
      <alignment horizontal="left" vertical="top" wrapText="1"/>
    </xf>
    <xf numFmtId="0" fontId="2" fillId="0" borderId="0" xfId="0" applyFont="1" applyFill="1" applyAlignment="1">
      <alignment horizontal="left" vertical="top"/>
    </xf>
    <xf numFmtId="0" fontId="2" fillId="0" borderId="1" xfId="0" applyFont="1" applyFill="1" applyBorder="1" applyAlignment="1">
      <alignment horizontal="left" vertical="top" wrapText="1"/>
    </xf>
    <xf numFmtId="0" fontId="2" fillId="0" borderId="1" xfId="0" applyFont="1" applyFill="1" applyBorder="1" applyAlignment="1">
      <alignment horizontal="left" vertical="top" wrapText="1"/>
    </xf>
    <xf numFmtId="0" fontId="0" fillId="0" borderId="4" xfId="0" applyFont="1" applyFill="1" applyBorder="1" applyAlignment="1">
      <alignment horizontal="left" vertical="top" wrapText="1"/>
    </xf>
    <xf numFmtId="4" fontId="2" fillId="0" borderId="2" xfId="0" applyNumberFormat="1" applyFont="1" applyFill="1" applyBorder="1" applyAlignment="1">
      <alignment horizontal="center" vertical="top" wrapText="1"/>
    </xf>
    <xf numFmtId="0" fontId="2" fillId="0" borderId="0" xfId="0" applyFont="1" applyFill="1" applyAlignment="1">
      <alignment horizontal="left" vertical="top"/>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2" fillId="0" borderId="1"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2" fillId="0" borderId="1" xfId="0" applyFont="1" applyFill="1" applyBorder="1" applyAlignment="1">
      <alignment horizontal="left" vertical="top" wrapText="1"/>
    </xf>
    <xf numFmtId="0" fontId="0" fillId="0" borderId="4" xfId="0" applyFont="1" applyFill="1" applyBorder="1" applyAlignment="1">
      <alignment horizontal="left" vertical="top" wrapText="1"/>
    </xf>
    <xf numFmtId="0" fontId="0" fillId="0" borderId="4" xfId="0" applyFont="1" applyFill="1" applyBorder="1" applyAlignment="1">
      <alignment horizontal="center" vertical="top" wrapText="1"/>
    </xf>
    <xf numFmtId="0" fontId="2" fillId="0" borderId="1" xfId="0" applyFont="1" applyFill="1" applyBorder="1" applyAlignment="1">
      <alignment horizontal="left"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2" fillId="0" borderId="1" xfId="0" applyFont="1" applyFill="1" applyBorder="1" applyAlignment="1">
      <alignment horizontal="left" vertical="top" wrapText="1"/>
    </xf>
    <xf numFmtId="0" fontId="2" fillId="0" borderId="0" xfId="0" applyFont="1" applyFill="1" applyAlignment="1">
      <alignment horizontal="left" vertical="top"/>
    </xf>
    <xf numFmtId="0" fontId="0"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4" xfId="0" applyFont="1" applyFill="1" applyBorder="1" applyAlignment="1">
      <alignment horizontal="center" vertical="top" wrapText="1"/>
    </xf>
    <xf numFmtId="0" fontId="2" fillId="0" borderId="1" xfId="0" applyFont="1" applyFill="1" applyBorder="1" applyAlignment="1">
      <alignment horizontal="left" vertical="top" wrapText="1"/>
    </xf>
    <xf numFmtId="4" fontId="2" fillId="0" borderId="2" xfId="0" applyNumberFormat="1" applyFont="1" applyFill="1" applyBorder="1" applyAlignment="1">
      <alignment horizontal="center" vertical="top" wrapText="1"/>
    </xf>
    <xf numFmtId="4" fontId="6" fillId="0" borderId="2" xfId="0" applyNumberFormat="1" applyFont="1" applyFill="1" applyBorder="1" applyAlignment="1">
      <alignment horizontal="center"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1" xfId="0" applyFont="1" applyFill="1" applyBorder="1" applyAlignment="1">
      <alignment horizontal="center" vertical="top" wrapText="1"/>
    </xf>
    <xf numFmtId="0" fontId="2" fillId="0" borderId="0" xfId="0" applyFont="1" applyFill="1" applyAlignment="1">
      <alignment horizontal="left" vertical="top"/>
    </xf>
    <xf numFmtId="0" fontId="2" fillId="0" borderId="1" xfId="0" applyFont="1" applyFill="1" applyBorder="1" applyAlignment="1">
      <alignment horizontal="center" vertical="top" wrapText="1"/>
    </xf>
    <xf numFmtId="4" fontId="6" fillId="0" borderId="2" xfId="0" applyNumberFormat="1" applyFont="1" applyFill="1" applyBorder="1" applyAlignment="1">
      <alignment horizontal="center" vertical="top" wrapText="1"/>
    </xf>
    <xf numFmtId="0" fontId="2" fillId="0" borderId="12" xfId="0" applyFont="1" applyFill="1" applyBorder="1" applyAlignment="1">
      <alignment vertical="justify" wrapText="1"/>
    </xf>
    <xf numFmtId="0" fontId="6" fillId="6" borderId="1" xfId="0" applyFont="1" applyFill="1" applyBorder="1" applyAlignment="1">
      <alignment horizontal="left" vertical="top" wrapText="1"/>
    </xf>
    <xf numFmtId="4" fontId="6" fillId="6" borderId="1" xfId="0" applyNumberFormat="1" applyFont="1" applyFill="1" applyBorder="1" applyAlignment="1">
      <alignment horizontal="center" vertical="top"/>
    </xf>
    <xf numFmtId="4" fontId="6" fillId="6" borderId="1" xfId="0" applyNumberFormat="1" applyFont="1" applyFill="1" applyBorder="1" applyAlignment="1">
      <alignment horizontal="center" vertical="top" wrapText="1"/>
    </xf>
    <xf numFmtId="0" fontId="6" fillId="6" borderId="3" xfId="0" applyFont="1" applyFill="1" applyBorder="1" applyAlignment="1">
      <alignment vertical="top" wrapText="1"/>
    </xf>
    <xf numFmtId="0" fontId="6" fillId="6" borderId="4" xfId="0" applyFont="1" applyFill="1" applyBorder="1" applyAlignment="1">
      <alignment vertical="top" wrapText="1"/>
    </xf>
    <xf numFmtId="0" fontId="6" fillId="6" borderId="2" xfId="0" applyFont="1" applyFill="1" applyBorder="1" applyAlignment="1">
      <alignment vertical="top" wrapText="1"/>
    </xf>
    <xf numFmtId="0" fontId="7" fillId="6" borderId="4" xfId="0" applyFont="1" applyFill="1" applyBorder="1" applyAlignment="1">
      <alignment horizontal="center" vertical="top" wrapText="1"/>
    </xf>
    <xf numFmtId="4" fontId="6" fillId="6" borderId="1" xfId="1" applyNumberFormat="1" applyFont="1" applyFill="1" applyBorder="1" applyAlignment="1">
      <alignment horizontal="center" vertical="top" wrapText="1"/>
    </xf>
    <xf numFmtId="0" fontId="10" fillId="6" borderId="4" xfId="0" applyFont="1" applyFill="1" applyBorder="1" applyAlignment="1">
      <alignment horizontal="center" vertical="top" wrapText="1"/>
    </xf>
    <xf numFmtId="0" fontId="2" fillId="0" borderId="1" xfId="0" applyFont="1" applyFill="1" applyBorder="1" applyAlignment="1">
      <alignment horizontal="center" vertical="top" wrapText="1"/>
    </xf>
    <xf numFmtId="4" fontId="2" fillId="0" borderId="2" xfId="0" applyNumberFormat="1" applyFont="1" applyFill="1" applyBorder="1" applyAlignment="1">
      <alignment horizontal="center" vertical="top" wrapText="1"/>
    </xf>
    <xf numFmtId="4" fontId="6" fillId="0" borderId="2" xfId="0" applyNumberFormat="1" applyFont="1" applyFill="1" applyBorder="1" applyAlignment="1">
      <alignment horizontal="center" vertical="top" wrapText="1"/>
    </xf>
    <xf numFmtId="0" fontId="6" fillId="0" borderId="4" xfId="0" applyFont="1" applyFill="1" applyBorder="1" applyAlignment="1">
      <alignment horizontal="center" vertical="top" wrapText="1"/>
    </xf>
    <xf numFmtId="0" fontId="6" fillId="0" borderId="1" xfId="0" applyFont="1" applyFill="1" applyBorder="1" applyAlignment="1">
      <alignment horizontal="left" vertical="top" wrapText="1"/>
    </xf>
    <xf numFmtId="0" fontId="6" fillId="0" borderId="4" xfId="0" applyFont="1" applyFill="1" applyBorder="1" applyAlignment="1">
      <alignment horizontal="center" vertical="top" wrapText="1"/>
    </xf>
    <xf numFmtId="0" fontId="6" fillId="0" borderId="4" xfId="0" applyFont="1" applyFill="1" applyBorder="1" applyAlignment="1">
      <alignment vertical="top" wrapText="1"/>
    </xf>
    <xf numFmtId="4" fontId="6" fillId="6" borderId="3" xfId="0" applyNumberFormat="1" applyFont="1" applyFill="1" applyBorder="1" applyAlignment="1">
      <alignment horizontal="center" vertical="top" wrapText="1"/>
    </xf>
    <xf numFmtId="4" fontId="11" fillId="6" borderId="1" xfId="0" applyNumberFormat="1" applyFont="1" applyFill="1" applyBorder="1" applyAlignment="1">
      <alignment horizontal="center" vertical="top" wrapText="1"/>
    </xf>
    <xf numFmtId="2" fontId="6" fillId="6" borderId="1" xfId="1" applyNumberFormat="1" applyFont="1" applyFill="1" applyBorder="1" applyAlignment="1">
      <alignment horizontal="center" vertical="top" wrapText="1"/>
    </xf>
    <xf numFmtId="0" fontId="2" fillId="6" borderId="3" xfId="0" applyNumberFormat="1" applyFont="1" applyFill="1" applyBorder="1" applyAlignment="1">
      <alignment vertical="top" wrapText="1"/>
    </xf>
    <xf numFmtId="0" fontId="2" fillId="6" borderId="4" xfId="0" applyNumberFormat="1" applyFont="1" applyFill="1" applyBorder="1" applyAlignment="1">
      <alignment vertical="top" wrapText="1"/>
    </xf>
    <xf numFmtId="0" fontId="2" fillId="6" borderId="2" xfId="0" applyNumberFormat="1" applyFont="1" applyFill="1" applyBorder="1" applyAlignment="1">
      <alignment vertical="top" wrapText="1"/>
    </xf>
    <xf numFmtId="0" fontId="2" fillId="0" borderId="3"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2" xfId="0" applyFont="1" applyFill="1" applyBorder="1" applyAlignment="1">
      <alignment horizontal="center" vertical="top" wrapText="1"/>
    </xf>
    <xf numFmtId="0" fontId="2" fillId="0" borderId="3"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2" xfId="0" applyFont="1" applyFill="1" applyBorder="1" applyAlignment="1">
      <alignment horizontal="left" vertical="top" wrapText="1"/>
    </xf>
    <xf numFmtId="0" fontId="2" fillId="0" borderId="1" xfId="0" applyFont="1" applyFill="1" applyBorder="1" applyAlignment="1">
      <alignment horizontal="center" vertical="top" wrapText="1"/>
    </xf>
    <xf numFmtId="0" fontId="2" fillId="0" borderId="1" xfId="0" applyFont="1" applyFill="1" applyBorder="1" applyAlignment="1">
      <alignment horizontal="left" vertical="top" wrapText="1"/>
    </xf>
    <xf numFmtId="0" fontId="2" fillId="0" borderId="3" xfId="0" applyFont="1" applyFill="1" applyBorder="1" applyAlignment="1">
      <alignment vertical="top" wrapText="1"/>
    </xf>
    <xf numFmtId="0" fontId="2" fillId="0" borderId="4" xfId="0" applyFont="1" applyFill="1" applyBorder="1" applyAlignment="1">
      <alignment vertical="top" wrapText="1"/>
    </xf>
    <xf numFmtId="0" fontId="2" fillId="0" borderId="2" xfId="0" applyFont="1" applyFill="1" applyBorder="1" applyAlignment="1">
      <alignment vertical="top" wrapText="1"/>
    </xf>
    <xf numFmtId="0" fontId="2" fillId="6" borderId="3" xfId="0" applyFont="1" applyFill="1" applyBorder="1" applyAlignment="1">
      <alignment horizontal="left" vertical="top" wrapText="1"/>
    </xf>
    <xf numFmtId="0" fontId="2" fillId="6" borderId="4" xfId="0" applyFont="1" applyFill="1" applyBorder="1" applyAlignment="1">
      <alignment horizontal="left" vertical="top" wrapText="1"/>
    </xf>
    <xf numFmtId="0" fontId="2" fillId="6" borderId="2" xfId="0" applyFont="1" applyFill="1" applyBorder="1" applyAlignment="1">
      <alignment horizontal="left" vertical="top" wrapText="1"/>
    </xf>
    <xf numFmtId="0" fontId="2" fillId="4" borderId="3" xfId="0" applyFont="1" applyFill="1" applyBorder="1" applyAlignment="1">
      <alignment vertical="top" wrapText="1"/>
    </xf>
    <xf numFmtId="0" fontId="2" fillId="4" borderId="4" xfId="0" applyFont="1" applyFill="1" applyBorder="1" applyAlignment="1">
      <alignment vertical="top" wrapText="1"/>
    </xf>
    <xf numFmtId="0" fontId="2" fillId="4" borderId="2" xfId="0" applyFont="1" applyFill="1" applyBorder="1" applyAlignment="1">
      <alignment vertical="top" wrapText="1"/>
    </xf>
    <xf numFmtId="0" fontId="6" fillId="0" borderId="3" xfId="0" applyFont="1" applyFill="1" applyBorder="1" applyAlignment="1">
      <alignment vertical="top" wrapText="1"/>
    </xf>
    <xf numFmtId="0" fontId="6" fillId="0" borderId="4" xfId="0" applyFont="1" applyFill="1" applyBorder="1" applyAlignment="1">
      <alignment vertical="top" wrapText="1"/>
    </xf>
    <xf numFmtId="0" fontId="6" fillId="0" borderId="2" xfId="0" applyFont="1" applyFill="1" applyBorder="1" applyAlignment="1">
      <alignment vertical="top" wrapText="1"/>
    </xf>
    <xf numFmtId="2" fontId="6" fillId="0" borderId="3" xfId="0" applyNumberFormat="1" applyFont="1" applyFill="1" applyBorder="1" applyAlignment="1">
      <alignment horizontal="center" vertical="top" wrapText="1"/>
    </xf>
    <xf numFmtId="2" fontId="6" fillId="0" borderId="4" xfId="0" applyNumberFormat="1" applyFont="1" applyFill="1" applyBorder="1" applyAlignment="1">
      <alignment horizontal="center" vertical="top" wrapText="1"/>
    </xf>
    <xf numFmtId="2" fontId="6" fillId="0" borderId="2" xfId="0" applyNumberFormat="1" applyFont="1" applyFill="1" applyBorder="1" applyAlignment="1">
      <alignment horizontal="center" vertical="top" wrapText="1"/>
    </xf>
    <xf numFmtId="0" fontId="6" fillId="6" borderId="3" xfId="0" applyFont="1" applyFill="1" applyBorder="1" applyAlignment="1">
      <alignment vertical="top" wrapText="1"/>
    </xf>
    <xf numFmtId="0" fontId="6" fillId="6" borderId="4" xfId="0" applyFont="1" applyFill="1" applyBorder="1" applyAlignment="1">
      <alignment vertical="top" wrapText="1"/>
    </xf>
    <xf numFmtId="0" fontId="6" fillId="6" borderId="2" xfId="0" applyFont="1" applyFill="1" applyBorder="1" applyAlignment="1">
      <alignment vertical="top" wrapText="1"/>
    </xf>
    <xf numFmtId="0" fontId="6" fillId="6" borderId="3" xfId="0" applyFont="1" applyFill="1" applyBorder="1" applyAlignment="1">
      <alignment horizontal="center" vertical="top" wrapText="1"/>
    </xf>
    <xf numFmtId="0" fontId="6" fillId="6" borderId="4" xfId="0" applyFont="1" applyFill="1" applyBorder="1" applyAlignment="1">
      <alignment horizontal="center" vertical="top" wrapText="1"/>
    </xf>
    <xf numFmtId="0" fontId="6" fillId="6" borderId="2" xfId="0" applyFont="1" applyFill="1" applyBorder="1" applyAlignment="1">
      <alignment horizontal="center" vertical="top" wrapText="1"/>
    </xf>
    <xf numFmtId="0" fontId="6" fillId="6" borderId="3" xfId="0" applyFont="1" applyFill="1" applyBorder="1" applyAlignment="1">
      <alignment horizontal="left" vertical="top" wrapText="1"/>
    </xf>
    <xf numFmtId="0" fontId="6" fillId="6" borderId="4" xfId="0" applyFont="1" applyFill="1" applyBorder="1" applyAlignment="1">
      <alignment horizontal="left" vertical="top" wrapText="1"/>
    </xf>
    <xf numFmtId="0" fontId="6" fillId="6" borderId="2" xfId="0" applyFont="1" applyFill="1" applyBorder="1" applyAlignment="1">
      <alignment horizontal="left" vertical="top" wrapText="1"/>
    </xf>
    <xf numFmtId="0" fontId="6" fillId="0" borderId="1" xfId="0" applyFont="1" applyFill="1" applyBorder="1" applyAlignment="1">
      <alignment horizontal="center" vertical="top" wrapText="1"/>
    </xf>
    <xf numFmtId="1" fontId="2" fillId="6" borderId="3" xfId="0" applyNumberFormat="1" applyFont="1" applyFill="1" applyBorder="1" applyAlignment="1">
      <alignment horizontal="center" vertical="top" wrapText="1"/>
    </xf>
    <xf numFmtId="1" fontId="2" fillId="6" borderId="4" xfId="0" applyNumberFormat="1" applyFont="1" applyFill="1" applyBorder="1" applyAlignment="1">
      <alignment horizontal="center" vertical="top" wrapText="1"/>
    </xf>
    <xf numFmtId="1" fontId="2" fillId="6" borderId="2" xfId="0" applyNumberFormat="1" applyFont="1" applyFill="1" applyBorder="1" applyAlignment="1">
      <alignment horizontal="center" vertical="top" wrapText="1"/>
    </xf>
    <xf numFmtId="0" fontId="2" fillId="4" borderId="3" xfId="0" applyFont="1" applyFill="1" applyBorder="1" applyAlignment="1">
      <alignment horizontal="center" vertical="top" wrapText="1"/>
    </xf>
    <xf numFmtId="0" fontId="2" fillId="4" borderId="4" xfId="0" applyFont="1" applyFill="1" applyBorder="1" applyAlignment="1">
      <alignment horizontal="center" vertical="top" wrapText="1"/>
    </xf>
    <xf numFmtId="0" fontId="2" fillId="4" borderId="2" xfId="0" applyFont="1" applyFill="1" applyBorder="1" applyAlignment="1">
      <alignment horizontal="center" vertical="top" wrapText="1"/>
    </xf>
    <xf numFmtId="0" fontId="6" fillId="0" borderId="3" xfId="0" applyFont="1" applyFill="1" applyBorder="1" applyAlignment="1">
      <alignment horizontal="center" vertical="top" wrapText="1"/>
    </xf>
    <xf numFmtId="0" fontId="6" fillId="0" borderId="4" xfId="0" applyFont="1" applyFill="1" applyBorder="1" applyAlignment="1">
      <alignment horizontal="center" vertical="top" wrapText="1"/>
    </xf>
    <xf numFmtId="0" fontId="6" fillId="0" borderId="2" xfId="0" applyFont="1" applyFill="1" applyBorder="1" applyAlignment="1">
      <alignment horizontal="center" vertical="top" wrapText="1"/>
    </xf>
    <xf numFmtId="0" fontId="2" fillId="5" borderId="3" xfId="0" applyFont="1" applyFill="1" applyBorder="1" applyAlignment="1">
      <alignment vertical="top" wrapText="1"/>
    </xf>
    <xf numFmtId="0" fontId="2" fillId="5" borderId="4" xfId="0" applyFont="1" applyFill="1" applyBorder="1" applyAlignment="1">
      <alignment vertical="top" wrapText="1"/>
    </xf>
    <xf numFmtId="0" fontId="2" fillId="5" borderId="2" xfId="0" applyFont="1" applyFill="1" applyBorder="1" applyAlignment="1">
      <alignment vertical="top" wrapText="1"/>
    </xf>
    <xf numFmtId="0" fontId="7" fillId="4" borderId="3" xfId="0" applyFont="1" applyFill="1" applyBorder="1" applyAlignment="1">
      <alignment horizontal="left" vertical="top" wrapText="1"/>
    </xf>
    <xf numFmtId="0" fontId="7" fillId="4" borderId="4" xfId="0" applyFont="1" applyFill="1" applyBorder="1" applyAlignment="1">
      <alignment horizontal="left" vertical="top" wrapText="1"/>
    </xf>
    <xf numFmtId="0" fontId="7" fillId="4" borderId="2" xfId="0" applyFont="1" applyFill="1" applyBorder="1" applyAlignment="1">
      <alignment horizontal="left" vertical="top" wrapText="1"/>
    </xf>
    <xf numFmtId="2" fontId="2" fillId="0" borderId="3" xfId="0" applyNumberFormat="1" applyFont="1" applyFill="1" applyBorder="1" applyAlignment="1">
      <alignment horizontal="center" vertical="top" wrapText="1"/>
    </xf>
    <xf numFmtId="2" fontId="2" fillId="0" borderId="4" xfId="0" applyNumberFormat="1" applyFont="1" applyFill="1" applyBorder="1" applyAlignment="1">
      <alignment horizontal="center" vertical="top" wrapText="1"/>
    </xf>
    <xf numFmtId="2" fontId="2" fillId="0" borderId="2" xfId="0" applyNumberFormat="1" applyFont="1" applyFill="1" applyBorder="1" applyAlignment="1">
      <alignment horizontal="center" vertical="top" wrapText="1"/>
    </xf>
    <xf numFmtId="0" fontId="6" fillId="0" borderId="1" xfId="0" applyFont="1" applyFill="1" applyBorder="1" applyAlignment="1">
      <alignment horizontal="left" vertical="top" wrapText="1"/>
    </xf>
    <xf numFmtId="0" fontId="6" fillId="0" borderId="3" xfId="0" applyFont="1" applyFill="1" applyBorder="1" applyAlignment="1">
      <alignment horizontal="left" vertical="top" wrapText="1"/>
    </xf>
    <xf numFmtId="0" fontId="6" fillId="0" borderId="4" xfId="0" applyFont="1" applyFill="1" applyBorder="1" applyAlignment="1">
      <alignment horizontal="left" vertical="top" wrapText="1"/>
    </xf>
    <xf numFmtId="0" fontId="6" fillId="0" borderId="2" xfId="0" applyFont="1" applyFill="1" applyBorder="1" applyAlignment="1">
      <alignment horizontal="left" vertical="top" wrapText="1"/>
    </xf>
    <xf numFmtId="0" fontId="11" fillId="0" borderId="3" xfId="0" applyFont="1" applyFill="1" applyBorder="1" applyAlignment="1">
      <alignment horizontal="center" vertical="top" wrapText="1"/>
    </xf>
    <xf numFmtId="0" fontId="11" fillId="0" borderId="4" xfId="0" applyFont="1" applyFill="1" applyBorder="1" applyAlignment="1">
      <alignment horizontal="center" vertical="top" wrapText="1"/>
    </xf>
    <xf numFmtId="0" fontId="11" fillId="0" borderId="2" xfId="0" applyFont="1" applyFill="1" applyBorder="1" applyAlignment="1">
      <alignment horizontal="center" vertical="top" wrapText="1"/>
    </xf>
    <xf numFmtId="1" fontId="2" fillId="0" borderId="3" xfId="0" applyNumberFormat="1" applyFont="1" applyFill="1" applyBorder="1" applyAlignment="1">
      <alignment horizontal="center" vertical="top" wrapText="1"/>
    </xf>
    <xf numFmtId="1" fontId="2" fillId="0" borderId="4" xfId="0" applyNumberFormat="1" applyFont="1" applyFill="1" applyBorder="1" applyAlignment="1">
      <alignment horizontal="center" vertical="top" wrapText="1"/>
    </xf>
    <xf numFmtId="1" fontId="2" fillId="0" borderId="2" xfId="0" applyNumberFormat="1" applyFont="1" applyFill="1" applyBorder="1" applyAlignment="1">
      <alignment horizontal="center" vertical="top" wrapText="1"/>
    </xf>
    <xf numFmtId="0" fontId="8" fillId="0" borderId="3" xfId="0" applyFont="1" applyFill="1" applyBorder="1" applyAlignment="1">
      <alignment horizontal="center" vertical="top" wrapText="1"/>
    </xf>
    <xf numFmtId="0" fontId="8" fillId="0" borderId="4" xfId="0" applyFont="1" applyFill="1" applyBorder="1" applyAlignment="1">
      <alignment horizontal="center" vertical="top" wrapText="1"/>
    </xf>
    <xf numFmtId="0" fontId="8" fillId="0" borderId="2" xfId="0" applyFont="1" applyFill="1" applyBorder="1" applyAlignment="1">
      <alignment horizontal="center" vertical="top" wrapText="1"/>
    </xf>
    <xf numFmtId="0" fontId="2" fillId="0" borderId="0" xfId="0" applyFont="1" applyFill="1" applyAlignment="1">
      <alignment horizontal="left" vertical="top" wrapText="1"/>
    </xf>
    <xf numFmtId="0" fontId="2" fillId="0" borderId="9" xfId="0" applyFont="1" applyFill="1" applyBorder="1" applyAlignment="1">
      <alignment horizontal="center" vertical="top" wrapText="1"/>
    </xf>
    <xf numFmtId="1" fontId="6" fillId="0" borderId="3" xfId="0" applyNumberFormat="1" applyFont="1" applyFill="1" applyBorder="1" applyAlignment="1">
      <alignment horizontal="center" vertical="top" wrapText="1"/>
    </xf>
    <xf numFmtId="1" fontId="6" fillId="0" borderId="4" xfId="0" applyNumberFormat="1" applyFont="1" applyFill="1" applyBorder="1" applyAlignment="1">
      <alignment horizontal="center" vertical="top" wrapText="1"/>
    </xf>
    <xf numFmtId="1" fontId="6" fillId="0" borderId="2" xfId="0" applyNumberFormat="1" applyFont="1" applyFill="1" applyBorder="1" applyAlignment="1">
      <alignment horizontal="center" vertical="top" wrapText="1"/>
    </xf>
    <xf numFmtId="0" fontId="2" fillId="5" borderId="3" xfId="0" applyFont="1" applyFill="1" applyBorder="1" applyAlignment="1">
      <alignment horizontal="center" vertical="top" wrapText="1"/>
    </xf>
    <xf numFmtId="0" fontId="2" fillId="5" borderId="4" xfId="0" applyFont="1" applyFill="1" applyBorder="1" applyAlignment="1">
      <alignment horizontal="center" vertical="top" wrapText="1"/>
    </xf>
    <xf numFmtId="0" fontId="2" fillId="5" borderId="2" xfId="0" applyFont="1" applyFill="1" applyBorder="1" applyAlignment="1">
      <alignment horizontal="center" vertical="top" wrapText="1"/>
    </xf>
    <xf numFmtId="0" fontId="2" fillId="6" borderId="3" xfId="0" applyFont="1" applyFill="1" applyBorder="1" applyAlignment="1">
      <alignment horizontal="center" vertical="top" wrapText="1"/>
    </xf>
    <xf numFmtId="0" fontId="2" fillId="6" borderId="4" xfId="0" applyFont="1" applyFill="1" applyBorder="1" applyAlignment="1">
      <alignment horizontal="center" vertical="top" wrapText="1"/>
    </xf>
    <xf numFmtId="0" fontId="2" fillId="6" borderId="2" xfId="0" applyFont="1" applyFill="1" applyBorder="1" applyAlignment="1">
      <alignment horizontal="center" vertical="top" wrapText="1"/>
    </xf>
    <xf numFmtId="0" fontId="0" fillId="0" borderId="3" xfId="0" applyFont="1" applyFill="1" applyBorder="1" applyAlignment="1">
      <alignment horizontal="center" vertical="top" wrapText="1"/>
    </xf>
    <xf numFmtId="0" fontId="0" fillId="0" borderId="4" xfId="0" applyFont="1" applyFill="1" applyBorder="1" applyAlignment="1">
      <alignment horizontal="center" vertical="top" wrapText="1"/>
    </xf>
    <xf numFmtId="0" fontId="0" fillId="0" borderId="2" xfId="0" applyFont="1" applyFill="1" applyBorder="1" applyAlignment="1">
      <alignment horizontal="center" vertical="top"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0" fillId="0" borderId="3" xfId="0" applyFont="1" applyFill="1" applyBorder="1" applyAlignment="1">
      <alignment horizontal="left" vertical="top" wrapText="1"/>
    </xf>
    <xf numFmtId="0" fontId="0" fillId="0" borderId="4" xfId="0" applyFont="1" applyFill="1" applyBorder="1" applyAlignment="1">
      <alignment horizontal="left" vertical="top" wrapText="1"/>
    </xf>
    <xf numFmtId="0" fontId="0" fillId="0" borderId="2" xfId="0" applyFont="1" applyFill="1" applyBorder="1" applyAlignment="1">
      <alignment horizontal="left" vertical="top" wrapText="1"/>
    </xf>
    <xf numFmtId="0" fontId="2" fillId="5" borderId="3" xfId="0" applyFont="1" applyFill="1" applyBorder="1" applyAlignment="1">
      <alignment horizontal="left" vertical="top" wrapText="1"/>
    </xf>
    <xf numFmtId="0" fontId="2" fillId="5" borderId="4" xfId="0" applyFont="1" applyFill="1" applyBorder="1" applyAlignment="1">
      <alignment horizontal="left" vertical="top" wrapText="1"/>
    </xf>
    <xf numFmtId="0" fontId="2" fillId="5" borderId="2" xfId="0" applyFont="1" applyFill="1" applyBorder="1" applyAlignment="1">
      <alignment horizontal="left" vertical="top" wrapText="1"/>
    </xf>
    <xf numFmtId="0" fontId="2" fillId="0" borderId="3" xfId="0" applyNumberFormat="1" applyFont="1" applyFill="1" applyBorder="1" applyAlignment="1">
      <alignment vertical="top" wrapText="1"/>
    </xf>
    <xf numFmtId="0" fontId="2" fillId="0" borderId="4" xfId="0" applyNumberFormat="1" applyFont="1" applyFill="1" applyBorder="1" applyAlignment="1">
      <alignment vertical="top" wrapText="1"/>
    </xf>
    <xf numFmtId="0" fontId="2" fillId="0" borderId="2" xfId="0" applyNumberFormat="1" applyFont="1" applyFill="1" applyBorder="1" applyAlignment="1">
      <alignment vertical="top" wrapText="1"/>
    </xf>
    <xf numFmtId="0" fontId="7" fillId="0" borderId="3" xfId="0" applyFont="1" applyFill="1" applyBorder="1" applyAlignment="1">
      <alignment horizontal="left" vertical="top" wrapText="1"/>
    </xf>
    <xf numFmtId="0" fontId="7" fillId="0" borderId="4" xfId="0" applyFont="1" applyFill="1" applyBorder="1" applyAlignment="1">
      <alignment horizontal="left" vertical="top" wrapText="1"/>
    </xf>
    <xf numFmtId="0" fontId="7" fillId="0" borderId="2" xfId="0" applyFont="1" applyFill="1" applyBorder="1" applyAlignment="1">
      <alignment horizontal="left" vertical="top" wrapText="1"/>
    </xf>
    <xf numFmtId="4" fontId="2" fillId="0" borderId="3" xfId="0" applyNumberFormat="1" applyFont="1" applyFill="1" applyBorder="1" applyAlignment="1">
      <alignment horizontal="center" vertical="top" wrapText="1"/>
    </xf>
    <xf numFmtId="4" fontId="2" fillId="0" borderId="4" xfId="0" applyNumberFormat="1" applyFont="1" applyFill="1" applyBorder="1" applyAlignment="1">
      <alignment horizontal="center" vertical="top" wrapText="1"/>
    </xf>
    <xf numFmtId="4" fontId="2" fillId="0" borderId="2" xfId="0" applyNumberFormat="1" applyFont="1" applyFill="1" applyBorder="1" applyAlignment="1">
      <alignment horizontal="center" vertical="top" wrapText="1"/>
    </xf>
    <xf numFmtId="4" fontId="6" fillId="0" borderId="3" xfId="0" applyNumberFormat="1" applyFont="1" applyFill="1" applyBorder="1" applyAlignment="1">
      <alignment horizontal="center" vertical="top" wrapText="1"/>
    </xf>
    <xf numFmtId="4" fontId="6" fillId="0" borderId="4" xfId="0" applyNumberFormat="1" applyFont="1" applyFill="1" applyBorder="1" applyAlignment="1">
      <alignment horizontal="center" vertical="top" wrapText="1"/>
    </xf>
    <xf numFmtId="4" fontId="6" fillId="0" borderId="2" xfId="0" applyNumberFormat="1" applyFont="1" applyFill="1" applyBorder="1" applyAlignment="1">
      <alignment horizontal="center" vertical="top" wrapText="1"/>
    </xf>
    <xf numFmtId="0" fontId="2" fillId="6" borderId="3" xfId="0" applyFont="1" applyFill="1" applyBorder="1" applyAlignment="1">
      <alignment vertical="top" wrapText="1"/>
    </xf>
    <xf numFmtId="0" fontId="2" fillId="6" borderId="4" xfId="0" applyFont="1" applyFill="1" applyBorder="1" applyAlignment="1">
      <alignment vertical="top" wrapText="1"/>
    </xf>
    <xf numFmtId="0" fontId="2" fillId="6" borderId="2" xfId="0" applyFont="1" applyFill="1" applyBorder="1" applyAlignment="1">
      <alignment vertical="top" wrapText="1"/>
    </xf>
    <xf numFmtId="0" fontId="2" fillId="4" borderId="3" xfId="0" applyFont="1" applyFill="1" applyBorder="1" applyAlignment="1">
      <alignment horizontal="left" vertical="top" wrapText="1"/>
    </xf>
    <xf numFmtId="0" fontId="2" fillId="4" borderId="4" xfId="0" applyFont="1" applyFill="1" applyBorder="1" applyAlignment="1">
      <alignment horizontal="left" vertical="top" wrapText="1"/>
    </xf>
    <xf numFmtId="0" fontId="2" fillId="4" borderId="2" xfId="0" applyFont="1" applyFill="1" applyBorder="1" applyAlignment="1">
      <alignment horizontal="left" vertical="top" wrapText="1"/>
    </xf>
    <xf numFmtId="0" fontId="2" fillId="0" borderId="3" xfId="0" applyFont="1" applyFill="1" applyBorder="1" applyAlignment="1">
      <alignment horizontal="justify" vertical="top" wrapText="1"/>
    </xf>
    <xf numFmtId="0" fontId="2" fillId="0" borderId="4" xfId="0" applyFont="1" applyFill="1" applyBorder="1" applyAlignment="1">
      <alignment horizontal="justify" vertical="top" wrapText="1"/>
    </xf>
    <xf numFmtId="0" fontId="2" fillId="0" borderId="2" xfId="0" applyFont="1" applyFill="1" applyBorder="1" applyAlignment="1">
      <alignment horizontal="justify" vertical="top" wrapText="1"/>
    </xf>
    <xf numFmtId="0" fontId="2" fillId="0" borderId="1" xfId="0" applyFont="1" applyFill="1" applyBorder="1" applyAlignment="1">
      <alignment vertical="top" wrapText="1"/>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2" xfId="0" applyFont="1" applyFill="1" applyBorder="1" applyAlignment="1">
      <alignment horizontal="center" vertical="top" wrapText="1"/>
    </xf>
    <xf numFmtId="0" fontId="1" fillId="0" borderId="3"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2" xfId="0" applyFont="1" applyFill="1" applyBorder="1" applyAlignment="1">
      <alignment horizontal="left" vertical="top" wrapText="1"/>
    </xf>
    <xf numFmtId="0" fontId="7" fillId="6" borderId="3" xfId="0" applyFont="1" applyFill="1" applyBorder="1" applyAlignment="1">
      <alignment horizontal="center" vertical="top" wrapText="1"/>
    </xf>
    <xf numFmtId="0" fontId="7" fillId="6" borderId="4" xfId="0" applyFont="1" applyFill="1" applyBorder="1" applyAlignment="1">
      <alignment horizontal="center" vertical="top" wrapText="1"/>
    </xf>
    <xf numFmtId="0" fontId="7" fillId="6" borderId="2" xfId="0" applyFont="1" applyFill="1" applyBorder="1" applyAlignment="1">
      <alignment horizontal="center" vertical="top" wrapText="1"/>
    </xf>
    <xf numFmtId="0" fontId="7" fillId="0" borderId="3"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2" xfId="0" applyFont="1" applyFill="1" applyBorder="1" applyAlignment="1">
      <alignment horizontal="center" vertical="top" wrapText="1"/>
    </xf>
    <xf numFmtId="0" fontId="2" fillId="0" borderId="11" xfId="0" applyFont="1" applyFill="1" applyBorder="1" applyAlignment="1">
      <alignment horizontal="left" vertical="top" wrapText="1"/>
    </xf>
    <xf numFmtId="0" fontId="2" fillId="0" borderId="9" xfId="0" applyFont="1" applyFill="1" applyBorder="1" applyAlignment="1">
      <alignment horizontal="left" vertical="top" wrapText="1"/>
    </xf>
    <xf numFmtId="0" fontId="2" fillId="0" borderId="3" xfId="0" applyNumberFormat="1" applyFont="1" applyFill="1" applyBorder="1" applyAlignment="1">
      <alignment horizontal="center" vertical="top" wrapText="1"/>
    </xf>
    <xf numFmtId="0" fontId="2" fillId="0" borderId="4" xfId="0" applyNumberFormat="1" applyFont="1" applyFill="1" applyBorder="1" applyAlignment="1">
      <alignment horizontal="center" vertical="top" wrapText="1"/>
    </xf>
    <xf numFmtId="0" fontId="2" fillId="0" borderId="2" xfId="0" applyNumberFormat="1" applyFont="1" applyFill="1" applyBorder="1" applyAlignment="1">
      <alignment horizontal="center" vertical="top" wrapText="1"/>
    </xf>
    <xf numFmtId="0" fontId="2" fillId="0" borderId="7" xfId="0" applyFont="1" applyFill="1" applyBorder="1" applyAlignment="1">
      <alignment horizontal="center" vertical="top" wrapText="1"/>
    </xf>
    <xf numFmtId="0" fontId="2" fillId="0" borderId="8"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11" xfId="0" applyFont="1" applyFill="1" applyBorder="1" applyAlignment="1">
      <alignment horizontal="center" vertical="top" wrapText="1"/>
    </xf>
    <xf numFmtId="4" fontId="6" fillId="6" borderId="3" xfId="0" applyNumberFormat="1" applyFont="1" applyFill="1" applyBorder="1" applyAlignment="1">
      <alignment horizontal="center" vertical="top" wrapText="1"/>
    </xf>
    <xf numFmtId="4" fontId="6" fillId="6" borderId="4" xfId="0" applyNumberFormat="1" applyFont="1" applyFill="1" applyBorder="1" applyAlignment="1">
      <alignment horizontal="center" vertical="top" wrapText="1"/>
    </xf>
    <xf numFmtId="4" fontId="6" fillId="6" borderId="2" xfId="0" applyNumberFormat="1" applyFont="1" applyFill="1" applyBorder="1" applyAlignment="1">
      <alignment horizontal="center" vertical="top" wrapText="1"/>
    </xf>
    <xf numFmtId="0" fontId="2" fillId="0" borderId="10" xfId="0" applyFont="1" applyFill="1" applyBorder="1" applyAlignment="1">
      <alignment horizontal="left" vertical="top" wrapText="1"/>
    </xf>
    <xf numFmtId="0" fontId="7" fillId="6" borderId="3" xfId="0" applyFont="1" applyFill="1" applyBorder="1" applyAlignment="1">
      <alignment horizontal="left" vertical="top" wrapText="1"/>
    </xf>
    <xf numFmtId="0" fontId="7" fillId="6" borderId="4" xfId="0" applyFont="1" applyFill="1" applyBorder="1" applyAlignment="1">
      <alignment horizontal="left" vertical="top" wrapText="1"/>
    </xf>
    <xf numFmtId="0" fontId="7" fillId="6" borderId="2" xfId="0" applyFont="1" applyFill="1" applyBorder="1" applyAlignment="1">
      <alignment horizontal="left" vertical="top" wrapText="1"/>
    </xf>
    <xf numFmtId="0" fontId="5" fillId="0" borderId="3" xfId="0" applyFont="1" applyFill="1" applyBorder="1" applyAlignment="1">
      <alignment horizontal="left" vertical="top" wrapText="1"/>
    </xf>
    <xf numFmtId="0" fontId="5" fillId="0" borderId="4" xfId="0" applyFont="1" applyFill="1" applyBorder="1" applyAlignment="1">
      <alignment horizontal="left" vertical="top" wrapText="1"/>
    </xf>
    <xf numFmtId="0" fontId="5" fillId="0" borderId="2" xfId="0" applyFont="1" applyFill="1" applyBorder="1" applyAlignment="1">
      <alignment horizontal="left" vertical="top" wrapText="1"/>
    </xf>
    <xf numFmtId="0" fontId="7" fillId="4" borderId="3" xfId="0" applyFont="1" applyFill="1" applyBorder="1" applyAlignment="1">
      <alignment horizontal="center" vertical="top" wrapText="1"/>
    </xf>
    <xf numFmtId="0" fontId="7" fillId="4" borderId="4" xfId="0" applyFont="1" applyFill="1" applyBorder="1" applyAlignment="1">
      <alignment horizontal="center" vertical="top" wrapText="1"/>
    </xf>
    <xf numFmtId="0" fontId="7" fillId="4" borderId="2" xfId="0" applyFont="1" applyFill="1" applyBorder="1" applyAlignment="1">
      <alignment horizontal="center" vertical="top" wrapText="1"/>
    </xf>
    <xf numFmtId="4" fontId="6" fillId="6" borderId="3" xfId="1" applyNumberFormat="1" applyFont="1" applyFill="1" applyBorder="1" applyAlignment="1">
      <alignment horizontal="center" vertical="top" wrapText="1"/>
    </xf>
    <xf numFmtId="4" fontId="6" fillId="6" borderId="2" xfId="1" applyNumberFormat="1" applyFont="1" applyFill="1" applyBorder="1" applyAlignment="1">
      <alignment horizontal="center" vertical="top" wrapText="1"/>
    </xf>
    <xf numFmtId="9" fontId="2" fillId="0" borderId="3" xfId="0" applyNumberFormat="1" applyFont="1" applyFill="1" applyBorder="1" applyAlignment="1">
      <alignment horizontal="center" vertical="top" wrapText="1"/>
    </xf>
    <xf numFmtId="9" fontId="2" fillId="0" borderId="4" xfId="0" applyNumberFormat="1" applyFont="1" applyFill="1" applyBorder="1" applyAlignment="1">
      <alignment horizontal="center" vertical="top" wrapText="1"/>
    </xf>
    <xf numFmtId="9" fontId="2" fillId="0" borderId="2" xfId="0" applyNumberFormat="1" applyFont="1" applyFill="1" applyBorder="1" applyAlignment="1">
      <alignment horizontal="center" vertical="top" wrapText="1"/>
    </xf>
    <xf numFmtId="0" fontId="9" fillId="0" borderId="3" xfId="0" applyFont="1" applyBorder="1" applyAlignment="1">
      <alignment horizontal="left" vertical="top" wrapText="1"/>
    </xf>
    <xf numFmtId="0" fontId="9" fillId="0" borderId="4" xfId="0" applyFont="1" applyBorder="1" applyAlignment="1">
      <alignment horizontal="left" vertical="top" wrapText="1"/>
    </xf>
    <xf numFmtId="0" fontId="9" fillId="0" borderId="2" xfId="0" applyFont="1" applyBorder="1" applyAlignment="1">
      <alignment horizontal="left" vertical="top" wrapText="1"/>
    </xf>
    <xf numFmtId="166" fontId="2" fillId="0" borderId="3" xfId="0" applyNumberFormat="1" applyFont="1" applyFill="1" applyBorder="1" applyAlignment="1">
      <alignment horizontal="center" vertical="top" wrapText="1"/>
    </xf>
    <xf numFmtId="166" fontId="2" fillId="0" borderId="4" xfId="0" applyNumberFormat="1" applyFont="1" applyFill="1" applyBorder="1" applyAlignment="1">
      <alignment horizontal="center" vertical="top" wrapText="1"/>
    </xf>
    <xf numFmtId="166" fontId="2" fillId="0" borderId="2" xfId="0" applyNumberFormat="1" applyFont="1" applyFill="1" applyBorder="1" applyAlignment="1">
      <alignment horizontal="center" vertical="top"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823"/>
  <sheetViews>
    <sheetView tabSelected="1" view="pageBreakPreview" zoomScale="68" zoomScaleNormal="84" zoomScaleSheetLayoutView="68" workbookViewId="0">
      <pane xSplit="4" ySplit="7" topLeftCell="E8" activePane="bottomRight" state="frozen"/>
      <selection pane="topRight" activeCell="E1" sqref="E1"/>
      <selection pane="bottomLeft" activeCell="A10" sqref="A10"/>
      <selection pane="bottomRight" activeCell="B3" sqref="B3:B6"/>
    </sheetView>
  </sheetViews>
  <sheetFormatPr defaultColWidth="10.7109375" defaultRowHeight="15" x14ac:dyDescent="0.25"/>
  <cols>
    <col min="1" max="1" width="3" style="3" customWidth="1"/>
    <col min="2" max="2" width="32.28515625" style="42" customWidth="1"/>
    <col min="3" max="3" width="5.7109375" style="3" customWidth="1"/>
    <col min="4" max="4" width="5.85546875" style="3" customWidth="1"/>
    <col min="5" max="5" width="11.28515625" style="3" customWidth="1"/>
    <col min="6" max="6" width="15" style="3" customWidth="1"/>
    <col min="7" max="7" width="17.85546875" style="36" customWidth="1"/>
    <col min="8" max="8" width="18.7109375" style="37" customWidth="1"/>
    <col min="9" max="9" width="16.140625" style="37" customWidth="1"/>
    <col min="10" max="10" width="31.28515625" style="3" customWidth="1"/>
    <col min="11" max="11" width="6.5703125" style="3" customWidth="1"/>
    <col min="12" max="12" width="18.7109375" style="3" customWidth="1"/>
    <col min="13" max="13" width="15.5703125" style="3" customWidth="1"/>
    <col min="14" max="14" width="24" style="3" customWidth="1"/>
    <col min="15" max="16384" width="10.7109375" style="3"/>
  </cols>
  <sheetData>
    <row r="1" spans="1:52" x14ac:dyDescent="0.25">
      <c r="B1" s="38"/>
      <c r="G1" s="3"/>
      <c r="H1" s="3"/>
      <c r="I1" s="3"/>
      <c r="L1" s="196"/>
      <c r="M1" s="196"/>
      <c r="N1" s="196"/>
    </row>
    <row r="2" spans="1:52" ht="18.75" customHeight="1" x14ac:dyDescent="0.25">
      <c r="B2" s="38"/>
      <c r="C2" s="5" t="s">
        <v>266</v>
      </c>
      <c r="D2" s="5"/>
      <c r="E2" s="5"/>
      <c r="F2" s="5"/>
      <c r="G2" s="5"/>
      <c r="H2" s="5"/>
      <c r="I2" s="5"/>
      <c r="J2" s="103"/>
      <c r="K2" s="103"/>
      <c r="L2" s="106"/>
      <c r="M2" s="106"/>
      <c r="N2" s="106"/>
    </row>
    <row r="3" spans="1:52" ht="15.6" customHeight="1" x14ac:dyDescent="0.25">
      <c r="A3" s="129" t="s">
        <v>15</v>
      </c>
      <c r="B3" s="129" t="s">
        <v>5</v>
      </c>
      <c r="C3" s="258" t="s">
        <v>6</v>
      </c>
      <c r="D3" s="259"/>
      <c r="E3" s="129" t="s">
        <v>16</v>
      </c>
      <c r="F3" s="253" t="s">
        <v>7</v>
      </c>
      <c r="G3" s="254"/>
      <c r="H3" s="254"/>
      <c r="I3" s="254"/>
      <c r="J3" s="262" t="s">
        <v>17</v>
      </c>
      <c r="K3" s="197"/>
      <c r="L3" s="197"/>
      <c r="M3" s="197"/>
      <c r="N3" s="197"/>
    </row>
    <row r="4" spans="1:52" ht="15.6" customHeight="1" x14ac:dyDescent="0.25">
      <c r="A4" s="130"/>
      <c r="B4" s="130"/>
      <c r="C4" s="260"/>
      <c r="D4" s="261"/>
      <c r="E4" s="130"/>
      <c r="F4" s="129" t="s">
        <v>8</v>
      </c>
      <c r="G4" s="197"/>
      <c r="H4" s="197"/>
      <c r="I4" s="197"/>
      <c r="J4" s="129" t="s">
        <v>9</v>
      </c>
      <c r="K4" s="129" t="s">
        <v>10</v>
      </c>
      <c r="L4" s="197"/>
      <c r="M4" s="197"/>
      <c r="N4" s="197"/>
    </row>
    <row r="5" spans="1:52" ht="3" customHeight="1" x14ac:dyDescent="0.25">
      <c r="A5" s="130"/>
      <c r="B5" s="130"/>
      <c r="C5" s="129" t="s">
        <v>11</v>
      </c>
      <c r="D5" s="129" t="s">
        <v>12</v>
      </c>
      <c r="E5" s="130"/>
      <c r="F5" s="130"/>
      <c r="G5" s="197"/>
      <c r="H5" s="197"/>
      <c r="I5" s="197"/>
      <c r="J5" s="130"/>
      <c r="K5" s="130"/>
      <c r="L5" s="197"/>
      <c r="M5" s="197"/>
      <c r="N5" s="197"/>
    </row>
    <row r="6" spans="1:52" ht="1.1499999999999999" customHeight="1" x14ac:dyDescent="0.25">
      <c r="A6" s="131"/>
      <c r="B6" s="131"/>
      <c r="C6" s="131"/>
      <c r="D6" s="131"/>
      <c r="E6" s="131"/>
      <c r="F6" s="131"/>
      <c r="G6" s="102" t="s">
        <v>260</v>
      </c>
      <c r="H6" s="102" t="s">
        <v>261</v>
      </c>
      <c r="I6" s="102" t="s">
        <v>262</v>
      </c>
      <c r="J6" s="131"/>
      <c r="K6" s="131"/>
      <c r="L6" s="102" t="s">
        <v>263</v>
      </c>
      <c r="M6" s="102" t="s">
        <v>264</v>
      </c>
      <c r="N6" s="102" t="s">
        <v>262</v>
      </c>
      <c r="O6" s="7"/>
    </row>
    <row r="7" spans="1:52" s="10" customFormat="1" hidden="1" x14ac:dyDescent="0.25">
      <c r="A7" s="6">
        <v>1</v>
      </c>
      <c r="B7" s="39">
        <v>2</v>
      </c>
      <c r="C7" s="8">
        <v>3</v>
      </c>
      <c r="D7" s="8">
        <v>4</v>
      </c>
      <c r="E7" s="8">
        <v>5</v>
      </c>
      <c r="F7" s="8">
        <v>6</v>
      </c>
      <c r="G7" s="8">
        <v>10</v>
      </c>
      <c r="H7" s="8">
        <v>11</v>
      </c>
      <c r="I7" s="8">
        <v>12</v>
      </c>
      <c r="J7" s="8">
        <v>15</v>
      </c>
      <c r="K7" s="8">
        <v>16</v>
      </c>
      <c r="L7" s="8">
        <v>20</v>
      </c>
      <c r="M7" s="8">
        <v>21</v>
      </c>
      <c r="N7" s="8">
        <v>22</v>
      </c>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row>
    <row r="8" spans="1:52" ht="42.6" customHeight="1" x14ac:dyDescent="0.25">
      <c r="A8" s="253" t="s">
        <v>57</v>
      </c>
      <c r="B8" s="266"/>
      <c r="C8" s="6">
        <v>2020</v>
      </c>
      <c r="D8" s="6">
        <v>2026</v>
      </c>
      <c r="E8" s="6" t="s">
        <v>13</v>
      </c>
      <c r="F8" s="6" t="s">
        <v>13</v>
      </c>
      <c r="G8" s="6" t="s">
        <v>13</v>
      </c>
      <c r="H8" s="6" t="s">
        <v>13</v>
      </c>
      <c r="I8" s="6" t="s">
        <v>13</v>
      </c>
      <c r="J8" s="6" t="s">
        <v>13</v>
      </c>
      <c r="K8" s="6" t="s">
        <v>13</v>
      </c>
      <c r="L8" s="6" t="s">
        <v>13</v>
      </c>
      <c r="M8" s="6" t="s">
        <v>13</v>
      </c>
      <c r="N8" s="6" t="s">
        <v>13</v>
      </c>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row>
    <row r="9" spans="1:52" ht="61.9" customHeight="1" x14ac:dyDescent="0.25">
      <c r="A9" s="253" t="s">
        <v>58</v>
      </c>
      <c r="B9" s="266"/>
      <c r="C9" s="6">
        <v>2020</v>
      </c>
      <c r="D9" s="6">
        <v>2026</v>
      </c>
      <c r="E9" s="6" t="s">
        <v>13</v>
      </c>
      <c r="F9" s="6" t="s">
        <v>13</v>
      </c>
      <c r="G9" s="6" t="s">
        <v>13</v>
      </c>
      <c r="H9" s="6" t="s">
        <v>13</v>
      </c>
      <c r="I9" s="6" t="s">
        <v>13</v>
      </c>
      <c r="J9" s="6" t="s">
        <v>13</v>
      </c>
      <c r="K9" s="6" t="s">
        <v>13</v>
      </c>
      <c r="L9" s="6" t="s">
        <v>13</v>
      </c>
      <c r="M9" s="6" t="s">
        <v>13</v>
      </c>
      <c r="N9" s="6" t="s">
        <v>13</v>
      </c>
    </row>
    <row r="10" spans="1:52" ht="72.75" customHeight="1" x14ac:dyDescent="0.25">
      <c r="A10" s="253" t="s">
        <v>46</v>
      </c>
      <c r="B10" s="266"/>
      <c r="C10" s="6">
        <v>2020</v>
      </c>
      <c r="D10" s="6">
        <v>2026</v>
      </c>
      <c r="E10" s="6" t="s">
        <v>13</v>
      </c>
      <c r="F10" s="6" t="s">
        <v>13</v>
      </c>
      <c r="G10" s="6" t="s">
        <v>13</v>
      </c>
      <c r="H10" s="6" t="s">
        <v>13</v>
      </c>
      <c r="I10" s="6" t="s">
        <v>13</v>
      </c>
      <c r="J10" s="6" t="s">
        <v>13</v>
      </c>
      <c r="K10" s="6" t="s">
        <v>13</v>
      </c>
      <c r="L10" s="6" t="s">
        <v>13</v>
      </c>
      <c r="M10" s="6" t="s">
        <v>13</v>
      </c>
      <c r="N10" s="6" t="s">
        <v>13</v>
      </c>
    </row>
    <row r="11" spans="1:52" ht="15.75" customHeight="1" x14ac:dyDescent="0.25">
      <c r="A11" s="135"/>
      <c r="B11" s="140" t="s">
        <v>47</v>
      </c>
      <c r="C11" s="129">
        <v>2020</v>
      </c>
      <c r="D11" s="129">
        <v>2026</v>
      </c>
      <c r="E11" s="135" t="s">
        <v>22</v>
      </c>
      <c r="F11" s="11" t="s">
        <v>14</v>
      </c>
      <c r="G11" s="12" t="s">
        <v>27</v>
      </c>
      <c r="H11" s="12" t="s">
        <v>27</v>
      </c>
      <c r="I11" s="12" t="s">
        <v>27</v>
      </c>
      <c r="J11" s="129" t="s">
        <v>13</v>
      </c>
      <c r="K11" s="129" t="s">
        <v>13</v>
      </c>
      <c r="L11" s="129" t="s">
        <v>13</v>
      </c>
      <c r="M11" s="129" t="s">
        <v>13</v>
      </c>
      <c r="N11" s="129" t="s">
        <v>13</v>
      </c>
    </row>
    <row r="12" spans="1:52" ht="28.9" customHeight="1" x14ac:dyDescent="0.25">
      <c r="A12" s="136"/>
      <c r="B12" s="141"/>
      <c r="C12" s="130"/>
      <c r="D12" s="130"/>
      <c r="E12" s="136"/>
      <c r="F12" s="11" t="s">
        <v>20</v>
      </c>
      <c r="G12" s="12" t="s">
        <v>27</v>
      </c>
      <c r="H12" s="12" t="s">
        <v>27</v>
      </c>
      <c r="I12" s="12" t="s">
        <v>27</v>
      </c>
      <c r="J12" s="130"/>
      <c r="K12" s="130"/>
      <c r="L12" s="130"/>
      <c r="M12" s="130"/>
      <c r="N12" s="130"/>
    </row>
    <row r="13" spans="1:52" ht="30.6" customHeight="1" x14ac:dyDescent="0.25">
      <c r="A13" s="137"/>
      <c r="B13" s="142"/>
      <c r="C13" s="131"/>
      <c r="D13" s="131"/>
      <c r="E13" s="137"/>
      <c r="F13" s="11" t="s">
        <v>21</v>
      </c>
      <c r="G13" s="6" t="s">
        <v>27</v>
      </c>
      <c r="H13" s="6" t="s">
        <v>27</v>
      </c>
      <c r="I13" s="6" t="s">
        <v>27</v>
      </c>
      <c r="J13" s="131"/>
      <c r="K13" s="131"/>
      <c r="L13" s="131"/>
      <c r="M13" s="131"/>
      <c r="N13" s="131"/>
    </row>
    <row r="14" spans="1:52" ht="31.15" customHeight="1" x14ac:dyDescent="0.25">
      <c r="A14" s="270"/>
      <c r="B14" s="149" t="s">
        <v>18</v>
      </c>
      <c r="C14" s="158">
        <v>2020</v>
      </c>
      <c r="D14" s="158">
        <v>2026</v>
      </c>
      <c r="E14" s="161" t="s">
        <v>22</v>
      </c>
      <c r="F14" s="107" t="s">
        <v>14</v>
      </c>
      <c r="G14" s="114">
        <f>G17+G20+G23+G26+G32+G35+G38+G44+G53+G56+G59+G47</f>
        <v>394267185.66000003</v>
      </c>
      <c r="H14" s="114">
        <f>H15+H16</f>
        <v>393683457.18999994</v>
      </c>
      <c r="I14" s="114">
        <f>H14/G14*100</f>
        <v>99.85194596678825</v>
      </c>
      <c r="J14" s="129" t="s">
        <v>13</v>
      </c>
      <c r="K14" s="129" t="s">
        <v>13</v>
      </c>
      <c r="L14" s="129" t="s">
        <v>13</v>
      </c>
      <c r="M14" s="129" t="s">
        <v>13</v>
      </c>
      <c r="N14" s="129" t="s">
        <v>13</v>
      </c>
    </row>
    <row r="15" spans="1:52" ht="28.15" customHeight="1" x14ac:dyDescent="0.25">
      <c r="A15" s="271"/>
      <c r="B15" s="150"/>
      <c r="C15" s="159"/>
      <c r="D15" s="159"/>
      <c r="E15" s="162"/>
      <c r="F15" s="107" t="s">
        <v>20</v>
      </c>
      <c r="G15" s="114">
        <f t="shared" ref="G15:H15" si="0">G18+G21+G24+G27+G30+G33+G42+G35+G39+G45+G60+G48+G51+G54+G57</f>
        <v>74286104.200000003</v>
      </c>
      <c r="H15" s="114">
        <f t="shared" si="0"/>
        <v>74240568.709999993</v>
      </c>
      <c r="I15" s="114">
        <f>H15/G15*100</f>
        <v>99.938702546740885</v>
      </c>
      <c r="J15" s="130"/>
      <c r="K15" s="130"/>
      <c r="L15" s="130"/>
      <c r="M15" s="130"/>
      <c r="N15" s="130"/>
    </row>
    <row r="16" spans="1:52" ht="29.45" customHeight="1" x14ac:dyDescent="0.25">
      <c r="A16" s="272"/>
      <c r="B16" s="151"/>
      <c r="C16" s="160"/>
      <c r="D16" s="160"/>
      <c r="E16" s="163"/>
      <c r="F16" s="107" t="s">
        <v>21</v>
      </c>
      <c r="G16" s="109">
        <f t="shared" ref="G16:H16" si="1">G19+G22+G25+G28+G34+G43+G31+G37+G40+G46+G49+G61+G52+G55+G58</f>
        <v>319981081.45999998</v>
      </c>
      <c r="H16" s="109">
        <f t="shared" si="1"/>
        <v>319442888.47999996</v>
      </c>
      <c r="I16" s="109">
        <f>H16/G16*100</f>
        <v>99.83180474997323</v>
      </c>
      <c r="J16" s="131"/>
      <c r="K16" s="131"/>
      <c r="L16" s="131"/>
      <c r="M16" s="131"/>
      <c r="N16" s="131"/>
    </row>
    <row r="17" spans="1:14" ht="15.75" customHeight="1" x14ac:dyDescent="0.25">
      <c r="A17" s="270"/>
      <c r="B17" s="155" t="s">
        <v>95</v>
      </c>
      <c r="C17" s="158">
        <v>2020</v>
      </c>
      <c r="D17" s="158">
        <v>2026</v>
      </c>
      <c r="E17" s="161" t="s">
        <v>22</v>
      </c>
      <c r="F17" s="107" t="s">
        <v>14</v>
      </c>
      <c r="G17" s="114">
        <f>G18+G19</f>
        <v>70893195.680000007</v>
      </c>
      <c r="H17" s="114">
        <f t="shared" ref="H17" si="2">H18+H19</f>
        <v>70891907.239999995</v>
      </c>
      <c r="I17" s="125">
        <f>H17/G17*100</f>
        <v>99.998182561827477</v>
      </c>
      <c r="J17" s="135" t="s">
        <v>63</v>
      </c>
      <c r="K17" s="129" t="s">
        <v>64</v>
      </c>
      <c r="L17" s="129">
        <v>100</v>
      </c>
      <c r="M17" s="204">
        <v>100</v>
      </c>
      <c r="N17" s="204">
        <v>100</v>
      </c>
    </row>
    <row r="18" spans="1:14" ht="34.9" customHeight="1" x14ac:dyDescent="0.25">
      <c r="A18" s="271"/>
      <c r="B18" s="156"/>
      <c r="C18" s="159"/>
      <c r="D18" s="159"/>
      <c r="E18" s="162"/>
      <c r="F18" s="107" t="s">
        <v>20</v>
      </c>
      <c r="G18" s="114">
        <v>70893195.680000007</v>
      </c>
      <c r="H18" s="114">
        <v>70891907.239999995</v>
      </c>
      <c r="I18" s="114">
        <f>H18/G18*100</f>
        <v>99.998182561827477</v>
      </c>
      <c r="J18" s="136"/>
      <c r="K18" s="130"/>
      <c r="L18" s="130"/>
      <c r="M18" s="205"/>
      <c r="N18" s="205"/>
    </row>
    <row r="19" spans="1:14" ht="71.45" customHeight="1" x14ac:dyDescent="0.25">
      <c r="A19" s="272"/>
      <c r="B19" s="157"/>
      <c r="C19" s="160"/>
      <c r="D19" s="160"/>
      <c r="E19" s="163"/>
      <c r="F19" s="107" t="s">
        <v>21</v>
      </c>
      <c r="G19" s="109">
        <v>0</v>
      </c>
      <c r="H19" s="109">
        <v>0</v>
      </c>
      <c r="I19" s="109">
        <v>0</v>
      </c>
      <c r="J19" s="137"/>
      <c r="K19" s="131"/>
      <c r="L19" s="131"/>
      <c r="M19" s="206"/>
      <c r="N19" s="206"/>
    </row>
    <row r="20" spans="1:14" ht="15.75" customHeight="1" x14ac:dyDescent="0.25">
      <c r="A20" s="222"/>
      <c r="B20" s="155" t="s">
        <v>101</v>
      </c>
      <c r="C20" s="158">
        <v>2020</v>
      </c>
      <c r="D20" s="158">
        <v>2026</v>
      </c>
      <c r="E20" s="161" t="s">
        <v>22</v>
      </c>
      <c r="F20" s="107" t="s">
        <v>14</v>
      </c>
      <c r="G20" s="114">
        <f>G21+G22</f>
        <v>289931221</v>
      </c>
      <c r="H20" s="114">
        <f t="shared" ref="H20" si="3">H21+H22</f>
        <v>289931221</v>
      </c>
      <c r="I20" s="114">
        <v>100</v>
      </c>
      <c r="J20" s="135" t="s">
        <v>122</v>
      </c>
      <c r="K20" s="129" t="s">
        <v>64</v>
      </c>
      <c r="L20" s="129">
        <v>100</v>
      </c>
      <c r="M20" s="129">
        <v>100</v>
      </c>
      <c r="N20" s="129">
        <v>100</v>
      </c>
    </row>
    <row r="21" spans="1:14" ht="30.6" customHeight="1" x14ac:dyDescent="0.25">
      <c r="A21" s="223"/>
      <c r="B21" s="156"/>
      <c r="C21" s="159"/>
      <c r="D21" s="159"/>
      <c r="E21" s="162"/>
      <c r="F21" s="107" t="s">
        <v>20</v>
      </c>
      <c r="G21" s="114">
        <v>0</v>
      </c>
      <c r="H21" s="114">
        <v>0</v>
      </c>
      <c r="I21" s="114">
        <v>0</v>
      </c>
      <c r="J21" s="136"/>
      <c r="K21" s="130"/>
      <c r="L21" s="130"/>
      <c r="M21" s="130"/>
      <c r="N21" s="130"/>
    </row>
    <row r="22" spans="1:14" ht="271.89999999999998" customHeight="1" x14ac:dyDescent="0.25">
      <c r="A22" s="224"/>
      <c r="B22" s="157"/>
      <c r="C22" s="160"/>
      <c r="D22" s="160"/>
      <c r="E22" s="163"/>
      <c r="F22" s="107" t="s">
        <v>21</v>
      </c>
      <c r="G22" s="109">
        <v>289931221</v>
      </c>
      <c r="H22" s="109">
        <v>289931221</v>
      </c>
      <c r="I22" s="114">
        <f>ROUND(H22/G22*100,1)</f>
        <v>100</v>
      </c>
      <c r="J22" s="137"/>
      <c r="K22" s="131"/>
      <c r="L22" s="131"/>
      <c r="M22" s="131"/>
      <c r="N22" s="131"/>
    </row>
    <row r="23" spans="1:14" ht="31.15" customHeight="1" x14ac:dyDescent="0.25">
      <c r="A23" s="222"/>
      <c r="B23" s="155" t="s">
        <v>102</v>
      </c>
      <c r="C23" s="158">
        <v>2020</v>
      </c>
      <c r="D23" s="158">
        <v>2026</v>
      </c>
      <c r="E23" s="161" t="s">
        <v>22</v>
      </c>
      <c r="F23" s="107" t="s">
        <v>14</v>
      </c>
      <c r="G23" s="114">
        <f t="shared" ref="G23:I23" si="4">G24+G25</f>
        <v>1004875</v>
      </c>
      <c r="H23" s="114">
        <f t="shared" si="4"/>
        <v>510742.02</v>
      </c>
      <c r="I23" s="114">
        <f t="shared" si="4"/>
        <v>50.8</v>
      </c>
      <c r="J23" s="135" t="s">
        <v>189</v>
      </c>
      <c r="K23" s="129" t="s">
        <v>64</v>
      </c>
      <c r="L23" s="129">
        <v>100</v>
      </c>
      <c r="M23" s="129">
        <v>100</v>
      </c>
      <c r="N23" s="129">
        <v>100</v>
      </c>
    </row>
    <row r="24" spans="1:14" ht="42.6" customHeight="1" x14ac:dyDescent="0.25">
      <c r="A24" s="223"/>
      <c r="B24" s="156"/>
      <c r="C24" s="159"/>
      <c r="D24" s="159"/>
      <c r="E24" s="162"/>
      <c r="F24" s="107" t="s">
        <v>20</v>
      </c>
      <c r="G24" s="114">
        <v>0</v>
      </c>
      <c r="H24" s="114">
        <v>0</v>
      </c>
      <c r="I24" s="114">
        <v>0</v>
      </c>
      <c r="J24" s="136"/>
      <c r="K24" s="130"/>
      <c r="L24" s="130"/>
      <c r="M24" s="130"/>
      <c r="N24" s="130"/>
    </row>
    <row r="25" spans="1:14" ht="62.45" customHeight="1" x14ac:dyDescent="0.25">
      <c r="A25" s="224"/>
      <c r="B25" s="157"/>
      <c r="C25" s="160"/>
      <c r="D25" s="160"/>
      <c r="E25" s="163"/>
      <c r="F25" s="107" t="s">
        <v>21</v>
      </c>
      <c r="G25" s="109">
        <v>1004875</v>
      </c>
      <c r="H25" s="109">
        <v>510742.02</v>
      </c>
      <c r="I25" s="114">
        <f>ROUND(H25/G25*100,1)</f>
        <v>50.8</v>
      </c>
      <c r="J25" s="137"/>
      <c r="K25" s="131"/>
      <c r="L25" s="131"/>
      <c r="M25" s="131"/>
      <c r="N25" s="131"/>
    </row>
    <row r="26" spans="1:14" ht="29.45" customHeight="1" x14ac:dyDescent="0.25">
      <c r="A26" s="13"/>
      <c r="B26" s="155" t="s">
        <v>129</v>
      </c>
      <c r="C26" s="158">
        <v>2020</v>
      </c>
      <c r="D26" s="158">
        <v>2026</v>
      </c>
      <c r="E26" s="161" t="s">
        <v>22</v>
      </c>
      <c r="F26" s="107" t="s">
        <v>14</v>
      </c>
      <c r="G26" s="109">
        <f t="shared" ref="G26:H26" si="5">G27+G28</f>
        <v>750200</v>
      </c>
      <c r="H26" s="109">
        <f t="shared" si="5"/>
        <v>662080</v>
      </c>
      <c r="I26" s="114">
        <f>H26/G26*100</f>
        <v>88.253798986936815</v>
      </c>
      <c r="J26" s="255" t="s">
        <v>173</v>
      </c>
      <c r="K26" s="129" t="s">
        <v>64</v>
      </c>
      <c r="L26" s="129">
        <v>100</v>
      </c>
      <c r="M26" s="129">
        <v>100</v>
      </c>
      <c r="N26" s="129">
        <v>100</v>
      </c>
    </row>
    <row r="27" spans="1:14" ht="30.6" customHeight="1" x14ac:dyDescent="0.25">
      <c r="A27" s="13"/>
      <c r="B27" s="156"/>
      <c r="C27" s="159"/>
      <c r="D27" s="159"/>
      <c r="E27" s="162"/>
      <c r="F27" s="107" t="s">
        <v>20</v>
      </c>
      <c r="G27" s="109">
        <v>375100</v>
      </c>
      <c r="H27" s="109">
        <v>331040</v>
      </c>
      <c r="I27" s="114">
        <f>H27/G27*100</f>
        <v>88.253798986936815</v>
      </c>
      <c r="J27" s="256"/>
      <c r="K27" s="130"/>
      <c r="L27" s="130"/>
      <c r="M27" s="130"/>
      <c r="N27" s="130"/>
    </row>
    <row r="28" spans="1:14" ht="280.89999999999998" customHeight="1" x14ac:dyDescent="0.25">
      <c r="A28" s="13"/>
      <c r="B28" s="157"/>
      <c r="C28" s="160"/>
      <c r="D28" s="160"/>
      <c r="E28" s="163"/>
      <c r="F28" s="107" t="s">
        <v>21</v>
      </c>
      <c r="G28" s="109">
        <v>375100</v>
      </c>
      <c r="H28" s="109">
        <v>331040</v>
      </c>
      <c r="I28" s="114">
        <f>H28/G28*100</f>
        <v>88.253798986936815</v>
      </c>
      <c r="J28" s="257"/>
      <c r="K28" s="131"/>
      <c r="L28" s="131"/>
      <c r="M28" s="131"/>
      <c r="N28" s="131"/>
    </row>
    <row r="29" spans="1:14" ht="40.5" hidden="1" customHeight="1" x14ac:dyDescent="0.25">
      <c r="A29" s="250"/>
      <c r="B29" s="155" t="s">
        <v>127</v>
      </c>
      <c r="C29" s="158">
        <v>2020</v>
      </c>
      <c r="D29" s="158">
        <v>2026</v>
      </c>
      <c r="E29" s="161" t="s">
        <v>22</v>
      </c>
      <c r="F29" s="107" t="s">
        <v>14</v>
      </c>
      <c r="G29" s="109">
        <f>G30+G31</f>
        <v>0</v>
      </c>
      <c r="H29" s="109">
        <f>H30+H31</f>
        <v>0</v>
      </c>
      <c r="I29" s="109">
        <f>I30+I31</f>
        <v>0</v>
      </c>
      <c r="J29" s="129" t="s">
        <v>123</v>
      </c>
      <c r="K29" s="129" t="s">
        <v>124</v>
      </c>
      <c r="L29" s="129"/>
      <c r="M29" s="129"/>
      <c r="N29" s="129"/>
    </row>
    <row r="30" spans="1:14" ht="43.15" hidden="1" customHeight="1" x14ac:dyDescent="0.25">
      <c r="A30" s="251"/>
      <c r="B30" s="156"/>
      <c r="C30" s="159"/>
      <c r="D30" s="159"/>
      <c r="E30" s="162"/>
      <c r="F30" s="107" t="s">
        <v>20</v>
      </c>
      <c r="G30" s="109">
        <v>0</v>
      </c>
      <c r="H30" s="109">
        <v>0</v>
      </c>
      <c r="I30" s="109">
        <v>0</v>
      </c>
      <c r="J30" s="130"/>
      <c r="K30" s="130"/>
      <c r="L30" s="130"/>
      <c r="M30" s="130"/>
      <c r="N30" s="130"/>
    </row>
    <row r="31" spans="1:14" ht="49.5" hidden="1" customHeight="1" x14ac:dyDescent="0.25">
      <c r="A31" s="252"/>
      <c r="B31" s="157"/>
      <c r="C31" s="160"/>
      <c r="D31" s="160"/>
      <c r="E31" s="163"/>
      <c r="F31" s="107" t="s">
        <v>21</v>
      </c>
      <c r="G31" s="109">
        <v>0</v>
      </c>
      <c r="H31" s="109">
        <v>0</v>
      </c>
      <c r="I31" s="109">
        <v>0</v>
      </c>
      <c r="J31" s="131"/>
      <c r="K31" s="131"/>
      <c r="L31" s="131"/>
      <c r="M31" s="131"/>
      <c r="N31" s="131"/>
    </row>
    <row r="32" spans="1:14" ht="40.5" customHeight="1" x14ac:dyDescent="0.25">
      <c r="A32" s="247"/>
      <c r="B32" s="155" t="s">
        <v>130</v>
      </c>
      <c r="C32" s="158">
        <v>2020</v>
      </c>
      <c r="D32" s="158">
        <v>2026</v>
      </c>
      <c r="E32" s="161" t="s">
        <v>22</v>
      </c>
      <c r="F32" s="107" t="s">
        <v>14</v>
      </c>
      <c r="G32" s="109">
        <f t="shared" ref="G32:H32" si="6">G33+G34</f>
        <v>1785142</v>
      </c>
      <c r="H32" s="109">
        <f t="shared" si="6"/>
        <v>1785142</v>
      </c>
      <c r="I32" s="109">
        <v>100</v>
      </c>
      <c r="J32" s="129" t="s">
        <v>122</v>
      </c>
      <c r="K32" s="129" t="s">
        <v>64</v>
      </c>
      <c r="L32" s="129">
        <v>100</v>
      </c>
      <c r="M32" s="129">
        <v>100</v>
      </c>
      <c r="N32" s="129">
        <v>100</v>
      </c>
    </row>
    <row r="33" spans="1:14" ht="55.5" customHeight="1" x14ac:dyDescent="0.25">
      <c r="A33" s="248"/>
      <c r="B33" s="156"/>
      <c r="C33" s="159"/>
      <c r="D33" s="159"/>
      <c r="E33" s="162"/>
      <c r="F33" s="107" t="s">
        <v>20</v>
      </c>
      <c r="G33" s="109">
        <v>1785142</v>
      </c>
      <c r="H33" s="109">
        <v>1785142</v>
      </c>
      <c r="I33" s="109">
        <v>100</v>
      </c>
      <c r="J33" s="130"/>
      <c r="K33" s="130"/>
      <c r="L33" s="130"/>
      <c r="M33" s="130"/>
      <c r="N33" s="130"/>
    </row>
    <row r="34" spans="1:14" ht="40.5" customHeight="1" x14ac:dyDescent="0.25">
      <c r="A34" s="249"/>
      <c r="B34" s="157"/>
      <c r="C34" s="160"/>
      <c r="D34" s="160"/>
      <c r="E34" s="163"/>
      <c r="F34" s="107" t="s">
        <v>21</v>
      </c>
      <c r="G34" s="109"/>
      <c r="H34" s="109"/>
      <c r="I34" s="109"/>
      <c r="J34" s="131"/>
      <c r="K34" s="131"/>
      <c r="L34" s="131"/>
      <c r="M34" s="131"/>
      <c r="N34" s="131"/>
    </row>
    <row r="35" spans="1:14" ht="28.9" customHeight="1" x14ac:dyDescent="0.25">
      <c r="A35" s="113"/>
      <c r="B35" s="155" t="s">
        <v>131</v>
      </c>
      <c r="C35" s="158"/>
      <c r="D35" s="158"/>
      <c r="E35" s="161" t="s">
        <v>22</v>
      </c>
      <c r="F35" s="107" t="s">
        <v>14</v>
      </c>
      <c r="G35" s="109">
        <f t="shared" ref="G35:I35" si="7">G36+G37</f>
        <v>66000</v>
      </c>
      <c r="H35" s="109">
        <f t="shared" si="7"/>
        <v>66000</v>
      </c>
      <c r="I35" s="109">
        <f t="shared" si="7"/>
        <v>100</v>
      </c>
      <c r="J35" s="129" t="s">
        <v>122</v>
      </c>
      <c r="K35" s="129" t="s">
        <v>64</v>
      </c>
      <c r="L35" s="129">
        <v>100</v>
      </c>
      <c r="M35" s="129">
        <v>100</v>
      </c>
      <c r="N35" s="129">
        <v>100</v>
      </c>
    </row>
    <row r="36" spans="1:14" ht="31.9" customHeight="1" x14ac:dyDescent="0.25">
      <c r="A36" s="113"/>
      <c r="B36" s="156"/>
      <c r="C36" s="159"/>
      <c r="D36" s="159"/>
      <c r="E36" s="162"/>
      <c r="F36" s="107" t="s">
        <v>20</v>
      </c>
      <c r="G36" s="109">
        <v>66000</v>
      </c>
      <c r="H36" s="109">
        <v>66000</v>
      </c>
      <c r="I36" s="109">
        <v>100</v>
      </c>
      <c r="J36" s="130"/>
      <c r="K36" s="130"/>
      <c r="L36" s="130"/>
      <c r="M36" s="130"/>
      <c r="N36" s="130"/>
    </row>
    <row r="37" spans="1:14" ht="40.5" customHeight="1" x14ac:dyDescent="0.25">
      <c r="A37" s="113"/>
      <c r="B37" s="157"/>
      <c r="C37" s="160"/>
      <c r="D37" s="160"/>
      <c r="E37" s="163"/>
      <c r="F37" s="107" t="s">
        <v>21</v>
      </c>
      <c r="G37" s="109">
        <v>0</v>
      </c>
      <c r="H37" s="109">
        <v>0</v>
      </c>
      <c r="I37" s="109">
        <v>0</v>
      </c>
      <c r="J37" s="131"/>
      <c r="K37" s="131"/>
      <c r="L37" s="131"/>
      <c r="M37" s="131"/>
      <c r="N37" s="131"/>
    </row>
    <row r="38" spans="1:14" ht="40.5" customHeight="1" x14ac:dyDescent="0.25">
      <c r="A38" s="115"/>
      <c r="B38" s="155" t="s">
        <v>166</v>
      </c>
      <c r="C38" s="158">
        <v>2020</v>
      </c>
      <c r="D38" s="158">
        <v>2026</v>
      </c>
      <c r="E38" s="161" t="s">
        <v>22</v>
      </c>
      <c r="F38" s="107" t="s">
        <v>14</v>
      </c>
      <c r="G38" s="109">
        <f t="shared" ref="G38:H38" si="8">G39+G40</f>
        <v>10291907.32</v>
      </c>
      <c r="H38" s="109">
        <f t="shared" si="8"/>
        <v>10291907.32</v>
      </c>
      <c r="I38" s="109">
        <v>100</v>
      </c>
      <c r="J38" s="129" t="s">
        <v>167</v>
      </c>
      <c r="K38" s="129" t="s">
        <v>64</v>
      </c>
      <c r="L38" s="129">
        <v>100</v>
      </c>
      <c r="M38" s="129">
        <v>100</v>
      </c>
      <c r="N38" s="129">
        <v>100</v>
      </c>
    </row>
    <row r="39" spans="1:14" ht="40.5" customHeight="1" x14ac:dyDescent="0.25">
      <c r="A39" s="115"/>
      <c r="B39" s="156"/>
      <c r="C39" s="159"/>
      <c r="D39" s="159"/>
      <c r="E39" s="162"/>
      <c r="F39" s="107" t="s">
        <v>20</v>
      </c>
      <c r="G39" s="109">
        <v>514595.32</v>
      </c>
      <c r="H39" s="109">
        <v>514595.32</v>
      </c>
      <c r="I39" s="109">
        <v>100</v>
      </c>
      <c r="J39" s="130"/>
      <c r="K39" s="130"/>
      <c r="L39" s="130"/>
      <c r="M39" s="130"/>
      <c r="N39" s="130"/>
    </row>
    <row r="40" spans="1:14" ht="81" customHeight="1" x14ac:dyDescent="0.25">
      <c r="A40" s="115"/>
      <c r="B40" s="157"/>
      <c r="C40" s="160"/>
      <c r="D40" s="160"/>
      <c r="E40" s="163"/>
      <c r="F40" s="107" t="s">
        <v>21</v>
      </c>
      <c r="G40" s="109">
        <v>9777312</v>
      </c>
      <c r="H40" s="109">
        <v>9777312</v>
      </c>
      <c r="I40" s="109">
        <v>100</v>
      </c>
      <c r="J40" s="131"/>
      <c r="K40" s="131"/>
      <c r="L40" s="131"/>
      <c r="M40" s="131"/>
      <c r="N40" s="131"/>
    </row>
    <row r="41" spans="1:14" ht="26.25" hidden="1" customHeight="1" x14ac:dyDescent="0.25">
      <c r="A41" s="247"/>
      <c r="B41" s="155" t="s">
        <v>196</v>
      </c>
      <c r="C41" s="158">
        <v>2020</v>
      </c>
      <c r="D41" s="158">
        <v>2026</v>
      </c>
      <c r="E41" s="161" t="s">
        <v>22</v>
      </c>
      <c r="F41" s="107" t="s">
        <v>14</v>
      </c>
      <c r="G41" s="109">
        <f t="shared" ref="G41:I41" si="9">G42+G43</f>
        <v>0</v>
      </c>
      <c r="H41" s="109">
        <f t="shared" si="9"/>
        <v>0</v>
      </c>
      <c r="I41" s="109">
        <f t="shared" si="9"/>
        <v>0</v>
      </c>
      <c r="J41" s="129" t="s">
        <v>191</v>
      </c>
      <c r="K41" s="129" t="s">
        <v>64</v>
      </c>
      <c r="L41" s="129"/>
      <c r="M41" s="129"/>
      <c r="N41" s="129"/>
    </row>
    <row r="42" spans="1:14" ht="52.5" hidden="1" customHeight="1" x14ac:dyDescent="0.25">
      <c r="A42" s="248"/>
      <c r="B42" s="156"/>
      <c r="C42" s="159"/>
      <c r="D42" s="159"/>
      <c r="E42" s="162"/>
      <c r="F42" s="107" t="s">
        <v>20</v>
      </c>
      <c r="G42" s="109"/>
      <c r="H42" s="109"/>
      <c r="I42" s="109"/>
      <c r="J42" s="130"/>
      <c r="K42" s="130"/>
      <c r="L42" s="130"/>
      <c r="M42" s="130"/>
      <c r="N42" s="130"/>
    </row>
    <row r="43" spans="1:14" ht="153.6" hidden="1" customHeight="1" x14ac:dyDescent="0.25">
      <c r="A43" s="249"/>
      <c r="B43" s="157"/>
      <c r="C43" s="160"/>
      <c r="D43" s="160"/>
      <c r="E43" s="163"/>
      <c r="F43" s="107" t="s">
        <v>21</v>
      </c>
      <c r="G43" s="109"/>
      <c r="H43" s="109"/>
      <c r="I43" s="109"/>
      <c r="J43" s="131"/>
      <c r="K43" s="131"/>
      <c r="L43" s="131"/>
      <c r="M43" s="131"/>
      <c r="N43" s="131"/>
    </row>
    <row r="44" spans="1:14" ht="15.75" customHeight="1" x14ac:dyDescent="0.25">
      <c r="A44" s="267"/>
      <c r="B44" s="155" t="s">
        <v>177</v>
      </c>
      <c r="C44" s="158">
        <v>2020</v>
      </c>
      <c r="D44" s="158">
        <v>2026</v>
      </c>
      <c r="E44" s="161" t="s">
        <v>22</v>
      </c>
      <c r="F44" s="107" t="s">
        <v>14</v>
      </c>
      <c r="G44" s="114">
        <f t="shared" ref="G44:I44" si="10">G45+G46</f>
        <v>16440354</v>
      </c>
      <c r="H44" s="114">
        <f t="shared" si="10"/>
        <v>16440354</v>
      </c>
      <c r="I44" s="114">
        <f t="shared" si="10"/>
        <v>100</v>
      </c>
      <c r="J44" s="129" t="s">
        <v>169</v>
      </c>
      <c r="K44" s="129" t="s">
        <v>64</v>
      </c>
      <c r="L44" s="129">
        <v>100</v>
      </c>
      <c r="M44" s="129">
        <v>100</v>
      </c>
      <c r="N44" s="129">
        <v>100</v>
      </c>
    </row>
    <row r="45" spans="1:14" ht="76.900000000000006" customHeight="1" x14ac:dyDescent="0.25">
      <c r="A45" s="268"/>
      <c r="B45" s="156"/>
      <c r="C45" s="159"/>
      <c r="D45" s="159"/>
      <c r="E45" s="162"/>
      <c r="F45" s="107" t="s">
        <v>20</v>
      </c>
      <c r="G45" s="114">
        <v>0</v>
      </c>
      <c r="H45" s="114">
        <v>0</v>
      </c>
      <c r="I45" s="114">
        <v>0</v>
      </c>
      <c r="J45" s="130"/>
      <c r="K45" s="130"/>
      <c r="L45" s="130"/>
      <c r="M45" s="130"/>
      <c r="N45" s="130"/>
    </row>
    <row r="46" spans="1:14" ht="88.9" customHeight="1" x14ac:dyDescent="0.25">
      <c r="A46" s="269"/>
      <c r="B46" s="157"/>
      <c r="C46" s="160"/>
      <c r="D46" s="160"/>
      <c r="E46" s="163"/>
      <c r="F46" s="107" t="s">
        <v>21</v>
      </c>
      <c r="G46" s="109">
        <v>16440354</v>
      </c>
      <c r="H46" s="109">
        <v>16440354</v>
      </c>
      <c r="I46" s="109">
        <v>100</v>
      </c>
      <c r="J46" s="131"/>
      <c r="K46" s="131"/>
      <c r="L46" s="131"/>
      <c r="M46" s="131"/>
      <c r="N46" s="131"/>
    </row>
    <row r="47" spans="1:14" ht="36" customHeight="1" x14ac:dyDescent="0.25">
      <c r="A47" s="15"/>
      <c r="B47" s="110" t="s">
        <v>265</v>
      </c>
      <c r="C47" s="158">
        <v>2020</v>
      </c>
      <c r="D47" s="158">
        <v>2026</v>
      </c>
      <c r="E47" s="161" t="s">
        <v>22</v>
      </c>
      <c r="F47" s="107" t="s">
        <v>14</v>
      </c>
      <c r="G47" s="109">
        <f t="shared" ref="G47:H47" si="11">G48+G49</f>
        <v>626844.66</v>
      </c>
      <c r="H47" s="109">
        <f t="shared" si="11"/>
        <v>626844.66</v>
      </c>
      <c r="I47" s="109">
        <v>100</v>
      </c>
      <c r="J47" s="129" t="s">
        <v>172</v>
      </c>
      <c r="K47" s="129" t="s">
        <v>64</v>
      </c>
      <c r="L47" s="129">
        <v>100</v>
      </c>
      <c r="M47" s="129">
        <v>100</v>
      </c>
      <c r="N47" s="129">
        <v>100</v>
      </c>
    </row>
    <row r="48" spans="1:14" ht="35.25" customHeight="1" x14ac:dyDescent="0.25">
      <c r="A48" s="15"/>
      <c r="B48" s="111"/>
      <c r="C48" s="159"/>
      <c r="D48" s="159"/>
      <c r="E48" s="162"/>
      <c r="F48" s="107" t="s">
        <v>20</v>
      </c>
      <c r="G48" s="109">
        <v>626844.66</v>
      </c>
      <c r="H48" s="109">
        <v>626844.66</v>
      </c>
      <c r="I48" s="109">
        <v>100</v>
      </c>
      <c r="J48" s="130"/>
      <c r="K48" s="130"/>
      <c r="L48" s="130"/>
      <c r="M48" s="130"/>
      <c r="N48" s="130"/>
    </row>
    <row r="49" spans="1:14" ht="29.45" customHeight="1" x14ac:dyDescent="0.25">
      <c r="A49" s="15"/>
      <c r="B49" s="112"/>
      <c r="C49" s="160"/>
      <c r="D49" s="160"/>
      <c r="E49" s="163"/>
      <c r="F49" s="107" t="s">
        <v>21</v>
      </c>
      <c r="G49" s="109">
        <v>0</v>
      </c>
      <c r="H49" s="109">
        <v>0</v>
      </c>
      <c r="I49" s="109">
        <v>0</v>
      </c>
      <c r="J49" s="131"/>
      <c r="K49" s="131"/>
      <c r="L49" s="131"/>
      <c r="M49" s="131"/>
      <c r="N49" s="131"/>
    </row>
    <row r="50" spans="1:14" s="72" customFormat="1" ht="64.900000000000006" hidden="1" customHeight="1" x14ac:dyDescent="0.25">
      <c r="A50" s="71"/>
      <c r="B50" s="155" t="s">
        <v>183</v>
      </c>
      <c r="C50" s="158">
        <v>2021</v>
      </c>
      <c r="D50" s="158">
        <v>2026</v>
      </c>
      <c r="E50" s="161" t="s">
        <v>22</v>
      </c>
      <c r="F50" s="107" t="s">
        <v>14</v>
      </c>
      <c r="G50" s="109">
        <f t="shared" ref="G50:I50" si="12">G51+G52</f>
        <v>0</v>
      </c>
      <c r="H50" s="109">
        <f t="shared" si="12"/>
        <v>0</v>
      </c>
      <c r="I50" s="109">
        <f t="shared" si="12"/>
        <v>0</v>
      </c>
      <c r="J50" s="129" t="s">
        <v>150</v>
      </c>
      <c r="K50" s="129" t="s">
        <v>64</v>
      </c>
      <c r="L50" s="129"/>
      <c r="M50" s="129"/>
      <c r="N50" s="129"/>
    </row>
    <row r="51" spans="1:14" s="72" customFormat="1" ht="64.900000000000006" hidden="1" customHeight="1" x14ac:dyDescent="0.25">
      <c r="A51" s="71"/>
      <c r="B51" s="156"/>
      <c r="C51" s="159"/>
      <c r="D51" s="159"/>
      <c r="E51" s="162"/>
      <c r="F51" s="107" t="s">
        <v>20</v>
      </c>
      <c r="G51" s="109">
        <v>0</v>
      </c>
      <c r="H51" s="109">
        <v>0</v>
      </c>
      <c r="I51" s="109">
        <v>0</v>
      </c>
      <c r="J51" s="130"/>
      <c r="K51" s="130"/>
      <c r="L51" s="130"/>
      <c r="M51" s="130"/>
      <c r="N51" s="130"/>
    </row>
    <row r="52" spans="1:14" s="72" customFormat="1" ht="64.900000000000006" hidden="1" customHeight="1" x14ac:dyDescent="0.25">
      <c r="A52" s="71"/>
      <c r="B52" s="157"/>
      <c r="C52" s="160"/>
      <c r="D52" s="160"/>
      <c r="E52" s="163"/>
      <c r="F52" s="107" t="s">
        <v>21</v>
      </c>
      <c r="G52" s="109">
        <v>0</v>
      </c>
      <c r="H52" s="109">
        <v>0</v>
      </c>
      <c r="I52" s="109">
        <v>0</v>
      </c>
      <c r="J52" s="131"/>
      <c r="K52" s="131"/>
      <c r="L52" s="131"/>
      <c r="M52" s="131"/>
      <c r="N52" s="131"/>
    </row>
    <row r="53" spans="1:14" s="78" customFormat="1" ht="64.900000000000006" customHeight="1" x14ac:dyDescent="0.25">
      <c r="A53" s="77"/>
      <c r="B53" s="155" t="s">
        <v>233</v>
      </c>
      <c r="C53" s="158">
        <v>2020</v>
      </c>
      <c r="D53" s="158">
        <v>2026</v>
      </c>
      <c r="E53" s="161" t="s">
        <v>22</v>
      </c>
      <c r="F53" s="107" t="s">
        <v>14</v>
      </c>
      <c r="G53" s="109">
        <f t="shared" ref="G53:H53" si="13">G54+G55</f>
        <v>353992</v>
      </c>
      <c r="H53" s="109">
        <f t="shared" si="13"/>
        <v>353992</v>
      </c>
      <c r="I53" s="109">
        <v>100</v>
      </c>
      <c r="J53" s="129" t="s">
        <v>236</v>
      </c>
      <c r="K53" s="129" t="s">
        <v>64</v>
      </c>
      <c r="L53" s="129">
        <v>100</v>
      </c>
      <c r="M53" s="129">
        <v>100</v>
      </c>
      <c r="N53" s="129">
        <v>100</v>
      </c>
    </row>
    <row r="54" spans="1:14" s="78" customFormat="1" ht="64.900000000000006" customHeight="1" x14ac:dyDescent="0.25">
      <c r="A54" s="77"/>
      <c r="B54" s="156"/>
      <c r="C54" s="159"/>
      <c r="D54" s="159"/>
      <c r="E54" s="162"/>
      <c r="F54" s="107" t="s">
        <v>20</v>
      </c>
      <c r="G54" s="109">
        <v>3992</v>
      </c>
      <c r="H54" s="109">
        <v>3992</v>
      </c>
      <c r="I54" s="109">
        <v>100</v>
      </c>
      <c r="J54" s="130"/>
      <c r="K54" s="130"/>
      <c r="L54" s="130"/>
      <c r="M54" s="130"/>
      <c r="N54" s="130"/>
    </row>
    <row r="55" spans="1:14" s="78" customFormat="1" ht="37.9" customHeight="1" x14ac:dyDescent="0.25">
      <c r="A55" s="77"/>
      <c r="B55" s="157"/>
      <c r="C55" s="160"/>
      <c r="D55" s="160"/>
      <c r="E55" s="163"/>
      <c r="F55" s="107" t="s">
        <v>21</v>
      </c>
      <c r="G55" s="109">
        <v>350000</v>
      </c>
      <c r="H55" s="109">
        <v>350000</v>
      </c>
      <c r="I55" s="109">
        <v>100</v>
      </c>
      <c r="J55" s="131"/>
      <c r="K55" s="131"/>
      <c r="L55" s="131"/>
      <c r="M55" s="131"/>
      <c r="N55" s="131"/>
    </row>
    <row r="56" spans="1:14" s="88" customFormat="1" ht="64.900000000000006" customHeight="1" x14ac:dyDescent="0.25">
      <c r="A56" s="87"/>
      <c r="B56" s="155" t="s">
        <v>239</v>
      </c>
      <c r="C56" s="158">
        <v>2022</v>
      </c>
      <c r="D56" s="158">
        <v>2026</v>
      </c>
      <c r="E56" s="161" t="s">
        <v>22</v>
      </c>
      <c r="F56" s="107" t="s">
        <v>14</v>
      </c>
      <c r="G56" s="109">
        <f t="shared" ref="G56:H56" si="14">G57+G58</f>
        <v>1995204</v>
      </c>
      <c r="H56" s="109">
        <f t="shared" si="14"/>
        <v>1995204</v>
      </c>
      <c r="I56" s="109">
        <v>100</v>
      </c>
      <c r="J56" s="129" t="s">
        <v>240</v>
      </c>
      <c r="K56" s="129" t="s">
        <v>64</v>
      </c>
      <c r="L56" s="129">
        <v>100</v>
      </c>
      <c r="M56" s="129">
        <v>100</v>
      </c>
      <c r="N56" s="129">
        <v>100</v>
      </c>
    </row>
    <row r="57" spans="1:14" s="88" customFormat="1" ht="64.900000000000006" customHeight="1" x14ac:dyDescent="0.25">
      <c r="A57" s="87"/>
      <c r="B57" s="156"/>
      <c r="C57" s="159"/>
      <c r="D57" s="159"/>
      <c r="E57" s="162"/>
      <c r="F57" s="107" t="s">
        <v>20</v>
      </c>
      <c r="G57" s="109">
        <v>19952.04</v>
      </c>
      <c r="H57" s="109">
        <v>19952.04</v>
      </c>
      <c r="I57" s="109">
        <v>100</v>
      </c>
      <c r="J57" s="130"/>
      <c r="K57" s="130"/>
      <c r="L57" s="130"/>
      <c r="M57" s="130"/>
      <c r="N57" s="130"/>
    </row>
    <row r="58" spans="1:14" s="88" customFormat="1" ht="64.900000000000006" customHeight="1" x14ac:dyDescent="0.25">
      <c r="A58" s="87"/>
      <c r="B58" s="157"/>
      <c r="C58" s="160"/>
      <c r="D58" s="160"/>
      <c r="E58" s="163"/>
      <c r="F58" s="107" t="s">
        <v>21</v>
      </c>
      <c r="G58" s="109">
        <v>1975251.96</v>
      </c>
      <c r="H58" s="109">
        <v>1975251.96</v>
      </c>
      <c r="I58" s="109">
        <v>100</v>
      </c>
      <c r="J58" s="131"/>
      <c r="K58" s="131"/>
      <c r="L58" s="131"/>
      <c r="M58" s="131"/>
      <c r="N58" s="131"/>
    </row>
    <row r="59" spans="1:14" ht="31.15" customHeight="1" x14ac:dyDescent="0.25">
      <c r="A59" s="250"/>
      <c r="B59" s="155" t="s">
        <v>249</v>
      </c>
      <c r="C59" s="158">
        <v>2022</v>
      </c>
      <c r="D59" s="158">
        <v>2026</v>
      </c>
      <c r="E59" s="161" t="s">
        <v>22</v>
      </c>
      <c r="F59" s="107" t="s">
        <v>14</v>
      </c>
      <c r="G59" s="109">
        <f t="shared" ref="G59:H59" si="15">G60+G61</f>
        <v>128250</v>
      </c>
      <c r="H59" s="109">
        <f t="shared" si="15"/>
        <v>128062.95</v>
      </c>
      <c r="I59" s="109">
        <f>H59/G59*100</f>
        <v>99.854152046783625</v>
      </c>
      <c r="J59" s="129" t="s">
        <v>250</v>
      </c>
      <c r="K59" s="129" t="s">
        <v>64</v>
      </c>
      <c r="L59" s="129">
        <v>100</v>
      </c>
      <c r="M59" s="129">
        <v>100</v>
      </c>
      <c r="N59" s="129">
        <v>100</v>
      </c>
    </row>
    <row r="60" spans="1:14" ht="124.9" customHeight="1" x14ac:dyDescent="0.25">
      <c r="A60" s="251"/>
      <c r="B60" s="156"/>
      <c r="C60" s="159"/>
      <c r="D60" s="159"/>
      <c r="E60" s="162"/>
      <c r="F60" s="107" t="s">
        <v>20</v>
      </c>
      <c r="G60" s="109">
        <v>1282.5</v>
      </c>
      <c r="H60" s="109">
        <v>1095.45</v>
      </c>
      <c r="I60" s="109">
        <f>H60/G60*100</f>
        <v>85.415204678362571</v>
      </c>
      <c r="J60" s="130"/>
      <c r="K60" s="130"/>
      <c r="L60" s="130"/>
      <c r="M60" s="130"/>
      <c r="N60" s="130"/>
    </row>
    <row r="61" spans="1:14" ht="153" customHeight="1" x14ac:dyDescent="0.25">
      <c r="A61" s="252"/>
      <c r="B61" s="157"/>
      <c r="C61" s="160"/>
      <c r="D61" s="160"/>
      <c r="E61" s="163"/>
      <c r="F61" s="107" t="s">
        <v>21</v>
      </c>
      <c r="G61" s="109">
        <v>126967.5</v>
      </c>
      <c r="H61" s="109">
        <v>126967.5</v>
      </c>
      <c r="I61" s="109">
        <v>100</v>
      </c>
      <c r="J61" s="131"/>
      <c r="K61" s="131"/>
      <c r="L61" s="131"/>
      <c r="M61" s="131"/>
      <c r="N61" s="131"/>
    </row>
    <row r="62" spans="1:14" ht="31.15" customHeight="1" x14ac:dyDescent="0.25">
      <c r="A62" s="13"/>
      <c r="B62" s="155" t="s">
        <v>49</v>
      </c>
      <c r="C62" s="158">
        <v>2020</v>
      </c>
      <c r="D62" s="158">
        <v>2026</v>
      </c>
      <c r="E62" s="161" t="s">
        <v>22</v>
      </c>
      <c r="F62" s="107" t="s">
        <v>14</v>
      </c>
      <c r="G62" s="114" t="s">
        <v>27</v>
      </c>
      <c r="H62" s="114" t="s">
        <v>27</v>
      </c>
      <c r="I62" s="114" t="s">
        <v>27</v>
      </c>
      <c r="J62" s="6"/>
      <c r="K62" s="6"/>
      <c r="L62" s="6"/>
      <c r="M62" s="6"/>
      <c r="N62" s="6"/>
    </row>
    <row r="63" spans="1:14" ht="31.15" customHeight="1" x14ac:dyDescent="0.25">
      <c r="A63" s="13"/>
      <c r="B63" s="156"/>
      <c r="C63" s="159"/>
      <c r="D63" s="159"/>
      <c r="E63" s="162"/>
      <c r="F63" s="107" t="s">
        <v>20</v>
      </c>
      <c r="G63" s="114" t="s">
        <v>27</v>
      </c>
      <c r="H63" s="114" t="s">
        <v>27</v>
      </c>
      <c r="I63" s="114" t="s">
        <v>27</v>
      </c>
      <c r="J63" s="6"/>
      <c r="K63" s="6"/>
      <c r="L63" s="6"/>
      <c r="M63" s="6"/>
      <c r="N63" s="6"/>
    </row>
    <row r="64" spans="1:14" ht="30" customHeight="1" x14ac:dyDescent="0.25">
      <c r="A64" s="13"/>
      <c r="B64" s="157"/>
      <c r="C64" s="160"/>
      <c r="D64" s="160"/>
      <c r="E64" s="163"/>
      <c r="F64" s="107" t="s">
        <v>21</v>
      </c>
      <c r="G64" s="109" t="s">
        <v>27</v>
      </c>
      <c r="H64" s="109" t="s">
        <v>27</v>
      </c>
      <c r="I64" s="109" t="s">
        <v>27</v>
      </c>
      <c r="J64" s="6"/>
      <c r="K64" s="6"/>
      <c r="L64" s="6"/>
      <c r="M64" s="6"/>
      <c r="N64" s="6"/>
    </row>
    <row r="65" spans="1:14" ht="15.75" customHeight="1" x14ac:dyDescent="0.25">
      <c r="A65" s="222"/>
      <c r="B65" s="149" t="s">
        <v>23</v>
      </c>
      <c r="C65" s="158">
        <v>2020</v>
      </c>
      <c r="D65" s="158">
        <v>2026</v>
      </c>
      <c r="E65" s="161" t="s">
        <v>22</v>
      </c>
      <c r="F65" s="107" t="s">
        <v>14</v>
      </c>
      <c r="G65" s="108">
        <f t="shared" ref="G65:H65" si="16">G66+G67</f>
        <v>31428235.82</v>
      </c>
      <c r="H65" s="108">
        <f t="shared" si="16"/>
        <v>31427222.879999999</v>
      </c>
      <c r="I65" s="108">
        <f>H65/G65*100</f>
        <v>99.996776974673978</v>
      </c>
      <c r="J65" s="129" t="s">
        <v>13</v>
      </c>
      <c r="K65" s="129" t="s">
        <v>13</v>
      </c>
      <c r="L65" s="129" t="s">
        <v>13</v>
      </c>
      <c r="M65" s="129" t="s">
        <v>13</v>
      </c>
      <c r="N65" s="129" t="s">
        <v>13</v>
      </c>
    </row>
    <row r="66" spans="1:14" ht="27.6" customHeight="1" x14ac:dyDescent="0.25">
      <c r="A66" s="223"/>
      <c r="B66" s="150"/>
      <c r="C66" s="159"/>
      <c r="D66" s="159"/>
      <c r="E66" s="162"/>
      <c r="F66" s="107" t="s">
        <v>20</v>
      </c>
      <c r="G66" s="109">
        <f t="shared" ref="G66:H66" si="17">G69+G72+G81+G75+G78</f>
        <v>31234562.07</v>
      </c>
      <c r="H66" s="109">
        <f t="shared" si="17"/>
        <v>31233549.129999999</v>
      </c>
      <c r="I66" s="109">
        <f>H66/G66*100</f>
        <v>99.996756989908391</v>
      </c>
      <c r="J66" s="130"/>
      <c r="K66" s="130"/>
      <c r="L66" s="130"/>
      <c r="M66" s="130"/>
      <c r="N66" s="130"/>
    </row>
    <row r="67" spans="1:14" ht="25.9" customHeight="1" x14ac:dyDescent="0.25">
      <c r="A67" s="223"/>
      <c r="B67" s="151"/>
      <c r="C67" s="160"/>
      <c r="D67" s="160"/>
      <c r="E67" s="163"/>
      <c r="F67" s="107" t="s">
        <v>21</v>
      </c>
      <c r="G67" s="109">
        <f t="shared" ref="G67:H67" si="18">G70+G73+G76+G82+G79</f>
        <v>193673.75</v>
      </c>
      <c r="H67" s="109">
        <f t="shared" si="18"/>
        <v>193673.75</v>
      </c>
      <c r="I67" s="109">
        <f>H67/G67*100</f>
        <v>100</v>
      </c>
      <c r="J67" s="131"/>
      <c r="K67" s="131"/>
      <c r="L67" s="131"/>
      <c r="M67" s="131"/>
      <c r="N67" s="131"/>
    </row>
    <row r="68" spans="1:14" ht="15.75" customHeight="1" x14ac:dyDescent="0.25">
      <c r="A68" s="223"/>
      <c r="B68" s="155" t="s">
        <v>99</v>
      </c>
      <c r="C68" s="158">
        <v>2020</v>
      </c>
      <c r="D68" s="158">
        <v>2026</v>
      </c>
      <c r="E68" s="161" t="s">
        <v>22</v>
      </c>
      <c r="F68" s="107" t="s">
        <v>14</v>
      </c>
      <c r="G68" s="109">
        <f>G69+G70</f>
        <v>31030084.420000002</v>
      </c>
      <c r="H68" s="109">
        <f t="shared" ref="H68:I68" si="19">H69+H70</f>
        <v>31030084.420000002</v>
      </c>
      <c r="I68" s="109">
        <f t="shared" si="19"/>
        <v>100</v>
      </c>
      <c r="J68" s="152" t="s">
        <v>65</v>
      </c>
      <c r="K68" s="152" t="s">
        <v>64</v>
      </c>
      <c r="L68" s="198">
        <v>100</v>
      </c>
      <c r="M68" s="198">
        <v>100</v>
      </c>
      <c r="N68" s="198">
        <v>100</v>
      </c>
    </row>
    <row r="69" spans="1:14" ht="31.9" customHeight="1" x14ac:dyDescent="0.25">
      <c r="A69" s="223"/>
      <c r="B69" s="156"/>
      <c r="C69" s="159"/>
      <c r="D69" s="159"/>
      <c r="E69" s="162"/>
      <c r="F69" s="107" t="s">
        <v>20</v>
      </c>
      <c r="G69" s="109">
        <v>31030084.420000002</v>
      </c>
      <c r="H69" s="109">
        <v>31030084.420000002</v>
      </c>
      <c r="I69" s="109">
        <v>100</v>
      </c>
      <c r="J69" s="153"/>
      <c r="K69" s="153"/>
      <c r="L69" s="199"/>
      <c r="M69" s="199"/>
      <c r="N69" s="199"/>
    </row>
    <row r="70" spans="1:14" ht="45" customHeight="1" x14ac:dyDescent="0.25">
      <c r="A70" s="224"/>
      <c r="B70" s="157"/>
      <c r="C70" s="160"/>
      <c r="D70" s="160"/>
      <c r="E70" s="163"/>
      <c r="F70" s="107" t="s">
        <v>21</v>
      </c>
      <c r="G70" s="109">
        <v>0</v>
      </c>
      <c r="H70" s="109">
        <v>0</v>
      </c>
      <c r="I70" s="109">
        <v>0</v>
      </c>
      <c r="J70" s="154"/>
      <c r="K70" s="154"/>
      <c r="L70" s="200"/>
      <c r="M70" s="200"/>
      <c r="N70" s="200"/>
    </row>
    <row r="71" spans="1:14" ht="31.5" customHeight="1" x14ac:dyDescent="0.25">
      <c r="A71" s="250"/>
      <c r="B71" s="155" t="s">
        <v>132</v>
      </c>
      <c r="C71" s="158">
        <v>2020</v>
      </c>
      <c r="D71" s="158">
        <v>2026</v>
      </c>
      <c r="E71" s="161" t="s">
        <v>22</v>
      </c>
      <c r="F71" s="107" t="s">
        <v>14</v>
      </c>
      <c r="G71" s="109">
        <f t="shared" ref="G71:I71" si="20">G72+G73</f>
        <v>202978</v>
      </c>
      <c r="H71" s="109">
        <f t="shared" si="20"/>
        <v>202978</v>
      </c>
      <c r="I71" s="109">
        <f t="shared" si="20"/>
        <v>100</v>
      </c>
      <c r="J71" s="152" t="s">
        <v>118</v>
      </c>
      <c r="K71" s="152" t="s">
        <v>64</v>
      </c>
      <c r="L71" s="152">
        <v>100</v>
      </c>
      <c r="M71" s="152">
        <v>100</v>
      </c>
      <c r="N71" s="152">
        <v>100</v>
      </c>
    </row>
    <row r="72" spans="1:14" ht="31.9" customHeight="1" x14ac:dyDescent="0.25">
      <c r="A72" s="251"/>
      <c r="B72" s="156"/>
      <c r="C72" s="159"/>
      <c r="D72" s="159"/>
      <c r="E72" s="162"/>
      <c r="F72" s="107" t="s">
        <v>20</v>
      </c>
      <c r="G72" s="109">
        <v>202978</v>
      </c>
      <c r="H72" s="109">
        <v>202978</v>
      </c>
      <c r="I72" s="109">
        <v>100</v>
      </c>
      <c r="J72" s="153"/>
      <c r="K72" s="153"/>
      <c r="L72" s="153"/>
      <c r="M72" s="153"/>
      <c r="N72" s="153"/>
    </row>
    <row r="73" spans="1:14" ht="32.450000000000003" customHeight="1" x14ac:dyDescent="0.25">
      <c r="A73" s="252"/>
      <c r="B73" s="157"/>
      <c r="C73" s="160"/>
      <c r="D73" s="160"/>
      <c r="E73" s="163"/>
      <c r="F73" s="107" t="s">
        <v>21</v>
      </c>
      <c r="G73" s="109">
        <v>0</v>
      </c>
      <c r="H73" s="109">
        <v>0</v>
      </c>
      <c r="I73" s="109">
        <v>0</v>
      </c>
      <c r="J73" s="154"/>
      <c r="K73" s="154"/>
      <c r="L73" s="154"/>
      <c r="M73" s="154"/>
      <c r="N73" s="154"/>
    </row>
    <row r="74" spans="1:14" s="81" customFormat="1" ht="62.45" hidden="1" customHeight="1" x14ac:dyDescent="0.25">
      <c r="A74" s="79"/>
      <c r="B74" s="155" t="s">
        <v>174</v>
      </c>
      <c r="C74" s="158">
        <v>2020</v>
      </c>
      <c r="D74" s="158">
        <v>2026</v>
      </c>
      <c r="E74" s="161" t="s">
        <v>22</v>
      </c>
      <c r="F74" s="107" t="s">
        <v>14</v>
      </c>
      <c r="G74" s="123">
        <f t="shared" ref="G74:I74" si="21">G75+G76</f>
        <v>0</v>
      </c>
      <c r="H74" s="123">
        <f t="shared" si="21"/>
        <v>0</v>
      </c>
      <c r="I74" s="123">
        <f t="shared" si="21"/>
        <v>0</v>
      </c>
      <c r="J74" s="152" t="s">
        <v>118</v>
      </c>
      <c r="K74" s="152" t="s">
        <v>64</v>
      </c>
      <c r="L74" s="152"/>
      <c r="M74" s="152"/>
      <c r="N74" s="152"/>
    </row>
    <row r="75" spans="1:14" s="81" customFormat="1" ht="62.45" hidden="1" customHeight="1" x14ac:dyDescent="0.25">
      <c r="A75" s="79"/>
      <c r="B75" s="156"/>
      <c r="C75" s="159"/>
      <c r="D75" s="159"/>
      <c r="E75" s="162"/>
      <c r="F75" s="107" t="s">
        <v>20</v>
      </c>
      <c r="G75" s="123"/>
      <c r="H75" s="123"/>
      <c r="I75" s="123"/>
      <c r="J75" s="153"/>
      <c r="K75" s="153"/>
      <c r="L75" s="153"/>
      <c r="M75" s="153"/>
      <c r="N75" s="153"/>
    </row>
    <row r="76" spans="1:14" s="81" customFormat="1" ht="62.45" hidden="1" customHeight="1" x14ac:dyDescent="0.25">
      <c r="A76" s="79"/>
      <c r="B76" s="157"/>
      <c r="C76" s="160"/>
      <c r="D76" s="160"/>
      <c r="E76" s="163"/>
      <c r="F76" s="107" t="s">
        <v>21</v>
      </c>
      <c r="G76" s="123"/>
      <c r="H76" s="123"/>
      <c r="I76" s="123"/>
      <c r="J76" s="154"/>
      <c r="K76" s="154"/>
      <c r="L76" s="154"/>
      <c r="M76" s="154"/>
      <c r="N76" s="154"/>
    </row>
    <row r="77" spans="1:14" s="88" customFormat="1" ht="33.6" customHeight="1" x14ac:dyDescent="0.25">
      <c r="A77" s="86"/>
      <c r="B77" s="155" t="s">
        <v>241</v>
      </c>
      <c r="C77" s="158">
        <v>2022</v>
      </c>
      <c r="D77" s="158">
        <v>2026</v>
      </c>
      <c r="E77" s="161" t="s">
        <v>22</v>
      </c>
      <c r="F77" s="107" t="s">
        <v>14</v>
      </c>
      <c r="G77" s="123">
        <f t="shared" ref="G77:H77" si="22">G78+G79</f>
        <v>50048.4</v>
      </c>
      <c r="H77" s="123">
        <f t="shared" si="22"/>
        <v>50048.4</v>
      </c>
      <c r="I77" s="123">
        <v>100</v>
      </c>
      <c r="J77" s="171" t="s">
        <v>242</v>
      </c>
      <c r="K77" s="152" t="s">
        <v>64</v>
      </c>
      <c r="L77" s="152">
        <v>100</v>
      </c>
      <c r="M77" s="152">
        <v>100</v>
      </c>
      <c r="N77" s="152">
        <v>100</v>
      </c>
    </row>
    <row r="78" spans="1:14" s="88" customFormat="1" ht="62.45" customHeight="1" x14ac:dyDescent="0.25">
      <c r="A78" s="86"/>
      <c r="B78" s="156"/>
      <c r="C78" s="159"/>
      <c r="D78" s="159"/>
      <c r="E78" s="162"/>
      <c r="F78" s="107" t="s">
        <v>20</v>
      </c>
      <c r="G78" s="123">
        <v>48.4</v>
      </c>
      <c r="H78" s="123">
        <v>48.4</v>
      </c>
      <c r="I78" s="123">
        <v>100</v>
      </c>
      <c r="J78" s="172"/>
      <c r="K78" s="153"/>
      <c r="L78" s="153"/>
      <c r="M78" s="153"/>
      <c r="N78" s="153"/>
    </row>
    <row r="79" spans="1:14" s="88" customFormat="1" ht="80.45" customHeight="1" x14ac:dyDescent="0.25">
      <c r="A79" s="86"/>
      <c r="B79" s="157"/>
      <c r="C79" s="160"/>
      <c r="D79" s="160"/>
      <c r="E79" s="163"/>
      <c r="F79" s="107" t="s">
        <v>21</v>
      </c>
      <c r="G79" s="123">
        <v>50000</v>
      </c>
      <c r="H79" s="123">
        <v>50000</v>
      </c>
      <c r="I79" s="123">
        <v>100</v>
      </c>
      <c r="J79" s="173"/>
      <c r="K79" s="154"/>
      <c r="L79" s="154"/>
      <c r="M79" s="154"/>
      <c r="N79" s="154"/>
    </row>
    <row r="80" spans="1:14" ht="31.5" customHeight="1" x14ac:dyDescent="0.25">
      <c r="A80" s="14"/>
      <c r="B80" s="155" t="s">
        <v>251</v>
      </c>
      <c r="C80" s="158">
        <v>2022</v>
      </c>
      <c r="D80" s="158">
        <v>2026</v>
      </c>
      <c r="E80" s="161" t="s">
        <v>22</v>
      </c>
      <c r="F80" s="107" t="s">
        <v>14</v>
      </c>
      <c r="G80" s="123">
        <f t="shared" ref="G80:H80" si="23">G81+G82</f>
        <v>145125</v>
      </c>
      <c r="H80" s="123">
        <f t="shared" si="23"/>
        <v>144112.06</v>
      </c>
      <c r="I80" s="123">
        <f>H80/G80*100</f>
        <v>99.302022394487508</v>
      </c>
      <c r="J80" s="171" t="s">
        <v>250</v>
      </c>
      <c r="K80" s="152" t="s">
        <v>64</v>
      </c>
      <c r="L80" s="152">
        <v>100</v>
      </c>
      <c r="M80" s="152">
        <v>100</v>
      </c>
      <c r="N80" s="152">
        <v>100</v>
      </c>
    </row>
    <row r="81" spans="1:14" ht="136.9" customHeight="1" x14ac:dyDescent="0.25">
      <c r="A81" s="14"/>
      <c r="B81" s="156"/>
      <c r="C81" s="159"/>
      <c r="D81" s="159"/>
      <c r="E81" s="162"/>
      <c r="F81" s="107" t="s">
        <v>20</v>
      </c>
      <c r="G81" s="123">
        <v>1451.25</v>
      </c>
      <c r="H81" s="123">
        <v>438.31</v>
      </c>
      <c r="I81" s="123">
        <f>ROUND(H81/G81*100,1)</f>
        <v>30.2</v>
      </c>
      <c r="J81" s="172"/>
      <c r="K81" s="153"/>
      <c r="L81" s="153"/>
      <c r="M81" s="153"/>
      <c r="N81" s="153"/>
    </row>
    <row r="82" spans="1:14" ht="144" customHeight="1" x14ac:dyDescent="0.25">
      <c r="A82" s="14"/>
      <c r="B82" s="157"/>
      <c r="C82" s="160"/>
      <c r="D82" s="160"/>
      <c r="E82" s="163"/>
      <c r="F82" s="107" t="s">
        <v>21</v>
      </c>
      <c r="G82" s="123">
        <v>143673.75</v>
      </c>
      <c r="H82" s="123">
        <v>143673.75</v>
      </c>
      <c r="I82" s="123">
        <v>100</v>
      </c>
      <c r="J82" s="173"/>
      <c r="K82" s="154"/>
      <c r="L82" s="154"/>
      <c r="M82" s="154"/>
      <c r="N82" s="154"/>
    </row>
    <row r="83" spans="1:14" ht="15.6" customHeight="1" x14ac:dyDescent="0.25">
      <c r="A83" s="250"/>
      <c r="B83" s="155" t="s">
        <v>115</v>
      </c>
      <c r="C83" s="158"/>
      <c r="D83" s="158"/>
      <c r="E83" s="161" t="s">
        <v>22</v>
      </c>
      <c r="F83" s="158"/>
      <c r="G83" s="263">
        <v>0</v>
      </c>
      <c r="H83" s="263">
        <v>0</v>
      </c>
      <c r="I83" s="263">
        <v>0</v>
      </c>
      <c r="J83" s="171"/>
      <c r="K83" s="171"/>
      <c r="L83" s="171"/>
      <c r="M83" s="171"/>
      <c r="N83" s="171"/>
    </row>
    <row r="84" spans="1:14" x14ac:dyDescent="0.25">
      <c r="A84" s="251"/>
      <c r="B84" s="156"/>
      <c r="C84" s="159"/>
      <c r="D84" s="159"/>
      <c r="E84" s="162"/>
      <c r="F84" s="159"/>
      <c r="G84" s="264"/>
      <c r="H84" s="264"/>
      <c r="I84" s="264"/>
      <c r="J84" s="172"/>
      <c r="K84" s="172"/>
      <c r="L84" s="172"/>
      <c r="M84" s="172"/>
      <c r="N84" s="172"/>
    </row>
    <row r="85" spans="1:14" x14ac:dyDescent="0.25">
      <c r="A85" s="252"/>
      <c r="B85" s="157"/>
      <c r="C85" s="160"/>
      <c r="D85" s="160"/>
      <c r="E85" s="163"/>
      <c r="F85" s="160"/>
      <c r="G85" s="265"/>
      <c r="H85" s="265"/>
      <c r="I85" s="265"/>
      <c r="J85" s="173"/>
      <c r="K85" s="173"/>
      <c r="L85" s="173"/>
      <c r="M85" s="173"/>
      <c r="N85" s="173"/>
    </row>
    <row r="86" spans="1:14" ht="15.75" customHeight="1" x14ac:dyDescent="0.25">
      <c r="A86" s="222"/>
      <c r="B86" s="149" t="s">
        <v>24</v>
      </c>
      <c r="C86" s="158">
        <v>2020</v>
      </c>
      <c r="D86" s="158">
        <v>2026</v>
      </c>
      <c r="E86" s="161" t="s">
        <v>22</v>
      </c>
      <c r="F86" s="107" t="s">
        <v>14</v>
      </c>
      <c r="G86" s="114">
        <f t="shared" ref="G86:H86" si="24">G87+G88</f>
        <v>19502843.27</v>
      </c>
      <c r="H86" s="114">
        <f t="shared" si="24"/>
        <v>19502843.27</v>
      </c>
      <c r="I86" s="114">
        <f>H86/G86*100</f>
        <v>100</v>
      </c>
      <c r="J86" s="171" t="s">
        <v>13</v>
      </c>
      <c r="K86" s="171" t="s">
        <v>13</v>
      </c>
      <c r="L86" s="171" t="s">
        <v>13</v>
      </c>
      <c r="M86" s="171" t="s">
        <v>13</v>
      </c>
      <c r="N86" s="171" t="s">
        <v>13</v>
      </c>
    </row>
    <row r="87" spans="1:14" ht="26.45" customHeight="1" x14ac:dyDescent="0.25">
      <c r="A87" s="223"/>
      <c r="B87" s="150"/>
      <c r="C87" s="159"/>
      <c r="D87" s="159"/>
      <c r="E87" s="162"/>
      <c r="F87" s="107" t="s">
        <v>20</v>
      </c>
      <c r="G87" s="114">
        <f t="shared" ref="G87:H87" si="25">G90+G93+G96</f>
        <v>7541323.8599999994</v>
      </c>
      <c r="H87" s="114">
        <f t="shared" si="25"/>
        <v>7541323.8599999994</v>
      </c>
      <c r="I87" s="114">
        <f>H87/G87*100</f>
        <v>100</v>
      </c>
      <c r="J87" s="172"/>
      <c r="K87" s="172"/>
      <c r="L87" s="172"/>
      <c r="M87" s="172"/>
      <c r="N87" s="172"/>
    </row>
    <row r="88" spans="1:14" ht="33.6" customHeight="1" x14ac:dyDescent="0.25">
      <c r="A88" s="224"/>
      <c r="B88" s="151"/>
      <c r="C88" s="160"/>
      <c r="D88" s="160"/>
      <c r="E88" s="163"/>
      <c r="F88" s="107" t="s">
        <v>21</v>
      </c>
      <c r="G88" s="114">
        <f t="shared" ref="G88:I88" si="26">G91+G94+G97</f>
        <v>11961519.41</v>
      </c>
      <c r="H88" s="114">
        <f t="shared" si="26"/>
        <v>11961519.41</v>
      </c>
      <c r="I88" s="114">
        <f t="shared" si="26"/>
        <v>100</v>
      </c>
      <c r="J88" s="173"/>
      <c r="K88" s="173"/>
      <c r="L88" s="173"/>
      <c r="M88" s="173"/>
      <c r="N88" s="173"/>
    </row>
    <row r="89" spans="1:14" ht="31.15" customHeight="1" x14ac:dyDescent="0.25">
      <c r="A89" s="222"/>
      <c r="B89" s="155" t="s">
        <v>96</v>
      </c>
      <c r="C89" s="158">
        <v>2020</v>
      </c>
      <c r="D89" s="158">
        <v>2026</v>
      </c>
      <c r="E89" s="161" t="s">
        <v>22</v>
      </c>
      <c r="F89" s="107" t="s">
        <v>14</v>
      </c>
      <c r="G89" s="114">
        <f>G90+G91</f>
        <v>3009917.03</v>
      </c>
      <c r="H89" s="114">
        <f t="shared" ref="H89:I89" si="27">H90+H91</f>
        <v>3009917.03</v>
      </c>
      <c r="I89" s="114">
        <f t="shared" si="27"/>
        <v>100</v>
      </c>
      <c r="J89" s="184" t="s">
        <v>66</v>
      </c>
      <c r="K89" s="171" t="s">
        <v>64</v>
      </c>
      <c r="L89" s="171">
        <v>76</v>
      </c>
      <c r="M89" s="158">
        <v>79.2</v>
      </c>
      <c r="N89" s="158">
        <v>104</v>
      </c>
    </row>
    <row r="90" spans="1:14" ht="51.6" customHeight="1" x14ac:dyDescent="0.25">
      <c r="A90" s="223"/>
      <c r="B90" s="156"/>
      <c r="C90" s="159"/>
      <c r="D90" s="159"/>
      <c r="E90" s="162"/>
      <c r="F90" s="107" t="s">
        <v>20</v>
      </c>
      <c r="G90" s="114">
        <v>3009917.03</v>
      </c>
      <c r="H90" s="114">
        <v>3009917.03</v>
      </c>
      <c r="I90" s="114">
        <v>100</v>
      </c>
      <c r="J90" s="185"/>
      <c r="K90" s="172"/>
      <c r="L90" s="172"/>
      <c r="M90" s="159"/>
      <c r="N90" s="159"/>
    </row>
    <row r="91" spans="1:14" ht="31.5" customHeight="1" x14ac:dyDescent="0.25">
      <c r="A91" s="224"/>
      <c r="B91" s="157"/>
      <c r="C91" s="160"/>
      <c r="D91" s="160"/>
      <c r="E91" s="163"/>
      <c r="F91" s="107" t="s">
        <v>21</v>
      </c>
      <c r="G91" s="109">
        <v>0</v>
      </c>
      <c r="H91" s="109">
        <v>0</v>
      </c>
      <c r="I91" s="109">
        <v>0</v>
      </c>
      <c r="J91" s="186"/>
      <c r="K91" s="173"/>
      <c r="L91" s="173"/>
      <c r="M91" s="160"/>
      <c r="N91" s="160"/>
    </row>
    <row r="92" spans="1:14" ht="31.15" customHeight="1" x14ac:dyDescent="0.25">
      <c r="A92" s="222"/>
      <c r="B92" s="155" t="s">
        <v>103</v>
      </c>
      <c r="C92" s="158">
        <v>2020</v>
      </c>
      <c r="D92" s="158">
        <v>2026</v>
      </c>
      <c r="E92" s="161" t="s">
        <v>22</v>
      </c>
      <c r="F92" s="107" t="s">
        <v>14</v>
      </c>
      <c r="G92" s="114">
        <f>G93+G94</f>
        <v>16399835.24</v>
      </c>
      <c r="H92" s="114">
        <f>H93+H94</f>
        <v>16399835.24</v>
      </c>
      <c r="I92" s="114">
        <v>100</v>
      </c>
      <c r="J92" s="184" t="s">
        <v>184</v>
      </c>
      <c r="K92" s="171" t="s">
        <v>64</v>
      </c>
      <c r="L92" s="171">
        <v>100</v>
      </c>
      <c r="M92" s="171">
        <v>100</v>
      </c>
      <c r="N92" s="171">
        <v>100</v>
      </c>
    </row>
    <row r="93" spans="1:14" ht="55.15" customHeight="1" x14ac:dyDescent="0.25">
      <c r="A93" s="223"/>
      <c r="B93" s="156"/>
      <c r="C93" s="159"/>
      <c r="D93" s="159"/>
      <c r="E93" s="162"/>
      <c r="F93" s="107" t="s">
        <v>20</v>
      </c>
      <c r="G93" s="114">
        <v>4438315.83</v>
      </c>
      <c r="H93" s="114">
        <v>4438315.83</v>
      </c>
      <c r="I93" s="114">
        <v>100</v>
      </c>
      <c r="J93" s="185"/>
      <c r="K93" s="172"/>
      <c r="L93" s="172"/>
      <c r="M93" s="172"/>
      <c r="N93" s="172"/>
    </row>
    <row r="94" spans="1:14" ht="67.900000000000006" customHeight="1" x14ac:dyDescent="0.25">
      <c r="A94" s="224"/>
      <c r="B94" s="157"/>
      <c r="C94" s="160"/>
      <c r="D94" s="160"/>
      <c r="E94" s="163"/>
      <c r="F94" s="107" t="s">
        <v>21</v>
      </c>
      <c r="G94" s="109">
        <v>11961519.41</v>
      </c>
      <c r="H94" s="109">
        <v>11961519.41</v>
      </c>
      <c r="I94" s="109">
        <v>100</v>
      </c>
      <c r="J94" s="186"/>
      <c r="K94" s="173"/>
      <c r="L94" s="173"/>
      <c r="M94" s="173"/>
      <c r="N94" s="173"/>
    </row>
    <row r="95" spans="1:14" ht="31.15" customHeight="1" x14ac:dyDescent="0.25">
      <c r="A95" s="250"/>
      <c r="B95" s="155" t="s">
        <v>133</v>
      </c>
      <c r="C95" s="158">
        <v>2020</v>
      </c>
      <c r="D95" s="158">
        <v>2026</v>
      </c>
      <c r="E95" s="161" t="s">
        <v>22</v>
      </c>
      <c r="F95" s="107" t="s">
        <v>14</v>
      </c>
      <c r="G95" s="114">
        <f t="shared" ref="G95:I95" si="28">G96+G97</f>
        <v>93091</v>
      </c>
      <c r="H95" s="114">
        <f t="shared" si="28"/>
        <v>93091</v>
      </c>
      <c r="I95" s="114">
        <f t="shared" si="28"/>
        <v>100</v>
      </c>
      <c r="J95" s="171" t="s">
        <v>122</v>
      </c>
      <c r="K95" s="171" t="s">
        <v>64</v>
      </c>
      <c r="L95" s="171">
        <v>100</v>
      </c>
      <c r="M95" s="171">
        <v>100</v>
      </c>
      <c r="N95" s="171">
        <v>100</v>
      </c>
    </row>
    <row r="96" spans="1:14" ht="39" customHeight="1" x14ac:dyDescent="0.25">
      <c r="A96" s="251"/>
      <c r="B96" s="156"/>
      <c r="C96" s="159"/>
      <c r="D96" s="159"/>
      <c r="E96" s="162"/>
      <c r="F96" s="107" t="s">
        <v>20</v>
      </c>
      <c r="G96" s="109">
        <v>93091</v>
      </c>
      <c r="H96" s="109">
        <v>93091</v>
      </c>
      <c r="I96" s="109">
        <v>100</v>
      </c>
      <c r="J96" s="172"/>
      <c r="K96" s="172"/>
      <c r="L96" s="172"/>
      <c r="M96" s="172"/>
      <c r="N96" s="172"/>
    </row>
    <row r="97" spans="1:14" ht="36" customHeight="1" x14ac:dyDescent="0.25">
      <c r="A97" s="252"/>
      <c r="B97" s="157"/>
      <c r="C97" s="160"/>
      <c r="D97" s="160"/>
      <c r="E97" s="163"/>
      <c r="F97" s="107" t="s">
        <v>21</v>
      </c>
      <c r="G97" s="109">
        <v>0</v>
      </c>
      <c r="H97" s="109">
        <v>0</v>
      </c>
      <c r="I97" s="109">
        <v>0</v>
      </c>
      <c r="J97" s="173"/>
      <c r="K97" s="173"/>
      <c r="L97" s="173"/>
      <c r="M97" s="173"/>
      <c r="N97" s="173"/>
    </row>
    <row r="98" spans="1:14" ht="36" hidden="1" customHeight="1" x14ac:dyDescent="0.25">
      <c r="A98" s="14"/>
      <c r="B98" s="155" t="s">
        <v>221</v>
      </c>
      <c r="C98" s="158">
        <v>2020</v>
      </c>
      <c r="D98" s="158">
        <v>2026</v>
      </c>
      <c r="E98" s="161" t="s">
        <v>22</v>
      </c>
      <c r="F98" s="107" t="s">
        <v>14</v>
      </c>
      <c r="G98" s="114">
        <f t="shared" ref="G98:I98" si="29">G99+G100</f>
        <v>0</v>
      </c>
      <c r="H98" s="114">
        <f t="shared" si="29"/>
        <v>0</v>
      </c>
      <c r="I98" s="114">
        <f t="shared" si="29"/>
        <v>0</v>
      </c>
      <c r="J98" s="171" t="s">
        <v>122</v>
      </c>
      <c r="K98" s="171" t="s">
        <v>64</v>
      </c>
      <c r="L98" s="171">
        <v>100</v>
      </c>
      <c r="M98" s="171"/>
      <c r="N98" s="171"/>
    </row>
    <row r="99" spans="1:14" ht="36" hidden="1" customHeight="1" x14ac:dyDescent="0.25">
      <c r="A99" s="14"/>
      <c r="B99" s="156"/>
      <c r="C99" s="159"/>
      <c r="D99" s="159"/>
      <c r="E99" s="162"/>
      <c r="F99" s="107" t="s">
        <v>20</v>
      </c>
      <c r="G99" s="109">
        <v>0</v>
      </c>
      <c r="H99" s="109">
        <v>0</v>
      </c>
      <c r="I99" s="109">
        <v>0</v>
      </c>
      <c r="J99" s="172"/>
      <c r="K99" s="172"/>
      <c r="L99" s="172"/>
      <c r="M99" s="172"/>
      <c r="N99" s="172"/>
    </row>
    <row r="100" spans="1:14" ht="38.450000000000003" hidden="1" customHeight="1" x14ac:dyDescent="0.25">
      <c r="A100" s="14"/>
      <c r="B100" s="157"/>
      <c r="C100" s="160"/>
      <c r="D100" s="160"/>
      <c r="E100" s="163"/>
      <c r="F100" s="107" t="s">
        <v>21</v>
      </c>
      <c r="G100" s="109"/>
      <c r="H100" s="109"/>
      <c r="I100" s="109"/>
      <c r="J100" s="173"/>
      <c r="K100" s="173"/>
      <c r="L100" s="173"/>
      <c r="M100" s="173"/>
      <c r="N100" s="173"/>
    </row>
    <row r="101" spans="1:14" ht="36" customHeight="1" x14ac:dyDescent="0.25">
      <c r="A101" s="14"/>
      <c r="B101" s="155" t="s">
        <v>116</v>
      </c>
      <c r="C101" s="158">
        <v>2020</v>
      </c>
      <c r="D101" s="158">
        <v>2026</v>
      </c>
      <c r="E101" s="161" t="s">
        <v>22</v>
      </c>
      <c r="F101" s="107" t="s">
        <v>14</v>
      </c>
      <c r="G101" s="114" t="s">
        <v>27</v>
      </c>
      <c r="H101" s="114" t="s">
        <v>27</v>
      </c>
      <c r="I101" s="114" t="s">
        <v>27</v>
      </c>
      <c r="J101" s="171" t="s">
        <v>13</v>
      </c>
      <c r="K101" s="171" t="s">
        <v>13</v>
      </c>
      <c r="L101" s="171" t="s">
        <v>13</v>
      </c>
      <c r="M101" s="171" t="s">
        <v>13</v>
      </c>
      <c r="N101" s="171" t="s">
        <v>13</v>
      </c>
    </row>
    <row r="102" spans="1:14" ht="36" customHeight="1" x14ac:dyDescent="0.25">
      <c r="A102" s="14"/>
      <c r="B102" s="156"/>
      <c r="C102" s="159"/>
      <c r="D102" s="159"/>
      <c r="E102" s="162"/>
      <c r="F102" s="107" t="s">
        <v>20</v>
      </c>
      <c r="G102" s="114" t="s">
        <v>27</v>
      </c>
      <c r="H102" s="114" t="s">
        <v>27</v>
      </c>
      <c r="I102" s="114" t="s">
        <v>27</v>
      </c>
      <c r="J102" s="172"/>
      <c r="K102" s="172"/>
      <c r="L102" s="172"/>
      <c r="M102" s="172"/>
      <c r="N102" s="172"/>
    </row>
    <row r="103" spans="1:14" ht="36" customHeight="1" x14ac:dyDescent="0.25">
      <c r="A103" s="14"/>
      <c r="B103" s="157"/>
      <c r="C103" s="160"/>
      <c r="D103" s="160"/>
      <c r="E103" s="163"/>
      <c r="F103" s="107" t="s">
        <v>21</v>
      </c>
      <c r="G103" s="109" t="s">
        <v>27</v>
      </c>
      <c r="H103" s="109" t="s">
        <v>27</v>
      </c>
      <c r="I103" s="109" t="s">
        <v>27</v>
      </c>
      <c r="J103" s="173"/>
      <c r="K103" s="173"/>
      <c r="L103" s="173"/>
      <c r="M103" s="173"/>
      <c r="N103" s="173"/>
    </row>
    <row r="104" spans="1:14" ht="36" customHeight="1" x14ac:dyDescent="0.25">
      <c r="A104" s="14"/>
      <c r="B104" s="149" t="s">
        <v>25</v>
      </c>
      <c r="C104" s="158">
        <v>2020</v>
      </c>
      <c r="D104" s="158">
        <v>2026</v>
      </c>
      <c r="E104" s="161" t="s">
        <v>22</v>
      </c>
      <c r="F104" s="107" t="s">
        <v>14</v>
      </c>
      <c r="G104" s="114">
        <f>G105+G106</f>
        <v>46747848.659999996</v>
      </c>
      <c r="H104" s="114">
        <f t="shared" ref="H104:I104" si="30">H105+H106</f>
        <v>46747848.659999996</v>
      </c>
      <c r="I104" s="114">
        <f t="shared" si="30"/>
        <v>200</v>
      </c>
      <c r="J104" s="171" t="s">
        <v>13</v>
      </c>
      <c r="K104" s="171" t="s">
        <v>13</v>
      </c>
      <c r="L104" s="171" t="s">
        <v>13</v>
      </c>
      <c r="M104" s="171" t="s">
        <v>13</v>
      </c>
      <c r="N104" s="171" t="s">
        <v>13</v>
      </c>
    </row>
    <row r="105" spans="1:14" ht="36" customHeight="1" x14ac:dyDescent="0.25">
      <c r="A105" s="14"/>
      <c r="B105" s="150"/>
      <c r="C105" s="159"/>
      <c r="D105" s="159"/>
      <c r="E105" s="162"/>
      <c r="F105" s="107" t="s">
        <v>20</v>
      </c>
      <c r="G105" s="114">
        <f t="shared" ref="G105:H105" si="31">G108+G111+G114+G117+G120+G126+G123</f>
        <v>20511042.66</v>
      </c>
      <c r="H105" s="114">
        <f t="shared" si="31"/>
        <v>20511042.66</v>
      </c>
      <c r="I105" s="114">
        <f>H105/G105*100</f>
        <v>100</v>
      </c>
      <c r="J105" s="172"/>
      <c r="K105" s="172"/>
      <c r="L105" s="172"/>
      <c r="M105" s="172"/>
      <c r="N105" s="172"/>
    </row>
    <row r="106" spans="1:14" ht="36" customHeight="1" x14ac:dyDescent="0.25">
      <c r="A106" s="14"/>
      <c r="B106" s="151"/>
      <c r="C106" s="160"/>
      <c r="D106" s="160"/>
      <c r="E106" s="163"/>
      <c r="F106" s="107" t="s">
        <v>21</v>
      </c>
      <c r="G106" s="114">
        <f t="shared" ref="G106:I106" si="32">G109+G112+G115+G118+G121+G127+G124</f>
        <v>26236806</v>
      </c>
      <c r="H106" s="114">
        <f t="shared" si="32"/>
        <v>26236806</v>
      </c>
      <c r="I106" s="114">
        <f t="shared" si="32"/>
        <v>100</v>
      </c>
      <c r="J106" s="173"/>
      <c r="K106" s="173"/>
      <c r="L106" s="173"/>
      <c r="M106" s="173"/>
      <c r="N106" s="173"/>
    </row>
    <row r="107" spans="1:14" ht="17.25" customHeight="1" x14ac:dyDescent="0.25">
      <c r="A107" s="222"/>
      <c r="B107" s="155" t="s">
        <v>104</v>
      </c>
      <c r="C107" s="158">
        <v>2020</v>
      </c>
      <c r="D107" s="158">
        <v>2026</v>
      </c>
      <c r="E107" s="161" t="s">
        <v>22</v>
      </c>
      <c r="F107" s="107" t="s">
        <v>14</v>
      </c>
      <c r="G107" s="114">
        <f>G108+G109</f>
        <v>9820605.6600000001</v>
      </c>
      <c r="H107" s="114">
        <f t="shared" ref="H107:I107" si="33">H108+H109</f>
        <v>9820605.6600000001</v>
      </c>
      <c r="I107" s="114">
        <f t="shared" si="33"/>
        <v>100</v>
      </c>
      <c r="J107" s="184" t="s">
        <v>122</v>
      </c>
      <c r="K107" s="171" t="s">
        <v>64</v>
      </c>
      <c r="L107" s="171">
        <v>100</v>
      </c>
      <c r="M107" s="171">
        <v>100</v>
      </c>
      <c r="N107" s="171">
        <v>100</v>
      </c>
    </row>
    <row r="108" spans="1:14" ht="27" customHeight="1" x14ac:dyDescent="0.25">
      <c r="A108" s="223"/>
      <c r="B108" s="156"/>
      <c r="C108" s="159"/>
      <c r="D108" s="159"/>
      <c r="E108" s="162"/>
      <c r="F108" s="107" t="s">
        <v>20</v>
      </c>
      <c r="G108" s="114">
        <v>9820605.6600000001</v>
      </c>
      <c r="H108" s="114">
        <v>9820605.6600000001</v>
      </c>
      <c r="I108" s="114">
        <v>100</v>
      </c>
      <c r="J108" s="185"/>
      <c r="K108" s="172"/>
      <c r="L108" s="172"/>
      <c r="M108" s="172"/>
      <c r="N108" s="172"/>
    </row>
    <row r="109" spans="1:14" ht="31.15" customHeight="1" x14ac:dyDescent="0.25">
      <c r="A109" s="224"/>
      <c r="B109" s="157"/>
      <c r="C109" s="160"/>
      <c r="D109" s="160"/>
      <c r="E109" s="163"/>
      <c r="F109" s="107" t="s">
        <v>21</v>
      </c>
      <c r="G109" s="109">
        <v>0</v>
      </c>
      <c r="H109" s="109">
        <v>0</v>
      </c>
      <c r="I109" s="109">
        <v>0</v>
      </c>
      <c r="J109" s="186"/>
      <c r="K109" s="173"/>
      <c r="L109" s="173"/>
      <c r="M109" s="173"/>
      <c r="N109" s="173"/>
    </row>
    <row r="110" spans="1:14" ht="15.75" hidden="1" customHeight="1" x14ac:dyDescent="0.25">
      <c r="A110" s="222"/>
      <c r="B110" s="155" t="s">
        <v>105</v>
      </c>
      <c r="C110" s="158">
        <v>2020</v>
      </c>
      <c r="D110" s="158">
        <v>2026</v>
      </c>
      <c r="E110" s="161" t="s">
        <v>22</v>
      </c>
      <c r="F110" s="107" t="s">
        <v>14</v>
      </c>
      <c r="G110" s="114">
        <f t="shared" ref="G110:I110" si="34">G111+G112</f>
        <v>0</v>
      </c>
      <c r="H110" s="114">
        <f t="shared" si="34"/>
        <v>0</v>
      </c>
      <c r="I110" s="114">
        <f t="shared" si="34"/>
        <v>0</v>
      </c>
      <c r="J110" s="184" t="s">
        <v>121</v>
      </c>
      <c r="K110" s="171" t="s">
        <v>64</v>
      </c>
      <c r="L110" s="171"/>
      <c r="M110" s="171"/>
      <c r="N110" s="171"/>
    </row>
    <row r="111" spans="1:14" ht="41.45" hidden="1" customHeight="1" x14ac:dyDescent="0.25">
      <c r="A111" s="223"/>
      <c r="B111" s="156"/>
      <c r="C111" s="159"/>
      <c r="D111" s="159"/>
      <c r="E111" s="162"/>
      <c r="F111" s="107" t="s">
        <v>20</v>
      </c>
      <c r="G111" s="114">
        <v>0</v>
      </c>
      <c r="H111" s="114">
        <v>0</v>
      </c>
      <c r="I111" s="114">
        <v>0</v>
      </c>
      <c r="J111" s="185"/>
      <c r="K111" s="172"/>
      <c r="L111" s="172"/>
      <c r="M111" s="172"/>
      <c r="N111" s="172"/>
    </row>
    <row r="112" spans="1:14" ht="40.9" hidden="1" customHeight="1" x14ac:dyDescent="0.25">
      <c r="A112" s="224"/>
      <c r="B112" s="157"/>
      <c r="C112" s="160"/>
      <c r="D112" s="160"/>
      <c r="E112" s="163"/>
      <c r="F112" s="107" t="s">
        <v>21</v>
      </c>
      <c r="G112" s="109">
        <v>0</v>
      </c>
      <c r="H112" s="109">
        <v>0</v>
      </c>
      <c r="I112" s="109">
        <v>0</v>
      </c>
      <c r="J112" s="186"/>
      <c r="K112" s="173"/>
      <c r="L112" s="173"/>
      <c r="M112" s="173"/>
      <c r="N112" s="173"/>
    </row>
    <row r="113" spans="1:14" ht="15.75" customHeight="1" x14ac:dyDescent="0.25">
      <c r="A113" s="222"/>
      <c r="B113" s="155" t="s">
        <v>106</v>
      </c>
      <c r="C113" s="158">
        <v>2020</v>
      </c>
      <c r="D113" s="158">
        <v>2026</v>
      </c>
      <c r="E113" s="161" t="s">
        <v>22</v>
      </c>
      <c r="F113" s="107" t="s">
        <v>14</v>
      </c>
      <c r="G113" s="114">
        <f>G114+G115</f>
        <v>10690437</v>
      </c>
      <c r="H113" s="114">
        <f t="shared" ref="H113:I113" si="35">H114+H115</f>
        <v>10690437</v>
      </c>
      <c r="I113" s="114">
        <f t="shared" si="35"/>
        <v>100</v>
      </c>
      <c r="J113" s="184" t="s">
        <v>118</v>
      </c>
      <c r="K113" s="171" t="s">
        <v>64</v>
      </c>
      <c r="L113" s="171">
        <v>100</v>
      </c>
      <c r="M113" s="171">
        <v>100</v>
      </c>
      <c r="N113" s="171">
        <v>100</v>
      </c>
    </row>
    <row r="114" spans="1:14" ht="81" customHeight="1" x14ac:dyDescent="0.25">
      <c r="A114" s="223"/>
      <c r="B114" s="156"/>
      <c r="C114" s="159"/>
      <c r="D114" s="159"/>
      <c r="E114" s="162"/>
      <c r="F114" s="107" t="s">
        <v>20</v>
      </c>
      <c r="G114" s="114">
        <v>10690437</v>
      </c>
      <c r="H114" s="114">
        <v>10690437</v>
      </c>
      <c r="I114" s="114">
        <v>100</v>
      </c>
      <c r="J114" s="185"/>
      <c r="K114" s="172"/>
      <c r="L114" s="172"/>
      <c r="M114" s="172"/>
      <c r="N114" s="172"/>
    </row>
    <row r="115" spans="1:14" ht="60.6" customHeight="1" x14ac:dyDescent="0.25">
      <c r="A115" s="224"/>
      <c r="B115" s="157"/>
      <c r="C115" s="160"/>
      <c r="D115" s="160"/>
      <c r="E115" s="163"/>
      <c r="F115" s="107" t="s">
        <v>21</v>
      </c>
      <c r="G115" s="109">
        <v>0</v>
      </c>
      <c r="H115" s="109">
        <v>0</v>
      </c>
      <c r="I115" s="109">
        <v>0</v>
      </c>
      <c r="J115" s="186"/>
      <c r="K115" s="173"/>
      <c r="L115" s="173"/>
      <c r="M115" s="173"/>
      <c r="N115" s="173"/>
    </row>
    <row r="116" spans="1:14" ht="15.75" hidden="1" customHeight="1" x14ac:dyDescent="0.25">
      <c r="A116" s="222"/>
      <c r="B116" s="155" t="s">
        <v>134</v>
      </c>
      <c r="C116" s="158">
        <v>2020</v>
      </c>
      <c r="D116" s="158">
        <v>2026</v>
      </c>
      <c r="E116" s="161" t="s">
        <v>22</v>
      </c>
      <c r="F116" s="107" t="s">
        <v>14</v>
      </c>
      <c r="G116" s="109">
        <f t="shared" ref="G116:I116" si="36">G117+G118</f>
        <v>0</v>
      </c>
      <c r="H116" s="109">
        <f t="shared" si="36"/>
        <v>0</v>
      </c>
      <c r="I116" s="109">
        <f t="shared" si="36"/>
        <v>0</v>
      </c>
      <c r="J116" s="171" t="s">
        <v>137</v>
      </c>
      <c r="K116" s="171" t="s">
        <v>64</v>
      </c>
      <c r="L116" s="171"/>
      <c r="M116" s="171"/>
      <c r="N116" s="171"/>
    </row>
    <row r="117" spans="1:14" ht="45" hidden="1" customHeight="1" x14ac:dyDescent="0.25">
      <c r="A117" s="223"/>
      <c r="B117" s="156"/>
      <c r="C117" s="159"/>
      <c r="D117" s="159"/>
      <c r="E117" s="162"/>
      <c r="F117" s="107" t="s">
        <v>20</v>
      </c>
      <c r="G117" s="109"/>
      <c r="H117" s="109"/>
      <c r="I117" s="109"/>
      <c r="J117" s="172"/>
      <c r="K117" s="172"/>
      <c r="L117" s="172"/>
      <c r="M117" s="172"/>
      <c r="N117" s="172"/>
    </row>
    <row r="118" spans="1:14" ht="52.5" hidden="1" customHeight="1" x14ac:dyDescent="0.25">
      <c r="A118" s="224"/>
      <c r="B118" s="157"/>
      <c r="C118" s="160"/>
      <c r="D118" s="160"/>
      <c r="E118" s="163"/>
      <c r="F118" s="107" t="s">
        <v>21</v>
      </c>
      <c r="G118" s="109"/>
      <c r="H118" s="109"/>
      <c r="I118" s="109"/>
      <c r="J118" s="173"/>
      <c r="K118" s="173"/>
      <c r="L118" s="173"/>
      <c r="M118" s="173"/>
      <c r="N118" s="173"/>
    </row>
    <row r="119" spans="1:14" ht="15.75" hidden="1" customHeight="1" x14ac:dyDescent="0.25">
      <c r="A119" s="222"/>
      <c r="B119" s="155" t="s">
        <v>149</v>
      </c>
      <c r="C119" s="158">
        <v>2020</v>
      </c>
      <c r="D119" s="158">
        <v>2026</v>
      </c>
      <c r="E119" s="161" t="s">
        <v>22</v>
      </c>
      <c r="F119" s="107" t="s">
        <v>14</v>
      </c>
      <c r="G119" s="109">
        <f t="shared" ref="G119:I119" si="37">G120+G121</f>
        <v>0</v>
      </c>
      <c r="H119" s="109">
        <f t="shared" si="37"/>
        <v>0</v>
      </c>
      <c r="I119" s="109">
        <f t="shared" si="37"/>
        <v>0</v>
      </c>
      <c r="J119" s="171" t="s">
        <v>191</v>
      </c>
      <c r="K119" s="171" t="s">
        <v>64</v>
      </c>
      <c r="L119" s="171"/>
      <c r="M119" s="171"/>
      <c r="N119" s="171"/>
    </row>
    <row r="120" spans="1:14" ht="89.45" hidden="1" customHeight="1" x14ac:dyDescent="0.25">
      <c r="A120" s="223"/>
      <c r="B120" s="156"/>
      <c r="C120" s="159"/>
      <c r="D120" s="159"/>
      <c r="E120" s="162"/>
      <c r="F120" s="107" t="s">
        <v>20</v>
      </c>
      <c r="G120" s="109">
        <v>0</v>
      </c>
      <c r="H120" s="109">
        <v>0</v>
      </c>
      <c r="I120" s="109">
        <v>0</v>
      </c>
      <c r="J120" s="172"/>
      <c r="K120" s="172"/>
      <c r="L120" s="172"/>
      <c r="M120" s="172"/>
      <c r="N120" s="172"/>
    </row>
    <row r="121" spans="1:14" ht="71.45" hidden="1" customHeight="1" x14ac:dyDescent="0.25">
      <c r="A121" s="224"/>
      <c r="B121" s="157"/>
      <c r="C121" s="160"/>
      <c r="D121" s="160"/>
      <c r="E121" s="163"/>
      <c r="F121" s="107" t="s">
        <v>21</v>
      </c>
      <c r="G121" s="109">
        <v>0</v>
      </c>
      <c r="H121" s="109">
        <v>0</v>
      </c>
      <c r="I121" s="109">
        <v>0</v>
      </c>
      <c r="J121" s="173"/>
      <c r="K121" s="173"/>
      <c r="L121" s="173"/>
      <c r="M121" s="173"/>
      <c r="N121" s="173"/>
    </row>
    <row r="122" spans="1:14" s="49" customFormat="1" ht="71.45" hidden="1" customHeight="1" x14ac:dyDescent="0.25">
      <c r="A122" s="48"/>
      <c r="B122" s="155" t="s">
        <v>163</v>
      </c>
      <c r="C122" s="158">
        <v>2020</v>
      </c>
      <c r="D122" s="158">
        <v>2026</v>
      </c>
      <c r="E122" s="161" t="s">
        <v>22</v>
      </c>
      <c r="F122" s="107" t="s">
        <v>14</v>
      </c>
      <c r="G122" s="109">
        <f t="shared" ref="G122:I122" si="38">G123+G124</f>
        <v>0</v>
      </c>
      <c r="H122" s="109">
        <f t="shared" si="38"/>
        <v>0</v>
      </c>
      <c r="I122" s="109">
        <f t="shared" si="38"/>
        <v>0</v>
      </c>
      <c r="J122" s="171" t="s">
        <v>150</v>
      </c>
      <c r="K122" s="171" t="s">
        <v>64</v>
      </c>
      <c r="L122" s="119"/>
      <c r="M122" s="119"/>
      <c r="N122" s="119"/>
    </row>
    <row r="123" spans="1:14" s="49" customFormat="1" ht="71.45" hidden="1" customHeight="1" x14ac:dyDescent="0.25">
      <c r="A123" s="48"/>
      <c r="B123" s="156"/>
      <c r="C123" s="159"/>
      <c r="D123" s="159"/>
      <c r="E123" s="162"/>
      <c r="F123" s="107" t="s">
        <v>20</v>
      </c>
      <c r="G123" s="109">
        <v>0</v>
      </c>
      <c r="H123" s="109">
        <v>0</v>
      </c>
      <c r="I123" s="109">
        <v>0</v>
      </c>
      <c r="J123" s="172"/>
      <c r="K123" s="172"/>
      <c r="L123" s="119"/>
      <c r="M123" s="119"/>
      <c r="N123" s="119"/>
    </row>
    <row r="124" spans="1:14" s="49" customFormat="1" ht="71.45" hidden="1" customHeight="1" x14ac:dyDescent="0.25">
      <c r="A124" s="48"/>
      <c r="B124" s="157"/>
      <c r="C124" s="160"/>
      <c r="D124" s="160"/>
      <c r="E124" s="163"/>
      <c r="F124" s="107" t="s">
        <v>21</v>
      </c>
      <c r="G124" s="109">
        <v>0</v>
      </c>
      <c r="H124" s="109">
        <v>0</v>
      </c>
      <c r="I124" s="109">
        <v>0</v>
      </c>
      <c r="J124" s="173"/>
      <c r="K124" s="173"/>
      <c r="L124" s="119"/>
      <c r="M124" s="119"/>
      <c r="N124" s="119"/>
    </row>
    <row r="125" spans="1:14" ht="21" customHeight="1" x14ac:dyDescent="0.25">
      <c r="A125" s="250"/>
      <c r="B125" s="155" t="s">
        <v>222</v>
      </c>
      <c r="C125" s="158">
        <v>2020</v>
      </c>
      <c r="D125" s="158">
        <v>2026</v>
      </c>
      <c r="E125" s="161" t="s">
        <v>22</v>
      </c>
      <c r="F125" s="107" t="s">
        <v>14</v>
      </c>
      <c r="G125" s="109">
        <f t="shared" ref="G125:I125" si="39">G126+G127</f>
        <v>26236806</v>
      </c>
      <c r="H125" s="109">
        <f t="shared" si="39"/>
        <v>26236806</v>
      </c>
      <c r="I125" s="109">
        <f t="shared" si="39"/>
        <v>100</v>
      </c>
      <c r="J125" s="171" t="s">
        <v>118</v>
      </c>
      <c r="K125" s="171" t="s">
        <v>64</v>
      </c>
      <c r="L125" s="171">
        <v>100</v>
      </c>
      <c r="M125" s="171">
        <v>100</v>
      </c>
      <c r="N125" s="171">
        <v>100</v>
      </c>
    </row>
    <row r="126" spans="1:14" ht="42.75" customHeight="1" x14ac:dyDescent="0.25">
      <c r="A126" s="251"/>
      <c r="B126" s="156"/>
      <c r="C126" s="159"/>
      <c r="D126" s="159"/>
      <c r="E126" s="162"/>
      <c r="F126" s="107" t="s">
        <v>20</v>
      </c>
      <c r="G126" s="109">
        <v>0</v>
      </c>
      <c r="H126" s="109">
        <v>0</v>
      </c>
      <c r="I126" s="109">
        <v>0</v>
      </c>
      <c r="J126" s="172"/>
      <c r="K126" s="172"/>
      <c r="L126" s="172"/>
      <c r="M126" s="172"/>
      <c r="N126" s="172"/>
    </row>
    <row r="127" spans="1:14" ht="37.9" customHeight="1" x14ac:dyDescent="0.25">
      <c r="A127" s="252"/>
      <c r="B127" s="157"/>
      <c r="C127" s="160"/>
      <c r="D127" s="160"/>
      <c r="E127" s="163"/>
      <c r="F127" s="107" t="s">
        <v>21</v>
      </c>
      <c r="G127" s="109">
        <v>26236806</v>
      </c>
      <c r="H127" s="109">
        <v>26236806</v>
      </c>
      <c r="I127" s="109">
        <v>100</v>
      </c>
      <c r="J127" s="173"/>
      <c r="K127" s="173"/>
      <c r="L127" s="173"/>
      <c r="M127" s="173"/>
      <c r="N127" s="173"/>
    </row>
    <row r="128" spans="1:14" ht="25.5" customHeight="1" x14ac:dyDescent="0.25">
      <c r="A128" s="250"/>
      <c r="B128" s="149" t="s">
        <v>125</v>
      </c>
      <c r="C128" s="158">
        <v>2020</v>
      </c>
      <c r="D128" s="158">
        <v>2026</v>
      </c>
      <c r="E128" s="161" t="s">
        <v>22</v>
      </c>
      <c r="F128" s="107" t="s">
        <v>14</v>
      </c>
      <c r="G128" s="109">
        <f t="shared" ref="G128:H128" si="40">G129+G130</f>
        <v>3030303.03</v>
      </c>
      <c r="H128" s="109">
        <f t="shared" si="40"/>
        <v>3030303.03</v>
      </c>
      <c r="I128" s="109">
        <f>H128/G128*100</f>
        <v>100</v>
      </c>
      <c r="J128" s="171"/>
      <c r="K128" s="171"/>
      <c r="L128" s="171"/>
      <c r="M128" s="171"/>
      <c r="N128" s="171"/>
    </row>
    <row r="129" spans="1:14" ht="37.15" customHeight="1" x14ac:dyDescent="0.25">
      <c r="A129" s="251"/>
      <c r="B129" s="150"/>
      <c r="C129" s="159"/>
      <c r="D129" s="159"/>
      <c r="E129" s="162"/>
      <c r="F129" s="107" t="s">
        <v>20</v>
      </c>
      <c r="G129" s="109">
        <f t="shared" ref="G129:I129" si="41">G132+G135+G141+G138</f>
        <v>30303.03</v>
      </c>
      <c r="H129" s="109">
        <f t="shared" si="41"/>
        <v>30303.03</v>
      </c>
      <c r="I129" s="109">
        <f t="shared" si="41"/>
        <v>100</v>
      </c>
      <c r="J129" s="172"/>
      <c r="K129" s="172"/>
      <c r="L129" s="172"/>
      <c r="M129" s="172"/>
      <c r="N129" s="172"/>
    </row>
    <row r="130" spans="1:14" ht="25.9" customHeight="1" x14ac:dyDescent="0.25">
      <c r="A130" s="251"/>
      <c r="B130" s="151"/>
      <c r="C130" s="160"/>
      <c r="D130" s="160"/>
      <c r="E130" s="163"/>
      <c r="F130" s="107" t="s">
        <v>21</v>
      </c>
      <c r="G130" s="109">
        <f t="shared" ref="G130:I130" si="42">G133+G136+G142+G139</f>
        <v>3000000</v>
      </c>
      <c r="H130" s="109">
        <f t="shared" si="42"/>
        <v>3000000</v>
      </c>
      <c r="I130" s="109">
        <f t="shared" si="42"/>
        <v>100</v>
      </c>
      <c r="J130" s="173"/>
      <c r="K130" s="173"/>
      <c r="L130" s="173"/>
      <c r="M130" s="173"/>
      <c r="N130" s="173"/>
    </row>
    <row r="131" spans="1:14" ht="34.5" hidden="1" customHeight="1" x14ac:dyDescent="0.25">
      <c r="A131" s="14"/>
      <c r="B131" s="155" t="s">
        <v>197</v>
      </c>
      <c r="C131" s="158">
        <v>2020</v>
      </c>
      <c r="D131" s="158">
        <v>2026</v>
      </c>
      <c r="E131" s="161" t="s">
        <v>22</v>
      </c>
      <c r="F131" s="107" t="s">
        <v>14</v>
      </c>
      <c r="G131" s="114">
        <f t="shared" ref="G131:I131" si="43">G132+G133</f>
        <v>0</v>
      </c>
      <c r="H131" s="114">
        <f t="shared" si="43"/>
        <v>0</v>
      </c>
      <c r="I131" s="114">
        <f t="shared" si="43"/>
        <v>0</v>
      </c>
      <c r="J131" s="171" t="s">
        <v>188</v>
      </c>
      <c r="K131" s="171" t="s">
        <v>128</v>
      </c>
      <c r="L131" s="171"/>
      <c r="M131" s="171"/>
      <c r="N131" s="171"/>
    </row>
    <row r="132" spans="1:14" ht="34.5" hidden="1" customHeight="1" x14ac:dyDescent="0.25">
      <c r="A132" s="14"/>
      <c r="B132" s="156"/>
      <c r="C132" s="159"/>
      <c r="D132" s="159"/>
      <c r="E132" s="162"/>
      <c r="F132" s="107" t="s">
        <v>20</v>
      </c>
      <c r="G132" s="114">
        <v>0</v>
      </c>
      <c r="H132" s="114">
        <v>0</v>
      </c>
      <c r="I132" s="114">
        <v>0</v>
      </c>
      <c r="J132" s="172"/>
      <c r="K132" s="172"/>
      <c r="L132" s="172"/>
      <c r="M132" s="172"/>
      <c r="N132" s="172"/>
    </row>
    <row r="133" spans="1:14" ht="106.9" hidden="1" customHeight="1" x14ac:dyDescent="0.25">
      <c r="A133" s="14"/>
      <c r="B133" s="157"/>
      <c r="C133" s="160"/>
      <c r="D133" s="160"/>
      <c r="E133" s="163"/>
      <c r="F133" s="107" t="s">
        <v>21</v>
      </c>
      <c r="G133" s="109">
        <v>0</v>
      </c>
      <c r="H133" s="109">
        <v>0</v>
      </c>
      <c r="I133" s="109">
        <v>0</v>
      </c>
      <c r="J133" s="173"/>
      <c r="K133" s="173"/>
      <c r="L133" s="173"/>
      <c r="M133" s="173"/>
      <c r="N133" s="173"/>
    </row>
    <row r="134" spans="1:14" ht="16.899999999999999" hidden="1" customHeight="1" x14ac:dyDescent="0.25">
      <c r="A134" s="75"/>
      <c r="B134" s="155" t="s">
        <v>126</v>
      </c>
      <c r="C134" s="158">
        <v>2020</v>
      </c>
      <c r="D134" s="158">
        <v>2026</v>
      </c>
      <c r="E134" s="161" t="s">
        <v>22</v>
      </c>
      <c r="F134" s="107" t="s">
        <v>14</v>
      </c>
      <c r="G134" s="109">
        <f t="shared" ref="G134:I134" si="44">G135+G136</f>
        <v>0</v>
      </c>
      <c r="H134" s="109">
        <f t="shared" si="44"/>
        <v>0</v>
      </c>
      <c r="I134" s="109">
        <f t="shared" si="44"/>
        <v>0</v>
      </c>
      <c r="J134" s="171" t="s">
        <v>122</v>
      </c>
      <c r="K134" s="171" t="s">
        <v>64</v>
      </c>
      <c r="L134" s="171">
        <v>100</v>
      </c>
      <c r="M134" s="171">
        <v>0</v>
      </c>
      <c r="N134" s="171">
        <v>0</v>
      </c>
    </row>
    <row r="135" spans="1:14" ht="40.9" hidden="1" customHeight="1" x14ac:dyDescent="0.25">
      <c r="A135" s="75"/>
      <c r="B135" s="156"/>
      <c r="C135" s="159"/>
      <c r="D135" s="159"/>
      <c r="E135" s="162"/>
      <c r="F135" s="107" t="s">
        <v>20</v>
      </c>
      <c r="G135" s="109">
        <v>0</v>
      </c>
      <c r="H135" s="109">
        <v>0</v>
      </c>
      <c r="I135" s="109">
        <v>0</v>
      </c>
      <c r="J135" s="172"/>
      <c r="K135" s="172"/>
      <c r="L135" s="172"/>
      <c r="M135" s="172"/>
      <c r="N135" s="172"/>
    </row>
    <row r="136" spans="1:14" ht="81.599999999999994" hidden="1" customHeight="1" x14ac:dyDescent="0.25">
      <c r="A136" s="75"/>
      <c r="B136" s="157"/>
      <c r="C136" s="160"/>
      <c r="D136" s="160"/>
      <c r="E136" s="163"/>
      <c r="F136" s="107" t="s">
        <v>21</v>
      </c>
      <c r="G136" s="109">
        <v>0</v>
      </c>
      <c r="H136" s="109">
        <v>0</v>
      </c>
      <c r="I136" s="109">
        <v>0</v>
      </c>
      <c r="J136" s="173"/>
      <c r="K136" s="173"/>
      <c r="L136" s="173"/>
      <c r="M136" s="173"/>
      <c r="N136" s="173"/>
    </row>
    <row r="137" spans="1:14" s="74" customFormat="1" ht="81.599999999999994" hidden="1" customHeight="1" x14ac:dyDescent="0.25">
      <c r="A137" s="73"/>
      <c r="B137" s="155" t="s">
        <v>164</v>
      </c>
      <c r="C137" s="158">
        <v>2020</v>
      </c>
      <c r="D137" s="158">
        <v>2026</v>
      </c>
      <c r="E137" s="161" t="s">
        <v>22</v>
      </c>
      <c r="F137" s="107" t="s">
        <v>14</v>
      </c>
      <c r="G137" s="109">
        <f t="shared" ref="G137:I137" si="45">G138+G139</f>
        <v>0</v>
      </c>
      <c r="H137" s="109">
        <f t="shared" si="45"/>
        <v>0</v>
      </c>
      <c r="I137" s="109">
        <f t="shared" si="45"/>
        <v>0</v>
      </c>
      <c r="J137" s="184" t="s">
        <v>198</v>
      </c>
      <c r="K137" s="171" t="s">
        <v>64</v>
      </c>
      <c r="L137" s="171"/>
      <c r="M137" s="171"/>
      <c r="N137" s="171"/>
    </row>
    <row r="138" spans="1:14" s="74" customFormat="1" ht="51.6" hidden="1" customHeight="1" x14ac:dyDescent="0.25">
      <c r="A138" s="73"/>
      <c r="B138" s="156"/>
      <c r="C138" s="159"/>
      <c r="D138" s="159"/>
      <c r="E138" s="162"/>
      <c r="F138" s="107" t="s">
        <v>20</v>
      </c>
      <c r="G138" s="109">
        <v>0</v>
      </c>
      <c r="H138" s="109">
        <v>0</v>
      </c>
      <c r="I138" s="109">
        <v>0</v>
      </c>
      <c r="J138" s="185"/>
      <c r="K138" s="172"/>
      <c r="L138" s="172"/>
      <c r="M138" s="172"/>
      <c r="N138" s="172"/>
    </row>
    <row r="139" spans="1:14" s="74" customFormat="1" ht="180" hidden="1" customHeight="1" x14ac:dyDescent="0.25">
      <c r="A139" s="73"/>
      <c r="B139" s="157"/>
      <c r="C139" s="160"/>
      <c r="D139" s="160"/>
      <c r="E139" s="163"/>
      <c r="F139" s="107" t="s">
        <v>21</v>
      </c>
      <c r="G139" s="109">
        <v>0</v>
      </c>
      <c r="H139" s="109">
        <v>0</v>
      </c>
      <c r="I139" s="109">
        <v>0</v>
      </c>
      <c r="J139" s="186"/>
      <c r="K139" s="173"/>
      <c r="L139" s="173"/>
      <c r="M139" s="173"/>
      <c r="N139" s="173"/>
    </row>
    <row r="140" spans="1:14" s="45" customFormat="1" ht="28.9" customHeight="1" x14ac:dyDescent="0.25">
      <c r="A140" s="44"/>
      <c r="B140" s="155" t="s">
        <v>234</v>
      </c>
      <c r="C140" s="158">
        <v>2022</v>
      </c>
      <c r="D140" s="158">
        <v>2026</v>
      </c>
      <c r="E140" s="161" t="s">
        <v>22</v>
      </c>
      <c r="F140" s="107" t="s">
        <v>14</v>
      </c>
      <c r="G140" s="109">
        <f t="shared" ref="G140:H140" si="46">G141+G142</f>
        <v>3030303.03</v>
      </c>
      <c r="H140" s="109">
        <f t="shared" si="46"/>
        <v>3030303.03</v>
      </c>
      <c r="I140" s="109">
        <v>100</v>
      </c>
      <c r="J140" s="184" t="s">
        <v>235</v>
      </c>
      <c r="K140" s="171" t="s">
        <v>68</v>
      </c>
      <c r="L140" s="171">
        <v>3</v>
      </c>
      <c r="M140" s="171">
        <v>3</v>
      </c>
      <c r="N140" s="171">
        <v>100</v>
      </c>
    </row>
    <row r="141" spans="1:14" s="45" customFormat="1" ht="27.6" customHeight="1" x14ac:dyDescent="0.25">
      <c r="A141" s="44"/>
      <c r="B141" s="156"/>
      <c r="C141" s="159"/>
      <c r="D141" s="159"/>
      <c r="E141" s="162"/>
      <c r="F141" s="107" t="s">
        <v>20</v>
      </c>
      <c r="G141" s="109">
        <v>30303.03</v>
      </c>
      <c r="H141" s="109">
        <v>30303.03</v>
      </c>
      <c r="I141" s="114">
        <v>100</v>
      </c>
      <c r="J141" s="185"/>
      <c r="K141" s="172"/>
      <c r="L141" s="172"/>
      <c r="M141" s="172"/>
      <c r="N141" s="172"/>
    </row>
    <row r="142" spans="1:14" s="45" customFormat="1" ht="72" customHeight="1" x14ac:dyDescent="0.25">
      <c r="A142" s="44"/>
      <c r="B142" s="157"/>
      <c r="C142" s="160"/>
      <c r="D142" s="160"/>
      <c r="E142" s="163"/>
      <c r="F142" s="107" t="s">
        <v>21</v>
      </c>
      <c r="G142" s="114">
        <v>3000000</v>
      </c>
      <c r="H142" s="114">
        <v>3000000</v>
      </c>
      <c r="I142" s="114">
        <v>100</v>
      </c>
      <c r="J142" s="186"/>
      <c r="K142" s="173"/>
      <c r="L142" s="173"/>
      <c r="M142" s="173"/>
      <c r="N142" s="173"/>
    </row>
    <row r="143" spans="1:14" s="49" customFormat="1" ht="35.450000000000003" customHeight="1" x14ac:dyDescent="0.25">
      <c r="A143" s="47"/>
      <c r="B143" s="184" t="s">
        <v>223</v>
      </c>
      <c r="C143" s="158">
        <v>2022</v>
      </c>
      <c r="D143" s="158">
        <v>2026</v>
      </c>
      <c r="E143" s="161" t="s">
        <v>22</v>
      </c>
      <c r="F143" s="107" t="s">
        <v>14</v>
      </c>
      <c r="G143" s="109">
        <f t="shared" ref="G143:H143" si="47">G144+G145</f>
        <v>1491685.57</v>
      </c>
      <c r="H143" s="109">
        <f t="shared" si="47"/>
        <v>1491685.57</v>
      </c>
      <c r="I143" s="109">
        <f>H143/G143*100</f>
        <v>100</v>
      </c>
      <c r="J143" s="171"/>
      <c r="K143" s="171"/>
      <c r="L143" s="171"/>
      <c r="M143" s="171"/>
      <c r="N143" s="171"/>
    </row>
    <row r="144" spans="1:14" s="49" customFormat="1" ht="28.15" customHeight="1" x14ac:dyDescent="0.25">
      <c r="A144" s="47"/>
      <c r="B144" s="185"/>
      <c r="C144" s="159"/>
      <c r="D144" s="159"/>
      <c r="E144" s="162"/>
      <c r="F144" s="107" t="s">
        <v>20</v>
      </c>
      <c r="G144" s="109">
        <f t="shared" ref="G144:I144" si="48">G147</f>
        <v>14916.86</v>
      </c>
      <c r="H144" s="109">
        <f t="shared" si="48"/>
        <v>14916.86</v>
      </c>
      <c r="I144" s="109">
        <f t="shared" si="48"/>
        <v>100</v>
      </c>
      <c r="J144" s="172"/>
      <c r="K144" s="172"/>
      <c r="L144" s="172"/>
      <c r="M144" s="172"/>
      <c r="N144" s="172"/>
    </row>
    <row r="145" spans="1:14" s="49" customFormat="1" ht="28.15" customHeight="1" x14ac:dyDescent="0.25">
      <c r="A145" s="47"/>
      <c r="B145" s="186"/>
      <c r="C145" s="160"/>
      <c r="D145" s="160"/>
      <c r="E145" s="163"/>
      <c r="F145" s="107" t="s">
        <v>21</v>
      </c>
      <c r="G145" s="109">
        <f t="shared" ref="G145:I145" si="49">G148</f>
        <v>1476768.71</v>
      </c>
      <c r="H145" s="109">
        <f t="shared" si="49"/>
        <v>1476768.71</v>
      </c>
      <c r="I145" s="109">
        <f t="shared" si="49"/>
        <v>100</v>
      </c>
      <c r="J145" s="173"/>
      <c r="K145" s="173"/>
      <c r="L145" s="173"/>
      <c r="M145" s="173"/>
      <c r="N145" s="173"/>
    </row>
    <row r="146" spans="1:14" ht="30.6" customHeight="1" x14ac:dyDescent="0.25">
      <c r="A146" s="14"/>
      <c r="B146" s="155" t="s">
        <v>224</v>
      </c>
      <c r="C146" s="158">
        <v>2022</v>
      </c>
      <c r="D146" s="158">
        <v>2026</v>
      </c>
      <c r="E146" s="161" t="s">
        <v>22</v>
      </c>
      <c r="F146" s="107" t="s">
        <v>14</v>
      </c>
      <c r="G146" s="109">
        <f t="shared" ref="G146:H146" si="50">G147+G148</f>
        <v>1491685.57</v>
      </c>
      <c r="H146" s="109">
        <f t="shared" si="50"/>
        <v>1491685.57</v>
      </c>
      <c r="I146" s="109">
        <v>100</v>
      </c>
      <c r="J146" s="171" t="s">
        <v>220</v>
      </c>
      <c r="K146" s="187" t="s">
        <v>68</v>
      </c>
      <c r="L146" s="187">
        <v>1</v>
      </c>
      <c r="M146" s="187">
        <v>1</v>
      </c>
      <c r="N146" s="187">
        <v>100</v>
      </c>
    </row>
    <row r="147" spans="1:14" ht="27" customHeight="1" x14ac:dyDescent="0.25">
      <c r="A147" s="14"/>
      <c r="B147" s="156"/>
      <c r="C147" s="159"/>
      <c r="D147" s="159"/>
      <c r="E147" s="162"/>
      <c r="F147" s="107" t="s">
        <v>20</v>
      </c>
      <c r="G147" s="124">
        <v>14916.86</v>
      </c>
      <c r="H147" s="124">
        <v>14916.86</v>
      </c>
      <c r="I147" s="109">
        <v>100</v>
      </c>
      <c r="J147" s="172"/>
      <c r="K147" s="188"/>
      <c r="L147" s="188"/>
      <c r="M147" s="188"/>
      <c r="N147" s="188"/>
    </row>
    <row r="148" spans="1:14" ht="40.15" customHeight="1" x14ac:dyDescent="0.25">
      <c r="A148" s="14"/>
      <c r="B148" s="157"/>
      <c r="C148" s="160"/>
      <c r="D148" s="160"/>
      <c r="E148" s="163"/>
      <c r="F148" s="107" t="s">
        <v>21</v>
      </c>
      <c r="G148" s="109">
        <v>1476768.71</v>
      </c>
      <c r="H148" s="109">
        <v>1476768.71</v>
      </c>
      <c r="I148" s="109">
        <v>100</v>
      </c>
      <c r="J148" s="173"/>
      <c r="K148" s="189"/>
      <c r="L148" s="189"/>
      <c r="M148" s="189"/>
      <c r="N148" s="189"/>
    </row>
    <row r="149" spans="1:14" s="94" customFormat="1" ht="30.6" customHeight="1" x14ac:dyDescent="0.25">
      <c r="A149" s="93"/>
      <c r="B149" s="149" t="s">
        <v>199</v>
      </c>
      <c r="C149" s="158">
        <v>2020</v>
      </c>
      <c r="D149" s="158">
        <v>2026</v>
      </c>
      <c r="E149" s="161" t="s">
        <v>19</v>
      </c>
      <c r="F149" s="107" t="s">
        <v>14</v>
      </c>
      <c r="G149" s="114">
        <f t="shared" ref="G149:I149" si="51">G150+G151</f>
        <v>6436339.7599999998</v>
      </c>
      <c r="H149" s="114">
        <f t="shared" si="51"/>
        <v>6436339.7599999998</v>
      </c>
      <c r="I149" s="114">
        <f t="shared" si="51"/>
        <v>200</v>
      </c>
      <c r="J149" s="184"/>
      <c r="K149" s="171"/>
      <c r="L149" s="171"/>
      <c r="M149" s="171"/>
      <c r="N149" s="171"/>
    </row>
    <row r="150" spans="1:14" s="94" customFormat="1" ht="30.6" customHeight="1" x14ac:dyDescent="0.25">
      <c r="A150" s="93"/>
      <c r="B150" s="150"/>
      <c r="C150" s="159"/>
      <c r="D150" s="159"/>
      <c r="E150" s="162"/>
      <c r="F150" s="107" t="s">
        <v>20</v>
      </c>
      <c r="G150" s="109">
        <f t="shared" ref="G150:H150" si="52">G153+G156</f>
        <v>1552983.17</v>
      </c>
      <c r="H150" s="109">
        <f t="shared" si="52"/>
        <v>1552983.17</v>
      </c>
      <c r="I150" s="109">
        <f>H150/G150*100</f>
        <v>100</v>
      </c>
      <c r="J150" s="185"/>
      <c r="K150" s="172"/>
      <c r="L150" s="172"/>
      <c r="M150" s="172"/>
      <c r="N150" s="172"/>
    </row>
    <row r="151" spans="1:14" s="94" customFormat="1" ht="27.6" customHeight="1" x14ac:dyDescent="0.25">
      <c r="A151" s="93"/>
      <c r="B151" s="151"/>
      <c r="C151" s="160"/>
      <c r="D151" s="160"/>
      <c r="E151" s="163"/>
      <c r="F151" s="107" t="s">
        <v>21</v>
      </c>
      <c r="G151" s="109">
        <f t="shared" ref="G151:I151" si="53">G154+G157</f>
        <v>4883356.59</v>
      </c>
      <c r="H151" s="109">
        <f t="shared" si="53"/>
        <v>4883356.59</v>
      </c>
      <c r="I151" s="109">
        <f t="shared" si="53"/>
        <v>100</v>
      </c>
      <c r="J151" s="186"/>
      <c r="K151" s="173"/>
      <c r="L151" s="173"/>
      <c r="M151" s="173"/>
      <c r="N151" s="173"/>
    </row>
    <row r="152" spans="1:14" s="94" customFormat="1" ht="30" customHeight="1" x14ac:dyDescent="0.25">
      <c r="A152" s="93"/>
      <c r="B152" s="155" t="s">
        <v>194</v>
      </c>
      <c r="C152" s="158">
        <v>2020</v>
      </c>
      <c r="D152" s="158">
        <v>2026</v>
      </c>
      <c r="E152" s="161" t="s">
        <v>22</v>
      </c>
      <c r="F152" s="107" t="s">
        <v>14</v>
      </c>
      <c r="G152" s="114">
        <f t="shared" ref="G152:H152" si="54">G153+G154</f>
        <v>6436339.7599999998</v>
      </c>
      <c r="H152" s="114">
        <f t="shared" si="54"/>
        <v>6436339.7599999998</v>
      </c>
      <c r="I152" s="114">
        <v>100</v>
      </c>
      <c r="J152" s="184" t="s">
        <v>168</v>
      </c>
      <c r="K152" s="171" t="s">
        <v>64</v>
      </c>
      <c r="L152" s="171">
        <v>25</v>
      </c>
      <c r="M152" s="158">
        <v>25</v>
      </c>
      <c r="N152" s="158">
        <v>100</v>
      </c>
    </row>
    <row r="153" spans="1:14" s="94" customFormat="1" ht="30.6" customHeight="1" x14ac:dyDescent="0.25">
      <c r="A153" s="93"/>
      <c r="B153" s="156"/>
      <c r="C153" s="159"/>
      <c r="D153" s="159"/>
      <c r="E153" s="162"/>
      <c r="F153" s="107" t="s">
        <v>20</v>
      </c>
      <c r="G153" s="114">
        <v>1552983.17</v>
      </c>
      <c r="H153" s="114">
        <v>1552983.17</v>
      </c>
      <c r="I153" s="114">
        <v>100</v>
      </c>
      <c r="J153" s="185"/>
      <c r="K153" s="172"/>
      <c r="L153" s="172"/>
      <c r="M153" s="159"/>
      <c r="N153" s="159"/>
    </row>
    <row r="154" spans="1:14" s="94" customFormat="1" ht="30" customHeight="1" x14ac:dyDescent="0.25">
      <c r="A154" s="93"/>
      <c r="B154" s="157"/>
      <c r="C154" s="160"/>
      <c r="D154" s="160"/>
      <c r="E154" s="163"/>
      <c r="F154" s="107" t="s">
        <v>21</v>
      </c>
      <c r="G154" s="114">
        <v>4883356.59</v>
      </c>
      <c r="H154" s="114">
        <v>4883356.59</v>
      </c>
      <c r="I154" s="114">
        <v>100</v>
      </c>
      <c r="J154" s="186"/>
      <c r="K154" s="173"/>
      <c r="L154" s="173"/>
      <c r="M154" s="160"/>
      <c r="N154" s="160"/>
    </row>
    <row r="155" spans="1:14" s="94" customFormat="1" ht="51.6" hidden="1" customHeight="1" x14ac:dyDescent="0.25">
      <c r="A155" s="93"/>
      <c r="B155" s="155" t="s">
        <v>195</v>
      </c>
      <c r="C155" s="158">
        <v>2020</v>
      </c>
      <c r="D155" s="158">
        <v>2026</v>
      </c>
      <c r="E155" s="161" t="s">
        <v>22</v>
      </c>
      <c r="F155" s="107" t="s">
        <v>14</v>
      </c>
      <c r="G155" s="114">
        <f t="shared" ref="G155:I155" si="55">G156+G157</f>
        <v>0</v>
      </c>
      <c r="H155" s="114">
        <f t="shared" si="55"/>
        <v>0</v>
      </c>
      <c r="I155" s="114">
        <f t="shared" si="55"/>
        <v>0</v>
      </c>
      <c r="J155" s="171" t="s">
        <v>122</v>
      </c>
      <c r="K155" s="171" t="s">
        <v>64</v>
      </c>
      <c r="L155" s="171">
        <v>100</v>
      </c>
      <c r="M155" s="171"/>
      <c r="N155" s="171"/>
    </row>
    <row r="156" spans="1:14" s="94" customFormat="1" ht="48" hidden="1" customHeight="1" x14ac:dyDescent="0.25">
      <c r="A156" s="93"/>
      <c r="B156" s="156"/>
      <c r="C156" s="159"/>
      <c r="D156" s="159"/>
      <c r="E156" s="162"/>
      <c r="F156" s="107" t="s">
        <v>20</v>
      </c>
      <c r="G156" s="109">
        <v>0</v>
      </c>
      <c r="H156" s="109"/>
      <c r="I156" s="109">
        <v>0</v>
      </c>
      <c r="J156" s="172"/>
      <c r="K156" s="172"/>
      <c r="L156" s="172"/>
      <c r="M156" s="172"/>
      <c r="N156" s="172"/>
    </row>
    <row r="157" spans="1:14" s="94" customFormat="1" ht="57.6" hidden="1" customHeight="1" x14ac:dyDescent="0.25">
      <c r="A157" s="93"/>
      <c r="B157" s="157"/>
      <c r="C157" s="160"/>
      <c r="D157" s="160"/>
      <c r="E157" s="163"/>
      <c r="F157" s="107" t="s">
        <v>21</v>
      </c>
      <c r="G157" s="109">
        <v>0</v>
      </c>
      <c r="H157" s="109">
        <v>0</v>
      </c>
      <c r="I157" s="109">
        <v>0</v>
      </c>
      <c r="J157" s="173"/>
      <c r="K157" s="173"/>
      <c r="L157" s="173"/>
      <c r="M157" s="173"/>
      <c r="N157" s="173"/>
    </row>
    <row r="158" spans="1:14" ht="27.6" customHeight="1" x14ac:dyDescent="0.25">
      <c r="A158" s="92"/>
      <c r="B158" s="149" t="s">
        <v>255</v>
      </c>
      <c r="C158" s="158">
        <v>2020</v>
      </c>
      <c r="D158" s="158">
        <v>2026</v>
      </c>
      <c r="E158" s="161" t="s">
        <v>19</v>
      </c>
      <c r="F158" s="107" t="s">
        <v>14</v>
      </c>
      <c r="G158" s="114">
        <f t="shared" ref="G158:H158" si="56">G159+G160</f>
        <v>1319280.6200000001</v>
      </c>
      <c r="H158" s="114">
        <f t="shared" si="56"/>
        <v>1319280.4200000002</v>
      </c>
      <c r="I158" s="114">
        <f>H158/G158*100</f>
        <v>99.999984840222993</v>
      </c>
      <c r="J158" s="184"/>
      <c r="K158" s="171"/>
      <c r="L158" s="171"/>
      <c r="M158" s="171"/>
      <c r="N158" s="171"/>
    </row>
    <row r="159" spans="1:14" ht="39" customHeight="1" x14ac:dyDescent="0.25">
      <c r="A159" s="92"/>
      <c r="B159" s="150"/>
      <c r="C159" s="159"/>
      <c r="D159" s="159"/>
      <c r="E159" s="162"/>
      <c r="F159" s="107" t="s">
        <v>20</v>
      </c>
      <c r="G159" s="109">
        <f>G162</f>
        <v>13193</v>
      </c>
      <c r="H159" s="109">
        <f t="shared" ref="H159:I159" si="57">H162</f>
        <v>13192.8</v>
      </c>
      <c r="I159" s="109">
        <f t="shared" si="57"/>
        <v>100</v>
      </c>
      <c r="J159" s="185"/>
      <c r="K159" s="172"/>
      <c r="L159" s="172"/>
      <c r="M159" s="172"/>
      <c r="N159" s="172"/>
    </row>
    <row r="160" spans="1:14" ht="50.45" customHeight="1" x14ac:dyDescent="0.25">
      <c r="A160" s="92"/>
      <c r="B160" s="151"/>
      <c r="C160" s="160"/>
      <c r="D160" s="160"/>
      <c r="E160" s="163"/>
      <c r="F160" s="107" t="s">
        <v>21</v>
      </c>
      <c r="G160" s="109">
        <f>G163</f>
        <v>1306087.6200000001</v>
      </c>
      <c r="H160" s="109">
        <f t="shared" ref="H160:I160" si="58">H163</f>
        <v>1306087.6200000001</v>
      </c>
      <c r="I160" s="109">
        <f t="shared" si="58"/>
        <v>100</v>
      </c>
      <c r="J160" s="186"/>
      <c r="K160" s="173"/>
      <c r="L160" s="173"/>
      <c r="M160" s="173"/>
      <c r="N160" s="173"/>
    </row>
    <row r="161" spans="1:14" ht="34.15" customHeight="1" x14ac:dyDescent="0.25">
      <c r="A161" s="92"/>
      <c r="B161" s="161" t="s">
        <v>259</v>
      </c>
      <c r="C161" s="158">
        <v>2020</v>
      </c>
      <c r="D161" s="158">
        <v>2026</v>
      </c>
      <c r="E161" s="158" t="s">
        <v>22</v>
      </c>
      <c r="F161" s="107" t="s">
        <v>14</v>
      </c>
      <c r="G161" s="114">
        <f t="shared" ref="G161" si="59">G162+G163</f>
        <v>1319280.6200000001</v>
      </c>
      <c r="H161" s="114">
        <f>H162+H163</f>
        <v>1319280.4200000002</v>
      </c>
      <c r="I161" s="114">
        <v>100</v>
      </c>
      <c r="J161" s="184" t="s">
        <v>258</v>
      </c>
      <c r="K161" s="171" t="s">
        <v>68</v>
      </c>
      <c r="L161" s="171">
        <v>7.5</v>
      </c>
      <c r="M161" s="171">
        <v>7.5</v>
      </c>
      <c r="N161" s="171">
        <v>100</v>
      </c>
    </row>
    <row r="162" spans="1:14" ht="25.9" customHeight="1" x14ac:dyDescent="0.25">
      <c r="A162" s="92"/>
      <c r="B162" s="162"/>
      <c r="C162" s="159"/>
      <c r="D162" s="159"/>
      <c r="E162" s="159"/>
      <c r="F162" s="107" t="s">
        <v>20</v>
      </c>
      <c r="G162" s="114">
        <v>13193</v>
      </c>
      <c r="H162" s="114">
        <v>13192.8</v>
      </c>
      <c r="I162" s="114">
        <f>ROUND(H162/G162*100,1)</f>
        <v>100</v>
      </c>
      <c r="J162" s="185"/>
      <c r="K162" s="172"/>
      <c r="L162" s="172"/>
      <c r="M162" s="172"/>
      <c r="N162" s="172"/>
    </row>
    <row r="163" spans="1:14" ht="54.6" customHeight="1" x14ac:dyDescent="0.25">
      <c r="A163" s="92"/>
      <c r="B163" s="162"/>
      <c r="C163" s="159"/>
      <c r="D163" s="159"/>
      <c r="E163" s="159"/>
      <c r="F163" s="158" t="s">
        <v>21</v>
      </c>
      <c r="G163" s="276">
        <v>1306087.6200000001</v>
      </c>
      <c r="H163" s="276">
        <v>1306087.6200000001</v>
      </c>
      <c r="I163" s="276">
        <v>100</v>
      </c>
      <c r="J163" s="186"/>
      <c r="K163" s="173"/>
      <c r="L163" s="173"/>
      <c r="M163" s="173"/>
      <c r="N163" s="173"/>
    </row>
    <row r="164" spans="1:14" s="101" customFormat="1" ht="115.15" hidden="1" customHeight="1" x14ac:dyDescent="0.25">
      <c r="A164" s="100"/>
      <c r="B164" s="163"/>
      <c r="C164" s="160"/>
      <c r="D164" s="160"/>
      <c r="E164" s="160"/>
      <c r="F164" s="160"/>
      <c r="G164" s="277"/>
      <c r="H164" s="277"/>
      <c r="I164" s="277"/>
      <c r="J164" s="122" t="s">
        <v>257</v>
      </c>
      <c r="K164" s="121" t="s">
        <v>68</v>
      </c>
      <c r="L164" s="121" t="s">
        <v>83</v>
      </c>
      <c r="M164" s="121"/>
      <c r="N164" s="121"/>
    </row>
    <row r="165" spans="1:14" ht="37.9" customHeight="1" x14ac:dyDescent="0.25">
      <c r="A165" s="250"/>
      <c r="B165" s="155" t="s">
        <v>117</v>
      </c>
      <c r="C165" s="158">
        <v>2020</v>
      </c>
      <c r="D165" s="158">
        <v>2026</v>
      </c>
      <c r="E165" s="161" t="s">
        <v>19</v>
      </c>
      <c r="F165" s="107" t="s">
        <v>14</v>
      </c>
      <c r="G165" s="114" t="s">
        <v>27</v>
      </c>
      <c r="H165" s="114" t="s">
        <v>27</v>
      </c>
      <c r="I165" s="114" t="s">
        <v>27</v>
      </c>
      <c r="J165" s="171" t="s">
        <v>13</v>
      </c>
      <c r="K165" s="171" t="s">
        <v>13</v>
      </c>
      <c r="L165" s="171" t="s">
        <v>13</v>
      </c>
      <c r="M165" s="171" t="s">
        <v>13</v>
      </c>
      <c r="N165" s="171" t="s">
        <v>13</v>
      </c>
    </row>
    <row r="166" spans="1:14" ht="33" customHeight="1" x14ac:dyDescent="0.25">
      <c r="A166" s="251"/>
      <c r="B166" s="156"/>
      <c r="C166" s="159"/>
      <c r="D166" s="159"/>
      <c r="E166" s="162"/>
      <c r="F166" s="107" t="s">
        <v>20</v>
      </c>
      <c r="G166" s="114" t="s">
        <v>27</v>
      </c>
      <c r="H166" s="114" t="s">
        <v>27</v>
      </c>
      <c r="I166" s="114" t="s">
        <v>27</v>
      </c>
      <c r="J166" s="172"/>
      <c r="K166" s="172"/>
      <c r="L166" s="172"/>
      <c r="M166" s="172"/>
      <c r="N166" s="172"/>
    </row>
    <row r="167" spans="1:14" ht="30.6" customHeight="1" x14ac:dyDescent="0.25">
      <c r="A167" s="252"/>
      <c r="B167" s="157"/>
      <c r="C167" s="160"/>
      <c r="D167" s="160"/>
      <c r="E167" s="163"/>
      <c r="F167" s="107" t="s">
        <v>21</v>
      </c>
      <c r="G167" s="109" t="s">
        <v>27</v>
      </c>
      <c r="H167" s="109" t="s">
        <v>27</v>
      </c>
      <c r="I167" s="109" t="s">
        <v>27</v>
      </c>
      <c r="J167" s="173"/>
      <c r="K167" s="173"/>
      <c r="L167" s="173"/>
      <c r="M167" s="173"/>
      <c r="N167" s="173"/>
    </row>
    <row r="168" spans="1:14" ht="27.75" customHeight="1" x14ac:dyDescent="0.25">
      <c r="A168" s="250"/>
      <c r="B168" s="149" t="s">
        <v>50</v>
      </c>
      <c r="C168" s="158">
        <v>2020</v>
      </c>
      <c r="D168" s="158">
        <v>2026</v>
      </c>
      <c r="E168" s="161" t="s">
        <v>19</v>
      </c>
      <c r="F168" s="107" t="s">
        <v>14</v>
      </c>
      <c r="G168" s="114">
        <f>G169+G170</f>
        <v>4271617.49</v>
      </c>
      <c r="H168" s="114">
        <f>H169+H170</f>
        <v>4271617.49</v>
      </c>
      <c r="I168" s="114">
        <f t="shared" ref="I168" si="60">I169+I170</f>
        <v>100</v>
      </c>
      <c r="J168" s="171" t="s">
        <v>13</v>
      </c>
      <c r="K168" s="171" t="s">
        <v>13</v>
      </c>
      <c r="L168" s="171" t="s">
        <v>13</v>
      </c>
      <c r="M168" s="171" t="s">
        <v>13</v>
      </c>
      <c r="N168" s="171" t="s">
        <v>13</v>
      </c>
    </row>
    <row r="169" spans="1:14" ht="31.15" customHeight="1" x14ac:dyDescent="0.25">
      <c r="A169" s="251"/>
      <c r="B169" s="150"/>
      <c r="C169" s="159"/>
      <c r="D169" s="159"/>
      <c r="E169" s="162"/>
      <c r="F169" s="107" t="s">
        <v>20</v>
      </c>
      <c r="G169" s="114">
        <f>G172+G178+G175</f>
        <v>4271617.49</v>
      </c>
      <c r="H169" s="114">
        <f>H172+H178+H175</f>
        <v>4271617.49</v>
      </c>
      <c r="I169" s="114">
        <f>H169/G169*100</f>
        <v>100</v>
      </c>
      <c r="J169" s="172"/>
      <c r="K169" s="172"/>
      <c r="L169" s="172"/>
      <c r="M169" s="172"/>
      <c r="N169" s="172"/>
    </row>
    <row r="170" spans="1:14" ht="27.6" customHeight="1" x14ac:dyDescent="0.25">
      <c r="A170" s="252"/>
      <c r="B170" s="151"/>
      <c r="C170" s="160"/>
      <c r="D170" s="160"/>
      <c r="E170" s="163"/>
      <c r="F170" s="107" t="s">
        <v>21</v>
      </c>
      <c r="G170" s="109">
        <f t="shared" ref="G170:I170" si="61">G173+G179+G176</f>
        <v>0</v>
      </c>
      <c r="H170" s="109">
        <f t="shared" si="61"/>
        <v>0</v>
      </c>
      <c r="I170" s="109">
        <f t="shared" si="61"/>
        <v>0</v>
      </c>
      <c r="J170" s="173"/>
      <c r="K170" s="173"/>
      <c r="L170" s="173"/>
      <c r="M170" s="173"/>
      <c r="N170" s="173"/>
    </row>
    <row r="171" spans="1:14" ht="27.75" customHeight="1" x14ac:dyDescent="0.25">
      <c r="A171" s="250"/>
      <c r="B171" s="155" t="s">
        <v>0</v>
      </c>
      <c r="C171" s="158">
        <v>2020</v>
      </c>
      <c r="D171" s="158">
        <v>2026</v>
      </c>
      <c r="E171" s="161" t="s">
        <v>19</v>
      </c>
      <c r="F171" s="107" t="s">
        <v>14</v>
      </c>
      <c r="G171" s="114">
        <f t="shared" ref="G171:I171" si="62">G172+G173</f>
        <v>3952105.3</v>
      </c>
      <c r="H171" s="114">
        <f t="shared" si="62"/>
        <v>3952105.3</v>
      </c>
      <c r="I171" s="114">
        <f t="shared" si="62"/>
        <v>100</v>
      </c>
      <c r="J171" s="129" t="s">
        <v>118</v>
      </c>
      <c r="K171" s="129" t="s">
        <v>64</v>
      </c>
      <c r="L171" s="129">
        <v>100</v>
      </c>
      <c r="M171" s="129">
        <v>100</v>
      </c>
      <c r="N171" s="129">
        <v>100</v>
      </c>
    </row>
    <row r="172" spans="1:14" ht="27.75" customHeight="1" x14ac:dyDescent="0.25">
      <c r="A172" s="251"/>
      <c r="B172" s="156"/>
      <c r="C172" s="159"/>
      <c r="D172" s="159"/>
      <c r="E172" s="162"/>
      <c r="F172" s="107" t="s">
        <v>20</v>
      </c>
      <c r="G172" s="114">
        <v>3952105.3</v>
      </c>
      <c r="H172" s="114">
        <v>3952105.3</v>
      </c>
      <c r="I172" s="114">
        <v>100</v>
      </c>
      <c r="J172" s="130"/>
      <c r="K172" s="130"/>
      <c r="L172" s="130"/>
      <c r="M172" s="130"/>
      <c r="N172" s="130"/>
    </row>
    <row r="173" spans="1:14" ht="43.15" customHeight="1" x14ac:dyDescent="0.25">
      <c r="A173" s="252"/>
      <c r="B173" s="157"/>
      <c r="C173" s="160"/>
      <c r="D173" s="160"/>
      <c r="E173" s="163"/>
      <c r="F173" s="107" t="s">
        <v>21</v>
      </c>
      <c r="G173" s="109">
        <v>0</v>
      </c>
      <c r="H173" s="109">
        <v>0</v>
      </c>
      <c r="I173" s="109">
        <v>0</v>
      </c>
      <c r="J173" s="131"/>
      <c r="K173" s="131"/>
      <c r="L173" s="131"/>
      <c r="M173" s="131"/>
      <c r="N173" s="131"/>
    </row>
    <row r="174" spans="1:14" ht="15.75" hidden="1" customHeight="1" x14ac:dyDescent="0.25">
      <c r="A174" s="222"/>
      <c r="B174" s="155" t="s">
        <v>200</v>
      </c>
      <c r="C174" s="158">
        <v>2020</v>
      </c>
      <c r="D174" s="158">
        <v>2026</v>
      </c>
      <c r="E174" s="161" t="s">
        <v>19</v>
      </c>
      <c r="F174" s="107" t="s">
        <v>14</v>
      </c>
      <c r="G174" s="114">
        <f t="shared" ref="G174:I174" si="63">G175+G176</f>
        <v>0</v>
      </c>
      <c r="H174" s="114">
        <f t="shared" si="63"/>
        <v>0</v>
      </c>
      <c r="I174" s="114">
        <f t="shared" si="63"/>
        <v>0</v>
      </c>
      <c r="J174" s="129" t="s">
        <v>118</v>
      </c>
      <c r="K174" s="129" t="s">
        <v>64</v>
      </c>
      <c r="L174" s="129"/>
      <c r="M174" s="129"/>
      <c r="N174" s="129"/>
    </row>
    <row r="175" spans="1:14" ht="40.15" hidden="1" customHeight="1" x14ac:dyDescent="0.25">
      <c r="A175" s="223"/>
      <c r="B175" s="156"/>
      <c r="C175" s="159"/>
      <c r="D175" s="159"/>
      <c r="E175" s="162"/>
      <c r="F175" s="107" t="s">
        <v>20</v>
      </c>
      <c r="G175" s="114">
        <v>0</v>
      </c>
      <c r="H175" s="114"/>
      <c r="I175" s="114"/>
      <c r="J175" s="130"/>
      <c r="K175" s="130"/>
      <c r="L175" s="130"/>
      <c r="M175" s="130"/>
      <c r="N175" s="130"/>
    </row>
    <row r="176" spans="1:14" ht="68.45" hidden="1" customHeight="1" x14ac:dyDescent="0.25">
      <c r="A176" s="224"/>
      <c r="B176" s="157"/>
      <c r="C176" s="160"/>
      <c r="D176" s="160"/>
      <c r="E176" s="163"/>
      <c r="F176" s="107" t="s">
        <v>21</v>
      </c>
      <c r="G176" s="109">
        <v>0</v>
      </c>
      <c r="H176" s="109"/>
      <c r="I176" s="109"/>
      <c r="J176" s="131"/>
      <c r="K176" s="131"/>
      <c r="L176" s="131"/>
      <c r="M176" s="131"/>
      <c r="N176" s="131"/>
    </row>
    <row r="177" spans="1:14" s="81" customFormat="1" ht="31.9" customHeight="1" x14ac:dyDescent="0.25">
      <c r="A177" s="80"/>
      <c r="B177" s="155" t="s">
        <v>243</v>
      </c>
      <c r="C177" s="158">
        <v>2020</v>
      </c>
      <c r="D177" s="158">
        <v>2026</v>
      </c>
      <c r="E177" s="161" t="s">
        <v>19</v>
      </c>
      <c r="F177" s="107" t="s">
        <v>14</v>
      </c>
      <c r="G177" s="114">
        <f t="shared" ref="G177:I177" si="64">G178+G179</f>
        <v>319512.19</v>
      </c>
      <c r="H177" s="114">
        <f t="shared" si="64"/>
        <v>319512.19</v>
      </c>
      <c r="I177" s="114">
        <f t="shared" si="64"/>
        <v>100</v>
      </c>
      <c r="J177" s="129" t="s">
        <v>118</v>
      </c>
      <c r="K177" s="129" t="s">
        <v>64</v>
      </c>
      <c r="L177" s="129">
        <v>100</v>
      </c>
      <c r="M177" s="129">
        <v>100</v>
      </c>
      <c r="N177" s="129">
        <v>100</v>
      </c>
    </row>
    <row r="178" spans="1:14" s="81" customFormat="1" ht="29.45" customHeight="1" x14ac:dyDescent="0.25">
      <c r="A178" s="80"/>
      <c r="B178" s="156"/>
      <c r="C178" s="159"/>
      <c r="D178" s="159"/>
      <c r="E178" s="162"/>
      <c r="F178" s="107" t="s">
        <v>20</v>
      </c>
      <c r="G178" s="114">
        <v>319512.19</v>
      </c>
      <c r="H178" s="114">
        <v>319512.19</v>
      </c>
      <c r="I178" s="114">
        <v>100</v>
      </c>
      <c r="J178" s="130"/>
      <c r="K178" s="130"/>
      <c r="L178" s="130"/>
      <c r="M178" s="130"/>
      <c r="N178" s="130"/>
    </row>
    <row r="179" spans="1:14" s="81" customFormat="1" ht="30" customHeight="1" x14ac:dyDescent="0.25">
      <c r="A179" s="80"/>
      <c r="B179" s="157"/>
      <c r="C179" s="160"/>
      <c r="D179" s="160"/>
      <c r="E179" s="163"/>
      <c r="F179" s="107" t="s">
        <v>21</v>
      </c>
      <c r="G179" s="109">
        <v>0</v>
      </c>
      <c r="H179" s="109">
        <v>0</v>
      </c>
      <c r="I179" s="109">
        <v>0</v>
      </c>
      <c r="J179" s="131"/>
      <c r="K179" s="131"/>
      <c r="L179" s="131"/>
      <c r="M179" s="131"/>
      <c r="N179" s="131"/>
    </row>
    <row r="180" spans="1:14" ht="15.75" customHeight="1" x14ac:dyDescent="0.25">
      <c r="A180" s="222"/>
      <c r="B180" s="177" t="s">
        <v>59</v>
      </c>
      <c r="C180" s="273">
        <v>2020</v>
      </c>
      <c r="D180" s="273">
        <v>2026</v>
      </c>
      <c r="E180" s="177" t="s">
        <v>19</v>
      </c>
      <c r="F180" s="16" t="s">
        <v>14</v>
      </c>
      <c r="G180" s="52">
        <f>G14+G65+G86+G104+G128+G143+G149+G158+G168</f>
        <v>508495339.87999994</v>
      </c>
      <c r="H180" s="52">
        <f>H14+H65+H86+H104+H128+H143+H149+H158+H168</f>
        <v>507910598.26999986</v>
      </c>
      <c r="I180" s="52">
        <f>H180/G180*100</f>
        <v>99.885005512511071</v>
      </c>
      <c r="J180" s="168" t="s">
        <v>13</v>
      </c>
      <c r="K180" s="168" t="s">
        <v>13</v>
      </c>
      <c r="L180" s="168" t="s">
        <v>13</v>
      </c>
      <c r="M180" s="168" t="s">
        <v>13</v>
      </c>
      <c r="N180" s="168" t="s">
        <v>13</v>
      </c>
    </row>
    <row r="181" spans="1:14" ht="43.9" customHeight="1" x14ac:dyDescent="0.25">
      <c r="A181" s="223"/>
      <c r="B181" s="178"/>
      <c r="C181" s="274"/>
      <c r="D181" s="274"/>
      <c r="E181" s="178"/>
      <c r="F181" s="16" t="s">
        <v>20</v>
      </c>
      <c r="G181" s="52">
        <f>G169+G105+G87+G66+G15+G159+G129+G144+G150</f>
        <v>139456046.34</v>
      </c>
      <c r="H181" s="52">
        <f>H169+H105+H87+H66+H15+H159+H129+H144+H150</f>
        <v>139409497.71000001</v>
      </c>
      <c r="I181" s="52">
        <f>H181/G181*100</f>
        <v>99.966621289487506</v>
      </c>
      <c r="J181" s="169"/>
      <c r="K181" s="169"/>
      <c r="L181" s="169"/>
      <c r="M181" s="169"/>
      <c r="N181" s="169"/>
    </row>
    <row r="182" spans="1:14" ht="33.6" customHeight="1" x14ac:dyDescent="0.25">
      <c r="A182" s="224"/>
      <c r="B182" s="179"/>
      <c r="C182" s="275"/>
      <c r="D182" s="275"/>
      <c r="E182" s="179"/>
      <c r="F182" s="16" t="s">
        <v>21</v>
      </c>
      <c r="G182" s="53">
        <f t="shared" ref="G182:H182" si="65">G170+G106+G88+G67+G16+G160+G130+G145+G151</f>
        <v>369039293.53999996</v>
      </c>
      <c r="H182" s="53">
        <f t="shared" si="65"/>
        <v>368501100.55999994</v>
      </c>
      <c r="I182" s="53">
        <f>H182/G182*100</f>
        <v>99.854163773500261</v>
      </c>
      <c r="J182" s="170"/>
      <c r="K182" s="170"/>
      <c r="L182" s="170"/>
      <c r="M182" s="170"/>
      <c r="N182" s="170"/>
    </row>
    <row r="183" spans="1:14" ht="33.75" customHeight="1" x14ac:dyDescent="0.25">
      <c r="A183" s="15"/>
      <c r="B183" s="40" t="s">
        <v>60</v>
      </c>
      <c r="C183" s="6"/>
      <c r="D183" s="6"/>
      <c r="E183" s="11"/>
      <c r="F183" s="11"/>
      <c r="G183" s="25"/>
      <c r="H183" s="24"/>
      <c r="I183" s="24"/>
      <c r="J183" s="6"/>
      <c r="K183" s="6"/>
      <c r="L183" s="6"/>
      <c r="M183" s="6"/>
      <c r="N183" s="6"/>
    </row>
    <row r="184" spans="1:14" ht="60" customHeight="1" x14ac:dyDescent="0.25">
      <c r="A184" s="15"/>
      <c r="B184" s="40" t="s">
        <v>26</v>
      </c>
      <c r="C184" s="6">
        <v>2020</v>
      </c>
      <c r="D184" s="6">
        <v>2026</v>
      </c>
      <c r="E184" s="8" t="s">
        <v>27</v>
      </c>
      <c r="F184" s="8" t="s">
        <v>27</v>
      </c>
      <c r="G184" s="54" t="s">
        <v>27</v>
      </c>
      <c r="H184" s="43" t="s">
        <v>27</v>
      </c>
      <c r="I184" s="43" t="s">
        <v>27</v>
      </c>
      <c r="J184" s="6"/>
      <c r="K184" s="6"/>
      <c r="L184" s="6"/>
      <c r="M184" s="6"/>
      <c r="N184" s="6"/>
    </row>
    <row r="185" spans="1:14" ht="31.9" customHeight="1" x14ac:dyDescent="0.25">
      <c r="A185" s="15"/>
      <c r="B185" s="140" t="s">
        <v>28</v>
      </c>
      <c r="C185" s="129">
        <v>2020</v>
      </c>
      <c r="D185" s="129">
        <v>2026</v>
      </c>
      <c r="E185" s="135" t="s">
        <v>140</v>
      </c>
      <c r="F185" s="11" t="s">
        <v>14</v>
      </c>
      <c r="G185" s="54" t="s">
        <v>27</v>
      </c>
      <c r="H185" s="43" t="s">
        <v>27</v>
      </c>
      <c r="I185" s="43" t="s">
        <v>27</v>
      </c>
      <c r="J185" s="129"/>
      <c r="K185" s="129"/>
      <c r="L185" s="129"/>
      <c r="M185" s="129"/>
      <c r="N185" s="129"/>
    </row>
    <row r="186" spans="1:14" ht="25.9" customHeight="1" x14ac:dyDescent="0.25">
      <c r="A186" s="222"/>
      <c r="B186" s="141"/>
      <c r="C186" s="130"/>
      <c r="D186" s="130"/>
      <c r="E186" s="136"/>
      <c r="F186" s="11" t="s">
        <v>20</v>
      </c>
      <c r="G186" s="54" t="s">
        <v>27</v>
      </c>
      <c r="H186" s="43" t="s">
        <v>27</v>
      </c>
      <c r="I186" s="43" t="s">
        <v>27</v>
      </c>
      <c r="J186" s="130"/>
      <c r="K186" s="130"/>
      <c r="L186" s="130"/>
      <c r="M186" s="130"/>
      <c r="N186" s="130"/>
    </row>
    <row r="187" spans="1:14" ht="27" customHeight="1" x14ac:dyDescent="0.25">
      <c r="A187" s="223"/>
      <c r="B187" s="142"/>
      <c r="C187" s="131"/>
      <c r="D187" s="131"/>
      <c r="E187" s="137"/>
      <c r="F187" s="11" t="s">
        <v>21</v>
      </c>
      <c r="G187" s="54" t="s">
        <v>27</v>
      </c>
      <c r="H187" s="43" t="s">
        <v>27</v>
      </c>
      <c r="I187" s="43" t="s">
        <v>27</v>
      </c>
      <c r="J187" s="131"/>
      <c r="K187" s="131"/>
      <c r="L187" s="131"/>
      <c r="M187" s="131"/>
      <c r="N187" s="131"/>
    </row>
    <row r="188" spans="1:14" ht="19.149999999999999" customHeight="1" x14ac:dyDescent="0.25">
      <c r="A188" s="224"/>
      <c r="B188" s="140" t="s">
        <v>29</v>
      </c>
      <c r="C188" s="129">
        <v>2020</v>
      </c>
      <c r="D188" s="129">
        <v>2026</v>
      </c>
      <c r="E188" s="135" t="s">
        <v>141</v>
      </c>
      <c r="F188" s="11" t="s">
        <v>14</v>
      </c>
      <c r="G188" s="25">
        <f t="shared" ref="G188:H188" si="66">G189+G190</f>
        <v>33262709.039999999</v>
      </c>
      <c r="H188" s="25">
        <f t="shared" si="66"/>
        <v>33262709.039999999</v>
      </c>
      <c r="I188" s="25">
        <f>H188/G188*100</f>
        <v>100</v>
      </c>
      <c r="J188" s="129"/>
      <c r="K188" s="129"/>
      <c r="L188" s="129"/>
      <c r="M188" s="129"/>
      <c r="N188" s="129"/>
    </row>
    <row r="189" spans="1:14" ht="22.5" customHeight="1" x14ac:dyDescent="0.25">
      <c r="B189" s="141"/>
      <c r="C189" s="130"/>
      <c r="D189" s="130"/>
      <c r="E189" s="136"/>
      <c r="F189" s="11" t="s">
        <v>20</v>
      </c>
      <c r="G189" s="25">
        <f t="shared" ref="G189:H189" si="67">G192+G195+G207+G198+G201+G204</f>
        <v>23139310.039999999</v>
      </c>
      <c r="H189" s="25">
        <f t="shared" si="67"/>
        <v>23139310.039999999</v>
      </c>
      <c r="I189" s="25">
        <f t="shared" ref="I189:I190" si="68">H189/G189*100</f>
        <v>100</v>
      </c>
      <c r="J189" s="130"/>
      <c r="K189" s="130"/>
      <c r="L189" s="130"/>
      <c r="M189" s="130"/>
      <c r="N189" s="130"/>
    </row>
    <row r="190" spans="1:14" ht="30" customHeight="1" x14ac:dyDescent="0.25">
      <c r="B190" s="142"/>
      <c r="C190" s="131"/>
      <c r="D190" s="131"/>
      <c r="E190" s="137"/>
      <c r="F190" s="11" t="s">
        <v>21</v>
      </c>
      <c r="G190" s="25">
        <f t="shared" ref="G190:H190" si="69">G193+G196+G208+G199+G202+G205</f>
        <v>10123399</v>
      </c>
      <c r="H190" s="25">
        <f t="shared" si="69"/>
        <v>10123399</v>
      </c>
      <c r="I190" s="25">
        <f t="shared" si="68"/>
        <v>100</v>
      </c>
      <c r="J190" s="131"/>
      <c r="K190" s="131"/>
      <c r="L190" s="131"/>
      <c r="M190" s="131"/>
      <c r="N190" s="131"/>
    </row>
    <row r="191" spans="1:14" ht="23.45" customHeight="1" x14ac:dyDescent="0.25">
      <c r="B191" s="149" t="s">
        <v>30</v>
      </c>
      <c r="C191" s="129">
        <v>2020</v>
      </c>
      <c r="D191" s="129">
        <v>2026</v>
      </c>
      <c r="E191" s="135" t="s">
        <v>142</v>
      </c>
      <c r="F191" s="11" t="s">
        <v>14</v>
      </c>
      <c r="G191" s="25">
        <f>G192+G193</f>
        <v>6975036.0899999999</v>
      </c>
      <c r="H191" s="24">
        <f t="shared" ref="H191" si="70">H192+H193</f>
        <v>6975036.0899999999</v>
      </c>
      <c r="I191" s="24">
        <f>I192+I193</f>
        <v>100</v>
      </c>
      <c r="J191" s="171" t="s">
        <v>67</v>
      </c>
      <c r="K191" s="129" t="s">
        <v>68</v>
      </c>
      <c r="L191" s="129">
        <v>8100</v>
      </c>
      <c r="M191" s="129">
        <v>10000</v>
      </c>
      <c r="N191" s="180">
        <f>M191/L191*100</f>
        <v>123.45679012345678</v>
      </c>
    </row>
    <row r="192" spans="1:14" ht="30.6" customHeight="1" x14ac:dyDescent="0.25">
      <c r="B192" s="150"/>
      <c r="C192" s="130"/>
      <c r="D192" s="130"/>
      <c r="E192" s="136"/>
      <c r="F192" s="11" t="s">
        <v>20</v>
      </c>
      <c r="G192" s="25">
        <v>6975036.0899999999</v>
      </c>
      <c r="H192" s="24">
        <v>6975036.0899999999</v>
      </c>
      <c r="I192" s="25">
        <f>H192/G192*100</f>
        <v>100</v>
      </c>
      <c r="J192" s="172"/>
      <c r="K192" s="130"/>
      <c r="L192" s="130"/>
      <c r="M192" s="130"/>
      <c r="N192" s="181"/>
    </row>
    <row r="193" spans="1:14" ht="27" customHeight="1" x14ac:dyDescent="0.25">
      <c r="B193" s="151"/>
      <c r="C193" s="131"/>
      <c r="D193" s="131"/>
      <c r="E193" s="137"/>
      <c r="F193" s="11" t="s">
        <v>21</v>
      </c>
      <c r="G193" s="25">
        <v>0</v>
      </c>
      <c r="H193" s="24">
        <v>0</v>
      </c>
      <c r="I193" s="24">
        <v>0</v>
      </c>
      <c r="J193" s="173"/>
      <c r="K193" s="131"/>
      <c r="L193" s="131"/>
      <c r="M193" s="131"/>
      <c r="N193" s="182"/>
    </row>
    <row r="194" spans="1:14" ht="31.15" customHeight="1" x14ac:dyDescent="0.25">
      <c r="A194" s="135"/>
      <c r="B194" s="149" t="s">
        <v>135</v>
      </c>
      <c r="C194" s="129">
        <v>2020</v>
      </c>
      <c r="D194" s="129">
        <v>2026</v>
      </c>
      <c r="E194" s="135" t="s">
        <v>142</v>
      </c>
      <c r="F194" s="11" t="s">
        <v>14</v>
      </c>
      <c r="G194" s="25">
        <f>G195+G196</f>
        <v>25276325.600000001</v>
      </c>
      <c r="H194" s="25">
        <f t="shared" ref="H194" si="71">H195+H196</f>
        <v>25276325.600000001</v>
      </c>
      <c r="I194" s="25">
        <f>H194/G194*100</f>
        <v>100</v>
      </c>
      <c r="J194" s="171" t="s">
        <v>122</v>
      </c>
      <c r="K194" s="129" t="s">
        <v>64</v>
      </c>
      <c r="L194" s="129">
        <v>100</v>
      </c>
      <c r="M194" s="129">
        <v>100</v>
      </c>
      <c r="N194" s="129">
        <v>100</v>
      </c>
    </row>
    <row r="195" spans="1:14" ht="25.9" customHeight="1" x14ac:dyDescent="0.25">
      <c r="A195" s="136"/>
      <c r="B195" s="150"/>
      <c r="C195" s="130"/>
      <c r="D195" s="130"/>
      <c r="E195" s="136"/>
      <c r="F195" s="11" t="s">
        <v>20</v>
      </c>
      <c r="G195" s="25">
        <v>16014855.6</v>
      </c>
      <c r="H195" s="24">
        <v>16014855.6</v>
      </c>
      <c r="I195" s="24">
        <f>H195/G195*100</f>
        <v>100</v>
      </c>
      <c r="J195" s="172"/>
      <c r="K195" s="130"/>
      <c r="L195" s="130"/>
      <c r="M195" s="130"/>
      <c r="N195" s="130"/>
    </row>
    <row r="196" spans="1:14" ht="39.6" customHeight="1" x14ac:dyDescent="0.25">
      <c r="A196" s="137"/>
      <c r="B196" s="151"/>
      <c r="C196" s="131"/>
      <c r="D196" s="131"/>
      <c r="E196" s="137"/>
      <c r="F196" s="11" t="s">
        <v>21</v>
      </c>
      <c r="G196" s="58">
        <v>9261470</v>
      </c>
      <c r="H196" s="24">
        <v>9261470</v>
      </c>
      <c r="I196" s="24">
        <f>H196/G196*100</f>
        <v>100</v>
      </c>
      <c r="J196" s="173"/>
      <c r="K196" s="131"/>
      <c r="L196" s="131"/>
      <c r="M196" s="131"/>
      <c r="N196" s="131"/>
    </row>
    <row r="197" spans="1:14" ht="31.15" hidden="1" customHeight="1" x14ac:dyDescent="0.25">
      <c r="A197" s="135"/>
      <c r="B197" s="149" t="s">
        <v>160</v>
      </c>
      <c r="C197" s="129">
        <v>2020</v>
      </c>
      <c r="D197" s="129">
        <v>2026</v>
      </c>
      <c r="E197" s="135" t="s">
        <v>142</v>
      </c>
      <c r="F197" s="11" t="s">
        <v>14</v>
      </c>
      <c r="G197" s="25"/>
      <c r="H197" s="24"/>
      <c r="I197" s="24"/>
      <c r="J197" s="164" t="s">
        <v>118</v>
      </c>
      <c r="K197" s="138" t="s">
        <v>64</v>
      </c>
      <c r="L197" s="138"/>
      <c r="M197" s="164"/>
      <c r="N197" s="138"/>
    </row>
    <row r="198" spans="1:14" ht="54" hidden="1" customHeight="1" x14ac:dyDescent="0.25">
      <c r="A198" s="136"/>
      <c r="B198" s="150"/>
      <c r="C198" s="130"/>
      <c r="D198" s="130"/>
      <c r="E198" s="136"/>
      <c r="F198" s="11" t="s">
        <v>20</v>
      </c>
      <c r="G198" s="25"/>
      <c r="H198" s="24"/>
      <c r="I198" s="24"/>
      <c r="J198" s="164"/>
      <c r="K198" s="138"/>
      <c r="L198" s="138"/>
      <c r="M198" s="164"/>
      <c r="N198" s="138"/>
    </row>
    <row r="199" spans="1:14" ht="37.5" hidden="1" customHeight="1" x14ac:dyDescent="0.25">
      <c r="A199" s="137"/>
      <c r="B199" s="151"/>
      <c r="C199" s="131"/>
      <c r="D199" s="131"/>
      <c r="E199" s="137"/>
      <c r="F199" s="11" t="s">
        <v>21</v>
      </c>
      <c r="G199" s="25"/>
      <c r="H199" s="24"/>
      <c r="I199" s="24"/>
      <c r="J199" s="164"/>
      <c r="K199" s="138"/>
      <c r="L199" s="138"/>
      <c r="M199" s="164"/>
      <c r="N199" s="138"/>
    </row>
    <row r="200" spans="1:14" ht="15.75" customHeight="1" x14ac:dyDescent="0.25">
      <c r="A200" s="135"/>
      <c r="B200" s="149" t="s">
        <v>178</v>
      </c>
      <c r="C200" s="171">
        <v>2021</v>
      </c>
      <c r="D200" s="171">
        <v>2026</v>
      </c>
      <c r="E200" s="184" t="s">
        <v>142</v>
      </c>
      <c r="F200" s="120" t="s">
        <v>14</v>
      </c>
      <c r="G200" s="25">
        <f t="shared" ref="G200:H200" si="72">G201+G202</f>
        <v>511347.35</v>
      </c>
      <c r="H200" s="25">
        <f t="shared" si="72"/>
        <v>511347.35</v>
      </c>
      <c r="I200" s="25">
        <f>H200/G200*100</f>
        <v>100</v>
      </c>
      <c r="J200" s="164" t="s">
        <v>118</v>
      </c>
      <c r="K200" s="138" t="s">
        <v>64</v>
      </c>
      <c r="L200" s="138">
        <v>100</v>
      </c>
      <c r="M200" s="164">
        <v>100</v>
      </c>
      <c r="N200" s="138">
        <v>100</v>
      </c>
    </row>
    <row r="201" spans="1:14" ht="36" customHeight="1" x14ac:dyDescent="0.25">
      <c r="A201" s="136"/>
      <c r="B201" s="150"/>
      <c r="C201" s="172"/>
      <c r="D201" s="172"/>
      <c r="E201" s="185"/>
      <c r="F201" s="120" t="s">
        <v>20</v>
      </c>
      <c r="G201" s="25">
        <v>149418.35</v>
      </c>
      <c r="H201" s="25">
        <v>149418.35</v>
      </c>
      <c r="I201" s="25">
        <f t="shared" ref="I201:I202" si="73">H201/G201*100</f>
        <v>100</v>
      </c>
      <c r="J201" s="164"/>
      <c r="K201" s="138"/>
      <c r="L201" s="138"/>
      <c r="M201" s="164"/>
      <c r="N201" s="138"/>
    </row>
    <row r="202" spans="1:14" ht="30" customHeight="1" x14ac:dyDescent="0.25">
      <c r="A202" s="137"/>
      <c r="B202" s="151"/>
      <c r="C202" s="173"/>
      <c r="D202" s="173"/>
      <c r="E202" s="186"/>
      <c r="F202" s="120" t="s">
        <v>21</v>
      </c>
      <c r="G202" s="25">
        <v>361929</v>
      </c>
      <c r="H202" s="25">
        <v>361929</v>
      </c>
      <c r="I202" s="25">
        <f t="shared" si="73"/>
        <v>100</v>
      </c>
      <c r="J202" s="164"/>
      <c r="K202" s="138"/>
      <c r="L202" s="138"/>
      <c r="M202" s="164"/>
      <c r="N202" s="138"/>
    </row>
    <row r="203" spans="1:14" ht="32.25" hidden="1" customHeight="1" x14ac:dyDescent="0.25">
      <c r="A203" s="207"/>
      <c r="B203" s="149" t="s">
        <v>185</v>
      </c>
      <c r="C203" s="129">
        <v>2021</v>
      </c>
      <c r="D203" s="129">
        <v>2026</v>
      </c>
      <c r="E203" s="135" t="s">
        <v>142</v>
      </c>
      <c r="F203" s="82" t="s">
        <v>14</v>
      </c>
      <c r="G203" s="25">
        <f t="shared" ref="G203:I203" si="74">G204+G205</f>
        <v>0</v>
      </c>
      <c r="H203" s="25">
        <f t="shared" si="74"/>
        <v>0</v>
      </c>
      <c r="I203" s="25">
        <f t="shared" si="74"/>
        <v>0</v>
      </c>
      <c r="J203" s="164" t="s">
        <v>118</v>
      </c>
      <c r="K203" s="138" t="s">
        <v>64</v>
      </c>
      <c r="L203" s="138"/>
      <c r="M203" s="164"/>
      <c r="N203" s="138"/>
    </row>
    <row r="204" spans="1:14" ht="32.25" hidden="1" customHeight="1" x14ac:dyDescent="0.25">
      <c r="A204" s="208"/>
      <c r="B204" s="150"/>
      <c r="C204" s="130"/>
      <c r="D204" s="130"/>
      <c r="E204" s="136"/>
      <c r="F204" s="82" t="s">
        <v>20</v>
      </c>
      <c r="G204" s="25"/>
      <c r="H204" s="24"/>
      <c r="I204" s="24"/>
      <c r="J204" s="164"/>
      <c r="K204" s="138"/>
      <c r="L204" s="138"/>
      <c r="M204" s="164"/>
      <c r="N204" s="138"/>
    </row>
    <row r="205" spans="1:14" ht="79.150000000000006" hidden="1" customHeight="1" x14ac:dyDescent="0.25">
      <c r="A205" s="209"/>
      <c r="B205" s="151"/>
      <c r="C205" s="131"/>
      <c r="D205" s="131"/>
      <c r="E205" s="137"/>
      <c r="F205" s="82" t="s">
        <v>21</v>
      </c>
      <c r="G205" s="25"/>
      <c r="H205" s="24"/>
      <c r="I205" s="24"/>
      <c r="J205" s="164"/>
      <c r="K205" s="138"/>
      <c r="L205" s="138"/>
      <c r="M205" s="164"/>
      <c r="N205" s="138"/>
    </row>
    <row r="206" spans="1:14" s="81" customFormat="1" ht="27.6" customHeight="1" x14ac:dyDescent="0.25">
      <c r="A206" s="84"/>
      <c r="B206" s="149" t="s">
        <v>244</v>
      </c>
      <c r="C206" s="129">
        <v>2022</v>
      </c>
      <c r="D206" s="129">
        <v>2026</v>
      </c>
      <c r="E206" s="135" t="s">
        <v>142</v>
      </c>
      <c r="F206" s="11" t="s">
        <v>14</v>
      </c>
      <c r="G206" s="25">
        <f t="shared" ref="G206:H206" si="75">G207+G208</f>
        <v>500000</v>
      </c>
      <c r="H206" s="25">
        <f t="shared" si="75"/>
        <v>500000</v>
      </c>
      <c r="I206" s="25">
        <f>H206/G206*100</f>
        <v>100</v>
      </c>
      <c r="J206" s="164" t="s">
        <v>118</v>
      </c>
      <c r="K206" s="138" t="s">
        <v>64</v>
      </c>
      <c r="L206" s="138">
        <v>100</v>
      </c>
      <c r="M206" s="164">
        <v>100</v>
      </c>
      <c r="N206" s="138">
        <v>100</v>
      </c>
    </row>
    <row r="207" spans="1:14" s="81" customFormat="1" ht="30" customHeight="1" x14ac:dyDescent="0.25">
      <c r="A207" s="84"/>
      <c r="B207" s="150"/>
      <c r="C207" s="130"/>
      <c r="D207" s="130"/>
      <c r="E207" s="136"/>
      <c r="F207" s="11" t="s">
        <v>20</v>
      </c>
      <c r="G207" s="25">
        <v>0</v>
      </c>
      <c r="H207" s="25">
        <v>0</v>
      </c>
      <c r="I207" s="25">
        <v>0</v>
      </c>
      <c r="J207" s="164"/>
      <c r="K207" s="138"/>
      <c r="L207" s="138"/>
      <c r="M207" s="164"/>
      <c r="N207" s="138"/>
    </row>
    <row r="208" spans="1:14" s="81" customFormat="1" ht="30.6" customHeight="1" x14ac:dyDescent="0.25">
      <c r="A208" s="84"/>
      <c r="B208" s="151"/>
      <c r="C208" s="131"/>
      <c r="D208" s="131"/>
      <c r="E208" s="137"/>
      <c r="F208" s="11" t="s">
        <v>21</v>
      </c>
      <c r="G208" s="25">
        <v>500000</v>
      </c>
      <c r="H208" s="24">
        <v>500000</v>
      </c>
      <c r="I208" s="24">
        <f>H208/G208*100</f>
        <v>100</v>
      </c>
      <c r="J208" s="164"/>
      <c r="K208" s="138"/>
      <c r="L208" s="138"/>
      <c r="M208" s="164"/>
      <c r="N208" s="138"/>
    </row>
    <row r="209" spans="1:14" ht="32.25" customHeight="1" x14ac:dyDescent="0.25">
      <c r="A209" s="18"/>
      <c r="B209" s="140" t="s">
        <v>31</v>
      </c>
      <c r="C209" s="129">
        <v>2020</v>
      </c>
      <c r="D209" s="129">
        <v>2026</v>
      </c>
      <c r="E209" s="135" t="s">
        <v>140</v>
      </c>
      <c r="F209" s="11" t="s">
        <v>14</v>
      </c>
      <c r="G209" s="24" t="s">
        <v>27</v>
      </c>
      <c r="H209" s="24" t="s">
        <v>27</v>
      </c>
      <c r="I209" s="24" t="s">
        <v>27</v>
      </c>
      <c r="J209" s="171"/>
      <c r="K209" s="129"/>
      <c r="L209" s="129"/>
      <c r="M209" s="129"/>
      <c r="N209" s="129"/>
    </row>
    <row r="210" spans="1:14" ht="25.15" customHeight="1" x14ac:dyDescent="0.25">
      <c r="A210" s="18"/>
      <c r="B210" s="141"/>
      <c r="C210" s="130"/>
      <c r="D210" s="130"/>
      <c r="E210" s="136"/>
      <c r="F210" s="11" t="s">
        <v>20</v>
      </c>
      <c r="G210" s="24" t="s">
        <v>27</v>
      </c>
      <c r="H210" s="24" t="s">
        <v>27</v>
      </c>
      <c r="I210" s="24" t="s">
        <v>27</v>
      </c>
      <c r="J210" s="172"/>
      <c r="K210" s="130"/>
      <c r="L210" s="130"/>
      <c r="M210" s="130"/>
      <c r="N210" s="130"/>
    </row>
    <row r="211" spans="1:14" ht="28.15" customHeight="1" x14ac:dyDescent="0.25">
      <c r="A211" s="18"/>
      <c r="B211" s="142"/>
      <c r="C211" s="131"/>
      <c r="D211" s="131"/>
      <c r="E211" s="137"/>
      <c r="F211" s="11" t="s">
        <v>21</v>
      </c>
      <c r="G211" s="24" t="s">
        <v>27</v>
      </c>
      <c r="H211" s="24" t="s">
        <v>27</v>
      </c>
      <c r="I211" s="24" t="s">
        <v>27</v>
      </c>
      <c r="J211" s="173"/>
      <c r="K211" s="131"/>
      <c r="L211" s="131"/>
      <c r="M211" s="131"/>
      <c r="N211" s="131"/>
    </row>
    <row r="212" spans="1:14" ht="32.25" customHeight="1" x14ac:dyDescent="0.25">
      <c r="A212" s="18"/>
      <c r="B212" s="140" t="s">
        <v>32</v>
      </c>
      <c r="C212" s="129">
        <v>2020</v>
      </c>
      <c r="D212" s="129">
        <v>2026</v>
      </c>
      <c r="E212" s="135" t="s">
        <v>142</v>
      </c>
      <c r="F212" s="11" t="s">
        <v>14</v>
      </c>
      <c r="G212" s="24">
        <f t="shared" ref="G212:H212" si="76">G213+G214</f>
        <v>14376767.68</v>
      </c>
      <c r="H212" s="24">
        <f t="shared" si="76"/>
        <v>14376767.68</v>
      </c>
      <c r="I212" s="24">
        <f t="shared" ref="I212:I214" si="77">H212/G212*100</f>
        <v>100</v>
      </c>
      <c r="J212" s="171"/>
      <c r="K212" s="129"/>
      <c r="L212" s="129"/>
      <c r="M212" s="129"/>
      <c r="N212" s="129"/>
    </row>
    <row r="213" spans="1:14" ht="32.25" customHeight="1" x14ac:dyDescent="0.25">
      <c r="A213" s="18"/>
      <c r="B213" s="141"/>
      <c r="C213" s="130"/>
      <c r="D213" s="130"/>
      <c r="E213" s="136"/>
      <c r="F213" s="11" t="s">
        <v>20</v>
      </c>
      <c r="G213" s="24">
        <f t="shared" ref="G213:H213" si="78">G216+G222+G219</f>
        <v>11056971.23</v>
      </c>
      <c r="H213" s="24">
        <f t="shared" si="78"/>
        <v>11056971.23</v>
      </c>
      <c r="I213" s="24">
        <f t="shared" si="77"/>
        <v>100</v>
      </c>
      <c r="J213" s="172"/>
      <c r="K213" s="130"/>
      <c r="L213" s="130"/>
      <c r="M213" s="130"/>
      <c r="N213" s="130"/>
    </row>
    <row r="214" spans="1:14" ht="32.25" customHeight="1" x14ac:dyDescent="0.25">
      <c r="A214" s="18"/>
      <c r="B214" s="142"/>
      <c r="C214" s="131"/>
      <c r="D214" s="131"/>
      <c r="E214" s="137"/>
      <c r="F214" s="11" t="s">
        <v>21</v>
      </c>
      <c r="G214" s="24">
        <f t="shared" ref="G214:H214" si="79">G217+G223+G220</f>
        <v>3319796.45</v>
      </c>
      <c r="H214" s="24">
        <f t="shared" si="79"/>
        <v>3319796.45</v>
      </c>
      <c r="I214" s="24">
        <f t="shared" si="77"/>
        <v>100</v>
      </c>
      <c r="J214" s="173"/>
      <c r="K214" s="131"/>
      <c r="L214" s="131"/>
      <c r="M214" s="131"/>
      <c r="N214" s="131"/>
    </row>
    <row r="215" spans="1:14" ht="32.25" customHeight="1" x14ac:dyDescent="0.25">
      <c r="A215" s="207"/>
      <c r="B215" s="140" t="s">
        <v>30</v>
      </c>
      <c r="C215" s="129">
        <v>2020</v>
      </c>
      <c r="D215" s="129">
        <v>2026</v>
      </c>
      <c r="E215" s="135" t="s">
        <v>142</v>
      </c>
      <c r="F215" s="11" t="s">
        <v>14</v>
      </c>
      <c r="G215" s="25">
        <f>G216+G217</f>
        <v>2188154.77</v>
      </c>
      <c r="H215" s="24">
        <f t="shared" ref="H215" si="80">H216+H217</f>
        <v>2188154.77</v>
      </c>
      <c r="I215" s="24">
        <f>H215/G215*100</f>
        <v>100</v>
      </c>
      <c r="J215" s="171" t="s">
        <v>69</v>
      </c>
      <c r="K215" s="129" t="s">
        <v>64</v>
      </c>
      <c r="L215" s="129">
        <v>100</v>
      </c>
      <c r="M215" s="129">
        <v>100</v>
      </c>
      <c r="N215" s="129">
        <v>100</v>
      </c>
    </row>
    <row r="216" spans="1:14" ht="32.25" customHeight="1" x14ac:dyDescent="0.25">
      <c r="A216" s="208"/>
      <c r="B216" s="141"/>
      <c r="C216" s="130"/>
      <c r="D216" s="130"/>
      <c r="E216" s="136"/>
      <c r="F216" s="11" t="s">
        <v>20</v>
      </c>
      <c r="G216" s="25">
        <v>2188154.77</v>
      </c>
      <c r="H216" s="24">
        <v>2188154.77</v>
      </c>
      <c r="I216" s="24">
        <f t="shared" ref="I216" si="81">H216/G216*100</f>
        <v>100</v>
      </c>
      <c r="J216" s="172"/>
      <c r="K216" s="130"/>
      <c r="L216" s="130"/>
      <c r="M216" s="130"/>
      <c r="N216" s="130"/>
    </row>
    <row r="217" spans="1:14" ht="43.9" customHeight="1" x14ac:dyDescent="0.25">
      <c r="A217" s="209"/>
      <c r="B217" s="142"/>
      <c r="C217" s="131"/>
      <c r="D217" s="131"/>
      <c r="E217" s="137"/>
      <c r="F217" s="11" t="s">
        <v>21</v>
      </c>
      <c r="G217" s="25">
        <v>0</v>
      </c>
      <c r="H217" s="24">
        <v>0</v>
      </c>
      <c r="I217" s="24">
        <v>0</v>
      </c>
      <c r="J217" s="173"/>
      <c r="K217" s="131"/>
      <c r="L217" s="131"/>
      <c r="M217" s="131"/>
      <c r="N217" s="131"/>
    </row>
    <row r="218" spans="1:14" ht="31.15" customHeight="1" x14ac:dyDescent="0.25">
      <c r="A218" s="244"/>
      <c r="B218" s="140" t="s">
        <v>135</v>
      </c>
      <c r="C218" s="129">
        <v>2020</v>
      </c>
      <c r="D218" s="129">
        <v>2026</v>
      </c>
      <c r="E218" s="135" t="s">
        <v>142</v>
      </c>
      <c r="F218" s="11" t="s">
        <v>14</v>
      </c>
      <c r="G218" s="24">
        <f>G219+G220</f>
        <v>12045343.77</v>
      </c>
      <c r="H218" s="24">
        <f t="shared" ref="H218" si="82">H219+H220</f>
        <v>12045343.77</v>
      </c>
      <c r="I218" s="24">
        <f>H218/G218*100</f>
        <v>100</v>
      </c>
      <c r="J218" s="171" t="s">
        <v>122</v>
      </c>
      <c r="K218" s="129" t="s">
        <v>64</v>
      </c>
      <c r="L218" s="129">
        <v>100</v>
      </c>
      <c r="M218" s="129">
        <v>100</v>
      </c>
      <c r="N218" s="129">
        <v>100</v>
      </c>
    </row>
    <row r="219" spans="1:14" ht="49.15" customHeight="1" x14ac:dyDescent="0.25">
      <c r="A219" s="245"/>
      <c r="B219" s="141"/>
      <c r="C219" s="130"/>
      <c r="D219" s="130"/>
      <c r="E219" s="136"/>
      <c r="F219" s="11" t="s">
        <v>20</v>
      </c>
      <c r="G219" s="25">
        <v>8867383.7699999996</v>
      </c>
      <c r="H219" s="24">
        <v>8867383.7699999996</v>
      </c>
      <c r="I219" s="24">
        <f t="shared" ref="I219:I220" si="83">H219/G219*100</f>
        <v>100</v>
      </c>
      <c r="J219" s="172"/>
      <c r="K219" s="130"/>
      <c r="L219" s="130"/>
      <c r="M219" s="130"/>
      <c r="N219" s="130"/>
    </row>
    <row r="220" spans="1:14" ht="41.45" customHeight="1" x14ac:dyDescent="0.25">
      <c r="A220" s="246"/>
      <c r="B220" s="142"/>
      <c r="C220" s="131"/>
      <c r="D220" s="131"/>
      <c r="E220" s="137"/>
      <c r="F220" s="11" t="s">
        <v>21</v>
      </c>
      <c r="G220" s="25">
        <v>3177960</v>
      </c>
      <c r="H220" s="24">
        <v>3177960</v>
      </c>
      <c r="I220" s="24">
        <f t="shared" si="83"/>
        <v>100</v>
      </c>
      <c r="J220" s="173"/>
      <c r="K220" s="131"/>
      <c r="L220" s="131"/>
      <c r="M220" s="131"/>
      <c r="N220" s="131"/>
    </row>
    <row r="221" spans="1:14" ht="31.15" customHeight="1" x14ac:dyDescent="0.25">
      <c r="A221" s="244"/>
      <c r="B221" s="140" t="s">
        <v>192</v>
      </c>
      <c r="C221" s="129">
        <v>2020</v>
      </c>
      <c r="D221" s="129">
        <v>2026</v>
      </c>
      <c r="E221" s="135" t="s">
        <v>142</v>
      </c>
      <c r="F221" s="11" t="s">
        <v>14</v>
      </c>
      <c r="G221" s="24">
        <f t="shared" ref="G221:H221" si="84">G222+G223</f>
        <v>143269.14000000001</v>
      </c>
      <c r="H221" s="24">
        <f t="shared" si="84"/>
        <v>143269.14000000001</v>
      </c>
      <c r="I221" s="24">
        <f>H221/G221*100</f>
        <v>100</v>
      </c>
      <c r="J221" s="171" t="s">
        <v>193</v>
      </c>
      <c r="K221" s="129" t="s">
        <v>64</v>
      </c>
      <c r="L221" s="129">
        <v>1</v>
      </c>
      <c r="M221" s="129">
        <v>1</v>
      </c>
      <c r="N221" s="129">
        <v>100</v>
      </c>
    </row>
    <row r="222" spans="1:14" ht="43.9" customHeight="1" x14ac:dyDescent="0.25">
      <c r="A222" s="245"/>
      <c r="B222" s="141"/>
      <c r="C222" s="130"/>
      <c r="D222" s="130"/>
      <c r="E222" s="136"/>
      <c r="F222" s="11" t="s">
        <v>20</v>
      </c>
      <c r="G222" s="25">
        <v>1432.69</v>
      </c>
      <c r="H222" s="25">
        <v>1432.69</v>
      </c>
      <c r="I222" s="24">
        <f t="shared" ref="I222:I223" si="85">H222/G222*100</f>
        <v>100</v>
      </c>
      <c r="J222" s="172"/>
      <c r="K222" s="130"/>
      <c r="L222" s="130"/>
      <c r="M222" s="130"/>
      <c r="N222" s="130"/>
    </row>
    <row r="223" spans="1:14" ht="45" customHeight="1" x14ac:dyDescent="0.25">
      <c r="A223" s="246"/>
      <c r="B223" s="142"/>
      <c r="C223" s="131"/>
      <c r="D223" s="131"/>
      <c r="E223" s="137"/>
      <c r="F223" s="11" t="s">
        <v>21</v>
      </c>
      <c r="G223" s="25">
        <v>141836.45000000001</v>
      </c>
      <c r="H223" s="25">
        <v>141836.45000000001</v>
      </c>
      <c r="I223" s="24">
        <f t="shared" si="85"/>
        <v>100</v>
      </c>
      <c r="J223" s="173"/>
      <c r="K223" s="131"/>
      <c r="L223" s="131"/>
      <c r="M223" s="131"/>
      <c r="N223" s="131"/>
    </row>
    <row r="224" spans="1:14" ht="15.75" customHeight="1" x14ac:dyDescent="0.25">
      <c r="A224" s="244"/>
      <c r="B224" s="140" t="s">
        <v>112</v>
      </c>
      <c r="C224" s="129">
        <v>2020</v>
      </c>
      <c r="D224" s="129">
        <v>2026</v>
      </c>
      <c r="E224" s="135" t="s">
        <v>140</v>
      </c>
      <c r="F224" s="11" t="s">
        <v>14</v>
      </c>
      <c r="G224" s="24" t="s">
        <v>27</v>
      </c>
      <c r="H224" s="24" t="s">
        <v>27</v>
      </c>
      <c r="I224" s="24" t="s">
        <v>27</v>
      </c>
      <c r="J224" s="171"/>
      <c r="K224" s="129"/>
      <c r="L224" s="129"/>
      <c r="M224" s="129"/>
      <c r="N224" s="129"/>
    </row>
    <row r="225" spans="1:14" ht="43.9" customHeight="1" x14ac:dyDescent="0.25">
      <c r="A225" s="245"/>
      <c r="B225" s="141"/>
      <c r="C225" s="130"/>
      <c r="D225" s="130"/>
      <c r="E225" s="136"/>
      <c r="F225" s="11" t="s">
        <v>20</v>
      </c>
      <c r="G225" s="24" t="s">
        <v>27</v>
      </c>
      <c r="H225" s="24" t="s">
        <v>27</v>
      </c>
      <c r="I225" s="24" t="s">
        <v>27</v>
      </c>
      <c r="J225" s="172"/>
      <c r="K225" s="130"/>
      <c r="L225" s="130"/>
      <c r="M225" s="130"/>
      <c r="N225" s="130"/>
    </row>
    <row r="226" spans="1:14" ht="38.450000000000003" customHeight="1" x14ac:dyDescent="0.25">
      <c r="A226" s="246"/>
      <c r="B226" s="142"/>
      <c r="C226" s="131"/>
      <c r="D226" s="131"/>
      <c r="E226" s="137"/>
      <c r="F226" s="11" t="s">
        <v>21</v>
      </c>
      <c r="G226" s="24" t="s">
        <v>27</v>
      </c>
      <c r="H226" s="24" t="s">
        <v>27</v>
      </c>
      <c r="I226" s="24" t="s">
        <v>27</v>
      </c>
      <c r="J226" s="173"/>
      <c r="K226" s="131"/>
      <c r="L226" s="131"/>
      <c r="M226" s="131"/>
      <c r="N226" s="131"/>
    </row>
    <row r="227" spans="1:14" ht="26.45" customHeight="1" x14ac:dyDescent="0.25">
      <c r="A227" s="19"/>
      <c r="B227" s="140" t="s">
        <v>33</v>
      </c>
      <c r="C227" s="129">
        <v>2020</v>
      </c>
      <c r="D227" s="129">
        <v>2026</v>
      </c>
      <c r="E227" s="135" t="s">
        <v>142</v>
      </c>
      <c r="F227" s="11" t="s">
        <v>14</v>
      </c>
      <c r="G227" s="24">
        <f t="shared" ref="G227:H227" si="86">G228+G229</f>
        <v>3756564.92</v>
      </c>
      <c r="H227" s="24">
        <f t="shared" si="86"/>
        <v>3756564.92</v>
      </c>
      <c r="I227" s="24">
        <f>H227/G227*100</f>
        <v>100</v>
      </c>
      <c r="J227" s="171"/>
      <c r="K227" s="193"/>
      <c r="L227" s="193"/>
      <c r="M227" s="193"/>
      <c r="N227" s="193"/>
    </row>
    <row r="228" spans="1:14" ht="28.15" customHeight="1" x14ac:dyDescent="0.25">
      <c r="A228" s="19"/>
      <c r="B228" s="141"/>
      <c r="C228" s="130"/>
      <c r="D228" s="130"/>
      <c r="E228" s="136"/>
      <c r="F228" s="11" t="s">
        <v>20</v>
      </c>
      <c r="G228" s="24">
        <f t="shared" ref="G228:H228" si="87">G231+G234</f>
        <v>2680064.92</v>
      </c>
      <c r="H228" s="24">
        <f t="shared" si="87"/>
        <v>2680064.92</v>
      </c>
      <c r="I228" s="24">
        <f>H228/G228*100</f>
        <v>100</v>
      </c>
      <c r="J228" s="172"/>
      <c r="K228" s="194"/>
      <c r="L228" s="194"/>
      <c r="M228" s="194"/>
      <c r="N228" s="194"/>
    </row>
    <row r="229" spans="1:14" ht="31.15" customHeight="1" x14ac:dyDescent="0.25">
      <c r="A229" s="19"/>
      <c r="B229" s="142"/>
      <c r="C229" s="131"/>
      <c r="D229" s="131"/>
      <c r="E229" s="137"/>
      <c r="F229" s="11" t="s">
        <v>21</v>
      </c>
      <c r="G229" s="24">
        <f t="shared" ref="G229:I229" si="88">G232+G235</f>
        <v>1076500</v>
      </c>
      <c r="H229" s="24">
        <f t="shared" si="88"/>
        <v>1076500</v>
      </c>
      <c r="I229" s="24">
        <f t="shared" si="88"/>
        <v>100</v>
      </c>
      <c r="J229" s="173"/>
      <c r="K229" s="195"/>
      <c r="L229" s="195"/>
      <c r="M229" s="195"/>
      <c r="N229" s="195"/>
    </row>
    <row r="230" spans="1:14" ht="31.15" customHeight="1" x14ac:dyDescent="0.25">
      <c r="A230" s="241"/>
      <c r="B230" s="140" t="s">
        <v>30</v>
      </c>
      <c r="C230" s="129">
        <v>2020</v>
      </c>
      <c r="D230" s="129">
        <v>2026</v>
      </c>
      <c r="E230" s="135" t="s">
        <v>142</v>
      </c>
      <c r="F230" s="11" t="s">
        <v>14</v>
      </c>
      <c r="G230" s="25">
        <f>G231+G232</f>
        <v>745429.89</v>
      </c>
      <c r="H230" s="24">
        <f t="shared" ref="H230" si="89">H231+H232</f>
        <v>745429.89</v>
      </c>
      <c r="I230" s="24">
        <f>H230/G230*100</f>
        <v>100</v>
      </c>
      <c r="J230" s="171" t="s">
        <v>70</v>
      </c>
      <c r="K230" s="129" t="s">
        <v>64</v>
      </c>
      <c r="L230" s="129">
        <v>20</v>
      </c>
      <c r="M230" s="129">
        <v>20</v>
      </c>
      <c r="N230" s="129">
        <v>100</v>
      </c>
    </row>
    <row r="231" spans="1:14" ht="33" customHeight="1" x14ac:dyDescent="0.25">
      <c r="A231" s="242"/>
      <c r="B231" s="141"/>
      <c r="C231" s="130"/>
      <c r="D231" s="130"/>
      <c r="E231" s="136"/>
      <c r="F231" s="11" t="s">
        <v>20</v>
      </c>
      <c r="G231" s="25">
        <v>745429.89</v>
      </c>
      <c r="H231" s="24">
        <v>745429.89</v>
      </c>
      <c r="I231" s="24">
        <f>H231/G231*100</f>
        <v>100</v>
      </c>
      <c r="J231" s="172"/>
      <c r="K231" s="130"/>
      <c r="L231" s="130"/>
      <c r="M231" s="130"/>
      <c r="N231" s="130"/>
    </row>
    <row r="232" spans="1:14" ht="30" customHeight="1" x14ac:dyDescent="0.25">
      <c r="A232" s="243"/>
      <c r="B232" s="142"/>
      <c r="C232" s="131"/>
      <c r="D232" s="131"/>
      <c r="E232" s="137"/>
      <c r="F232" s="11" t="s">
        <v>21</v>
      </c>
      <c r="G232" s="25">
        <v>0</v>
      </c>
      <c r="H232" s="24">
        <v>0</v>
      </c>
      <c r="I232" s="24">
        <v>0</v>
      </c>
      <c r="J232" s="173"/>
      <c r="K232" s="131"/>
      <c r="L232" s="131"/>
      <c r="M232" s="131"/>
      <c r="N232" s="131"/>
    </row>
    <row r="233" spans="1:14" ht="21" customHeight="1" x14ac:dyDescent="0.25">
      <c r="A233" s="213"/>
      <c r="B233" s="140" t="s">
        <v>136</v>
      </c>
      <c r="C233" s="129">
        <v>2020</v>
      </c>
      <c r="D233" s="129">
        <v>2026</v>
      </c>
      <c r="E233" s="135" t="s">
        <v>142</v>
      </c>
      <c r="F233" s="11" t="s">
        <v>14</v>
      </c>
      <c r="G233" s="24">
        <f t="shared" ref="G233:H233" si="90">G234+G235</f>
        <v>3011135.0300000003</v>
      </c>
      <c r="H233" s="24">
        <f t="shared" si="90"/>
        <v>3011135.0300000003</v>
      </c>
      <c r="I233" s="24">
        <f>H233/G233*100</f>
        <v>100</v>
      </c>
      <c r="J233" s="171" t="s">
        <v>122</v>
      </c>
      <c r="K233" s="129" t="s">
        <v>64</v>
      </c>
      <c r="L233" s="129">
        <v>100</v>
      </c>
      <c r="M233" s="129">
        <v>100</v>
      </c>
      <c r="N233" s="129">
        <v>100</v>
      </c>
    </row>
    <row r="234" spans="1:14" ht="31.5" customHeight="1" x14ac:dyDescent="0.25">
      <c r="A234" s="214"/>
      <c r="B234" s="141"/>
      <c r="C234" s="130"/>
      <c r="D234" s="130"/>
      <c r="E234" s="136"/>
      <c r="F234" s="11" t="s">
        <v>20</v>
      </c>
      <c r="G234" s="24">
        <v>1934635.03</v>
      </c>
      <c r="H234" s="24">
        <v>1934635.03</v>
      </c>
      <c r="I234" s="24">
        <f t="shared" ref="I234:I235" si="91">H234/G234*100</f>
        <v>100</v>
      </c>
      <c r="J234" s="172"/>
      <c r="K234" s="130"/>
      <c r="L234" s="130"/>
      <c r="M234" s="130"/>
      <c r="N234" s="130"/>
    </row>
    <row r="235" spans="1:14" ht="45" customHeight="1" x14ac:dyDescent="0.25">
      <c r="A235" s="215"/>
      <c r="B235" s="142"/>
      <c r="C235" s="131"/>
      <c r="D235" s="131"/>
      <c r="E235" s="137"/>
      <c r="F235" s="11" t="s">
        <v>21</v>
      </c>
      <c r="G235" s="25">
        <v>1076500</v>
      </c>
      <c r="H235" s="24">
        <v>1076500</v>
      </c>
      <c r="I235" s="24">
        <f t="shared" si="91"/>
        <v>100</v>
      </c>
      <c r="J235" s="173"/>
      <c r="K235" s="131"/>
      <c r="L235" s="131"/>
      <c r="M235" s="131"/>
      <c r="N235" s="131"/>
    </row>
    <row r="236" spans="1:14" ht="21.75" customHeight="1" x14ac:dyDescent="0.25">
      <c r="A236" s="213"/>
      <c r="B236" s="140" t="s">
        <v>34</v>
      </c>
      <c r="C236" s="129">
        <v>2020</v>
      </c>
      <c r="D236" s="129">
        <v>2026</v>
      </c>
      <c r="E236" s="135" t="s">
        <v>138</v>
      </c>
      <c r="F236" s="11" t="s">
        <v>14</v>
      </c>
      <c r="G236" s="24">
        <f t="shared" ref="G236:H236" si="92">G237+G238</f>
        <v>9887518.0899999999</v>
      </c>
      <c r="H236" s="24">
        <f t="shared" si="92"/>
        <v>9887518.0899999999</v>
      </c>
      <c r="I236" s="24">
        <f>H236/G236*100</f>
        <v>100</v>
      </c>
      <c r="J236" s="171"/>
      <c r="K236" s="129"/>
      <c r="L236" s="129"/>
      <c r="M236" s="129"/>
      <c r="N236" s="129"/>
    </row>
    <row r="237" spans="1:14" ht="37.15" customHeight="1" x14ac:dyDescent="0.25">
      <c r="A237" s="214"/>
      <c r="B237" s="141"/>
      <c r="C237" s="130"/>
      <c r="D237" s="130"/>
      <c r="E237" s="136"/>
      <c r="F237" s="11" t="s">
        <v>20</v>
      </c>
      <c r="G237" s="24">
        <f t="shared" ref="G237:H237" si="93">G240+G243+G246+G249+G258+G252+G255</f>
        <v>7876808.0899999999</v>
      </c>
      <c r="H237" s="24">
        <f t="shared" si="93"/>
        <v>7876808.0899999999</v>
      </c>
      <c r="I237" s="24">
        <f>H237/G237*100</f>
        <v>100</v>
      </c>
      <c r="J237" s="172"/>
      <c r="K237" s="130"/>
      <c r="L237" s="130"/>
      <c r="M237" s="130"/>
      <c r="N237" s="130"/>
    </row>
    <row r="238" spans="1:14" ht="25.9" customHeight="1" x14ac:dyDescent="0.25">
      <c r="A238" s="215"/>
      <c r="B238" s="142"/>
      <c r="C238" s="131"/>
      <c r="D238" s="131"/>
      <c r="E238" s="137"/>
      <c r="F238" s="11" t="s">
        <v>21</v>
      </c>
      <c r="G238" s="24">
        <f t="shared" ref="G238:H238" si="94">G241+G244+G247+G250+G253+G259+G256</f>
        <v>2010710</v>
      </c>
      <c r="H238" s="24">
        <f t="shared" si="94"/>
        <v>2010710</v>
      </c>
      <c r="I238" s="24">
        <f>H238/G238*100</f>
        <v>100</v>
      </c>
      <c r="J238" s="173"/>
      <c r="K238" s="131"/>
      <c r="L238" s="131"/>
      <c r="M238" s="131"/>
      <c r="N238" s="131"/>
    </row>
    <row r="239" spans="1:14" ht="15.75" customHeight="1" x14ac:dyDescent="0.25">
      <c r="A239" s="213"/>
      <c r="B239" s="140" t="s">
        <v>30</v>
      </c>
      <c r="C239" s="129">
        <v>2020</v>
      </c>
      <c r="D239" s="129">
        <v>2026</v>
      </c>
      <c r="E239" s="135" t="s">
        <v>140</v>
      </c>
      <c r="F239" s="11" t="s">
        <v>14</v>
      </c>
      <c r="G239" s="25">
        <f t="shared" ref="G239:H239" si="95">G240+G241</f>
        <v>5327083.09</v>
      </c>
      <c r="H239" s="24">
        <f t="shared" si="95"/>
        <v>5327083.09</v>
      </c>
      <c r="I239" s="24">
        <f>H239/G239*100</f>
        <v>100</v>
      </c>
      <c r="J239" s="171" t="s">
        <v>71</v>
      </c>
      <c r="K239" s="129" t="s">
        <v>64</v>
      </c>
      <c r="L239" s="129">
        <v>6.8</v>
      </c>
      <c r="M239" s="129">
        <v>6.8</v>
      </c>
      <c r="N239" s="129">
        <v>100</v>
      </c>
    </row>
    <row r="240" spans="1:14" ht="35.450000000000003" customHeight="1" x14ac:dyDescent="0.25">
      <c r="A240" s="214"/>
      <c r="B240" s="141"/>
      <c r="C240" s="130"/>
      <c r="D240" s="130"/>
      <c r="E240" s="136"/>
      <c r="F240" s="11" t="s">
        <v>20</v>
      </c>
      <c r="G240" s="25">
        <v>5327083.09</v>
      </c>
      <c r="H240" s="24">
        <v>5327083.09</v>
      </c>
      <c r="I240" s="24">
        <f t="shared" ref="I240" si="96">H240/G240*100</f>
        <v>100</v>
      </c>
      <c r="J240" s="172"/>
      <c r="K240" s="130"/>
      <c r="L240" s="130"/>
      <c r="M240" s="130"/>
      <c r="N240" s="130"/>
    </row>
    <row r="241" spans="1:14" ht="42.6" customHeight="1" x14ac:dyDescent="0.25">
      <c r="A241" s="215"/>
      <c r="B241" s="142"/>
      <c r="C241" s="131"/>
      <c r="D241" s="131"/>
      <c r="E241" s="137"/>
      <c r="F241" s="11" t="s">
        <v>21</v>
      </c>
      <c r="G241" s="25">
        <v>0</v>
      </c>
      <c r="H241" s="24">
        <v>0</v>
      </c>
      <c r="I241" s="24">
        <v>0</v>
      </c>
      <c r="J241" s="173"/>
      <c r="K241" s="131"/>
      <c r="L241" s="131"/>
      <c r="M241" s="131"/>
      <c r="N241" s="131"/>
    </row>
    <row r="242" spans="1:14" ht="31.15" customHeight="1" x14ac:dyDescent="0.25">
      <c r="A242" s="207"/>
      <c r="B242" s="140" t="s">
        <v>136</v>
      </c>
      <c r="C242" s="129">
        <v>2020</v>
      </c>
      <c r="D242" s="129">
        <v>2026</v>
      </c>
      <c r="E242" s="135" t="s">
        <v>140</v>
      </c>
      <c r="F242" s="11" t="s">
        <v>14</v>
      </c>
      <c r="G242" s="24">
        <f t="shared" ref="G242:H242" si="97">G243+G244</f>
        <v>3956709</v>
      </c>
      <c r="H242" s="24">
        <f t="shared" si="97"/>
        <v>3956709</v>
      </c>
      <c r="I242" s="24">
        <f>H242/G242*100</f>
        <v>100</v>
      </c>
      <c r="J242" s="171" t="s">
        <v>122</v>
      </c>
      <c r="K242" s="129" t="s">
        <v>64</v>
      </c>
      <c r="L242" s="129">
        <v>100</v>
      </c>
      <c r="M242" s="129">
        <v>100</v>
      </c>
      <c r="N242" s="129">
        <v>100</v>
      </c>
    </row>
    <row r="243" spans="1:14" ht="26.45" customHeight="1" x14ac:dyDescent="0.25">
      <c r="A243" s="208"/>
      <c r="B243" s="141"/>
      <c r="C243" s="130"/>
      <c r="D243" s="130"/>
      <c r="E243" s="136"/>
      <c r="F243" s="11" t="s">
        <v>20</v>
      </c>
      <c r="G243" s="25">
        <v>2543688</v>
      </c>
      <c r="H243" s="24">
        <v>2543688</v>
      </c>
      <c r="I243" s="24">
        <f t="shared" ref="I243:I244" si="98">H243/G243*100</f>
        <v>100</v>
      </c>
      <c r="J243" s="172"/>
      <c r="K243" s="130"/>
      <c r="L243" s="130"/>
      <c r="M243" s="130"/>
      <c r="N243" s="130"/>
    </row>
    <row r="244" spans="1:14" ht="36.6" customHeight="1" x14ac:dyDescent="0.25">
      <c r="A244" s="209"/>
      <c r="B244" s="142"/>
      <c r="C244" s="131"/>
      <c r="D244" s="131"/>
      <c r="E244" s="137"/>
      <c r="F244" s="11" t="s">
        <v>21</v>
      </c>
      <c r="G244" s="25">
        <v>1413021</v>
      </c>
      <c r="H244" s="24">
        <v>1413021</v>
      </c>
      <c r="I244" s="24">
        <f t="shared" si="98"/>
        <v>100</v>
      </c>
      <c r="J244" s="173"/>
      <c r="K244" s="131"/>
      <c r="L244" s="131"/>
      <c r="M244" s="131"/>
      <c r="N244" s="131"/>
    </row>
    <row r="245" spans="1:14" ht="19.5" hidden="1" customHeight="1" x14ac:dyDescent="0.25">
      <c r="A245" s="213"/>
      <c r="B245" s="140" t="s">
        <v>148</v>
      </c>
      <c r="C245" s="129">
        <v>2020</v>
      </c>
      <c r="D245" s="129">
        <v>2026</v>
      </c>
      <c r="E245" s="129" t="s">
        <v>138</v>
      </c>
      <c r="F245" s="11" t="s">
        <v>14</v>
      </c>
      <c r="G245" s="25">
        <f t="shared" ref="G245:I245" si="99">G246+G247</f>
        <v>0</v>
      </c>
      <c r="H245" s="25">
        <f t="shared" si="99"/>
        <v>0</v>
      </c>
      <c r="I245" s="25">
        <f t="shared" si="99"/>
        <v>0</v>
      </c>
      <c r="J245" s="171" t="s">
        <v>122</v>
      </c>
      <c r="K245" s="129" t="s">
        <v>64</v>
      </c>
      <c r="L245" s="129"/>
      <c r="M245" s="129"/>
      <c r="N245" s="129"/>
    </row>
    <row r="246" spans="1:14" ht="40.15" hidden="1" customHeight="1" x14ac:dyDescent="0.25">
      <c r="A246" s="214"/>
      <c r="B246" s="141"/>
      <c r="C246" s="130"/>
      <c r="D246" s="130"/>
      <c r="E246" s="130"/>
      <c r="F246" s="11" t="s">
        <v>20</v>
      </c>
      <c r="G246" s="25"/>
      <c r="H246" s="24"/>
      <c r="I246" s="24"/>
      <c r="J246" s="172"/>
      <c r="K246" s="130"/>
      <c r="L246" s="130"/>
      <c r="M246" s="130"/>
      <c r="N246" s="130"/>
    </row>
    <row r="247" spans="1:14" ht="53.45" hidden="1" customHeight="1" x14ac:dyDescent="0.25">
      <c r="A247" s="215"/>
      <c r="B247" s="142"/>
      <c r="C247" s="131"/>
      <c r="D247" s="131"/>
      <c r="E247" s="131"/>
      <c r="F247" s="11" t="s">
        <v>21</v>
      </c>
      <c r="G247" s="25"/>
      <c r="H247" s="24"/>
      <c r="I247" s="24"/>
      <c r="J247" s="173"/>
      <c r="K247" s="131"/>
      <c r="L247" s="131"/>
      <c r="M247" s="131"/>
      <c r="N247" s="131"/>
    </row>
    <row r="248" spans="1:14" ht="13.5" hidden="1" customHeight="1" x14ac:dyDescent="0.25">
      <c r="A248" s="213"/>
      <c r="B248" s="140" t="s">
        <v>147</v>
      </c>
      <c r="C248" s="129">
        <v>2020</v>
      </c>
      <c r="D248" s="129">
        <v>2026</v>
      </c>
      <c r="E248" s="129" t="s">
        <v>138</v>
      </c>
      <c r="F248" s="11" t="s">
        <v>14</v>
      </c>
      <c r="G248" s="24">
        <f t="shared" ref="G248:I248" si="100">G249+G250</f>
        <v>0</v>
      </c>
      <c r="H248" s="24">
        <f t="shared" si="100"/>
        <v>0</v>
      </c>
      <c r="I248" s="24">
        <f t="shared" si="100"/>
        <v>0</v>
      </c>
      <c r="J248" s="171" t="s">
        <v>146</v>
      </c>
      <c r="K248" s="129" t="s">
        <v>76</v>
      </c>
      <c r="L248" s="129"/>
      <c r="M248" s="129"/>
      <c r="N248" s="129"/>
    </row>
    <row r="249" spans="1:14" ht="51.75" hidden="1" customHeight="1" x14ac:dyDescent="0.25">
      <c r="A249" s="214"/>
      <c r="B249" s="141"/>
      <c r="C249" s="130"/>
      <c r="D249" s="130"/>
      <c r="E249" s="130"/>
      <c r="F249" s="11" t="s">
        <v>20</v>
      </c>
      <c r="G249" s="25"/>
      <c r="H249" s="24"/>
      <c r="I249" s="24"/>
      <c r="J249" s="172"/>
      <c r="K249" s="130"/>
      <c r="L249" s="130"/>
      <c r="M249" s="130"/>
      <c r="N249" s="130"/>
    </row>
    <row r="250" spans="1:14" ht="30.75" hidden="1" customHeight="1" x14ac:dyDescent="0.25">
      <c r="A250" s="215"/>
      <c r="B250" s="142"/>
      <c r="C250" s="131"/>
      <c r="D250" s="131"/>
      <c r="E250" s="131"/>
      <c r="F250" s="11" t="s">
        <v>21</v>
      </c>
      <c r="G250" s="25"/>
      <c r="H250" s="24"/>
      <c r="I250" s="24"/>
      <c r="J250" s="173"/>
      <c r="K250" s="131"/>
      <c r="L250" s="131"/>
      <c r="M250" s="131"/>
      <c r="N250" s="131"/>
    </row>
    <row r="251" spans="1:14" ht="30.75" hidden="1" customHeight="1" x14ac:dyDescent="0.25">
      <c r="A251" s="207"/>
      <c r="B251" s="140" t="s">
        <v>157</v>
      </c>
      <c r="C251" s="129">
        <v>2021</v>
      </c>
      <c r="D251" s="129">
        <v>2027</v>
      </c>
      <c r="E251" s="129" t="s">
        <v>138</v>
      </c>
      <c r="F251" s="11" t="s">
        <v>14</v>
      </c>
      <c r="G251" s="25"/>
      <c r="H251" s="24"/>
      <c r="I251" s="24"/>
      <c r="J251" s="171" t="s">
        <v>122</v>
      </c>
      <c r="K251" s="129" t="s">
        <v>64</v>
      </c>
      <c r="L251" s="129"/>
      <c r="M251" s="129"/>
      <c r="N251" s="129"/>
    </row>
    <row r="252" spans="1:14" ht="30.75" hidden="1" customHeight="1" x14ac:dyDescent="0.25">
      <c r="A252" s="208"/>
      <c r="B252" s="141"/>
      <c r="C252" s="130"/>
      <c r="D252" s="130"/>
      <c r="E252" s="130"/>
      <c r="F252" s="11" t="s">
        <v>20</v>
      </c>
      <c r="G252" s="25"/>
      <c r="H252" s="24"/>
      <c r="I252" s="24"/>
      <c r="J252" s="172"/>
      <c r="K252" s="130"/>
      <c r="L252" s="130"/>
      <c r="M252" s="130"/>
      <c r="N252" s="130"/>
    </row>
    <row r="253" spans="1:14" ht="40.9" hidden="1" customHeight="1" x14ac:dyDescent="0.25">
      <c r="A253" s="209"/>
      <c r="B253" s="142"/>
      <c r="C253" s="131"/>
      <c r="D253" s="131"/>
      <c r="E253" s="131"/>
      <c r="F253" s="11" t="s">
        <v>21</v>
      </c>
      <c r="G253" s="25"/>
      <c r="H253" s="24"/>
      <c r="I253" s="24"/>
      <c r="J253" s="173"/>
      <c r="K253" s="131"/>
      <c r="L253" s="131"/>
      <c r="M253" s="131"/>
      <c r="N253" s="131"/>
    </row>
    <row r="254" spans="1:14" ht="30.75" hidden="1" customHeight="1" x14ac:dyDescent="0.25">
      <c r="A254" s="207"/>
      <c r="B254" s="140" t="s">
        <v>165</v>
      </c>
      <c r="C254" s="129">
        <v>2020</v>
      </c>
      <c r="D254" s="129">
        <v>2027</v>
      </c>
      <c r="E254" s="129" t="s">
        <v>138</v>
      </c>
      <c r="F254" s="11" t="s">
        <v>14</v>
      </c>
      <c r="G254" s="24">
        <f t="shared" ref="G254:I254" si="101">G255+G256</f>
        <v>0</v>
      </c>
      <c r="H254" s="24">
        <f t="shared" si="101"/>
        <v>0</v>
      </c>
      <c r="I254" s="24">
        <f t="shared" si="101"/>
        <v>0</v>
      </c>
      <c r="J254" s="171" t="s">
        <v>122</v>
      </c>
      <c r="K254" s="129" t="s">
        <v>64</v>
      </c>
      <c r="L254" s="129"/>
      <c r="M254" s="129"/>
      <c r="N254" s="129"/>
    </row>
    <row r="255" spans="1:14" ht="39" hidden="1" customHeight="1" x14ac:dyDescent="0.25">
      <c r="A255" s="208"/>
      <c r="B255" s="141"/>
      <c r="C255" s="130"/>
      <c r="D255" s="130"/>
      <c r="E255" s="130"/>
      <c r="F255" s="11" t="s">
        <v>20</v>
      </c>
      <c r="G255" s="25"/>
      <c r="H255" s="24"/>
      <c r="I255" s="24"/>
      <c r="J255" s="172"/>
      <c r="K255" s="130"/>
      <c r="L255" s="130"/>
      <c r="M255" s="130"/>
      <c r="N255" s="130"/>
    </row>
    <row r="256" spans="1:14" ht="39.6" hidden="1" customHeight="1" x14ac:dyDescent="0.25">
      <c r="A256" s="209"/>
      <c r="B256" s="142"/>
      <c r="C256" s="131"/>
      <c r="D256" s="131"/>
      <c r="E256" s="131"/>
      <c r="F256" s="11" t="s">
        <v>21</v>
      </c>
      <c r="G256" s="25"/>
      <c r="H256" s="24"/>
      <c r="I256" s="24"/>
      <c r="J256" s="173"/>
      <c r="K256" s="131"/>
      <c r="L256" s="131"/>
      <c r="M256" s="131"/>
      <c r="N256" s="131"/>
    </row>
    <row r="257" spans="1:14" ht="30.75" customHeight="1" x14ac:dyDescent="0.25">
      <c r="A257" s="207"/>
      <c r="B257" s="140" t="s">
        <v>190</v>
      </c>
      <c r="C257" s="129">
        <v>2021</v>
      </c>
      <c r="D257" s="129">
        <v>2027</v>
      </c>
      <c r="E257" s="135" t="s">
        <v>140</v>
      </c>
      <c r="F257" s="11" t="s">
        <v>14</v>
      </c>
      <c r="G257" s="24">
        <f>G258+G259</f>
        <v>603726</v>
      </c>
      <c r="H257" s="24">
        <f t="shared" ref="H257" si="102">H258+H259</f>
        <v>603726</v>
      </c>
      <c r="I257" s="24">
        <f>H257/G257*100</f>
        <v>100</v>
      </c>
      <c r="J257" s="171" t="s">
        <v>122</v>
      </c>
      <c r="K257" s="129" t="s">
        <v>64</v>
      </c>
      <c r="L257" s="129">
        <v>100</v>
      </c>
      <c r="M257" s="129">
        <v>100</v>
      </c>
      <c r="N257" s="129">
        <v>100</v>
      </c>
    </row>
    <row r="258" spans="1:14" ht="30.75" customHeight="1" x14ac:dyDescent="0.25">
      <c r="A258" s="208"/>
      <c r="B258" s="141"/>
      <c r="C258" s="130"/>
      <c r="D258" s="130"/>
      <c r="E258" s="136"/>
      <c r="F258" s="11" t="s">
        <v>20</v>
      </c>
      <c r="G258" s="25">
        <v>6037</v>
      </c>
      <c r="H258" s="24">
        <v>6037</v>
      </c>
      <c r="I258" s="24">
        <f>H258/G258*100</f>
        <v>100</v>
      </c>
      <c r="J258" s="172"/>
      <c r="K258" s="130"/>
      <c r="L258" s="130"/>
      <c r="M258" s="130"/>
      <c r="N258" s="130"/>
    </row>
    <row r="259" spans="1:14" ht="30.75" customHeight="1" x14ac:dyDescent="0.25">
      <c r="A259" s="209"/>
      <c r="B259" s="142"/>
      <c r="C259" s="131"/>
      <c r="D259" s="131"/>
      <c r="E259" s="137"/>
      <c r="F259" s="11" t="s">
        <v>21</v>
      </c>
      <c r="G259" s="25">
        <v>597689</v>
      </c>
      <c r="H259" s="24">
        <v>597689</v>
      </c>
      <c r="I259" s="24">
        <f>H259/G259*100</f>
        <v>100</v>
      </c>
      <c r="J259" s="173"/>
      <c r="K259" s="131"/>
      <c r="L259" s="131"/>
      <c r="M259" s="131"/>
      <c r="N259" s="131"/>
    </row>
    <row r="260" spans="1:14" ht="30.75" customHeight="1" x14ac:dyDescent="0.25">
      <c r="A260" s="18"/>
      <c r="B260" s="140" t="s">
        <v>113</v>
      </c>
      <c r="C260" s="129">
        <v>2020</v>
      </c>
      <c r="D260" s="129">
        <v>2026</v>
      </c>
      <c r="E260" s="135" t="s">
        <v>142</v>
      </c>
      <c r="F260" s="11" t="s">
        <v>14</v>
      </c>
      <c r="G260" s="24" t="s">
        <v>27</v>
      </c>
      <c r="H260" s="24">
        <v>0</v>
      </c>
      <c r="I260" s="24">
        <v>0</v>
      </c>
      <c r="J260" s="171" t="s">
        <v>27</v>
      </c>
      <c r="K260" s="129" t="s">
        <v>27</v>
      </c>
      <c r="L260" s="129" t="s">
        <v>27</v>
      </c>
      <c r="M260" s="129" t="s">
        <v>27</v>
      </c>
      <c r="N260" s="129" t="s">
        <v>27</v>
      </c>
    </row>
    <row r="261" spans="1:14" ht="30.75" customHeight="1" x14ac:dyDescent="0.25">
      <c r="A261" s="18"/>
      <c r="B261" s="141"/>
      <c r="C261" s="130"/>
      <c r="D261" s="130"/>
      <c r="E261" s="136"/>
      <c r="F261" s="11" t="s">
        <v>20</v>
      </c>
      <c r="G261" s="24" t="s">
        <v>27</v>
      </c>
      <c r="H261" s="24">
        <v>0</v>
      </c>
      <c r="I261" s="24">
        <v>0</v>
      </c>
      <c r="J261" s="172"/>
      <c r="K261" s="130"/>
      <c r="L261" s="130"/>
      <c r="M261" s="130"/>
      <c r="N261" s="130"/>
    </row>
    <row r="262" spans="1:14" ht="30.75" customHeight="1" x14ac:dyDescent="0.25">
      <c r="A262" s="18"/>
      <c r="B262" s="142"/>
      <c r="C262" s="131"/>
      <c r="D262" s="131"/>
      <c r="E262" s="137"/>
      <c r="F262" s="11" t="s">
        <v>21</v>
      </c>
      <c r="G262" s="24" t="s">
        <v>27</v>
      </c>
      <c r="H262" s="24">
        <v>0</v>
      </c>
      <c r="I262" s="24">
        <v>0</v>
      </c>
      <c r="J262" s="173"/>
      <c r="K262" s="131"/>
      <c r="L262" s="131"/>
      <c r="M262" s="131"/>
      <c r="N262" s="131"/>
    </row>
    <row r="263" spans="1:14" ht="30.75" customHeight="1" x14ac:dyDescent="0.25">
      <c r="A263" s="18"/>
      <c r="B263" s="140" t="s">
        <v>35</v>
      </c>
      <c r="C263" s="129">
        <v>2020</v>
      </c>
      <c r="D263" s="129">
        <v>2026</v>
      </c>
      <c r="E263" s="135" t="s">
        <v>140</v>
      </c>
      <c r="F263" s="11" t="s">
        <v>14</v>
      </c>
      <c r="G263" s="25">
        <f t="shared" ref="G263:H263" si="103">G264+G265</f>
        <v>17638782.359999999</v>
      </c>
      <c r="H263" s="24">
        <f t="shared" si="103"/>
        <v>17638782.359999999</v>
      </c>
      <c r="I263" s="24">
        <f>H263/G263*100</f>
        <v>100</v>
      </c>
      <c r="J263" s="171"/>
      <c r="K263" s="129"/>
      <c r="L263" s="129"/>
      <c r="M263" s="129"/>
      <c r="N263" s="129"/>
    </row>
    <row r="264" spans="1:14" ht="30.75" customHeight="1" x14ac:dyDescent="0.25">
      <c r="A264" s="18"/>
      <c r="B264" s="141"/>
      <c r="C264" s="130"/>
      <c r="D264" s="130"/>
      <c r="E264" s="136"/>
      <c r="F264" s="11" t="s">
        <v>20</v>
      </c>
      <c r="G264" s="24">
        <f t="shared" ref="G264:H264" si="104">G267+G270+G273+G276</f>
        <v>10430795.359999999</v>
      </c>
      <c r="H264" s="24">
        <f t="shared" si="104"/>
        <v>10430795.359999999</v>
      </c>
      <c r="I264" s="24">
        <f>H264/G264*100</f>
        <v>100</v>
      </c>
      <c r="J264" s="172"/>
      <c r="K264" s="130"/>
      <c r="L264" s="130"/>
      <c r="M264" s="130"/>
      <c r="N264" s="130"/>
    </row>
    <row r="265" spans="1:14" ht="30.75" customHeight="1" x14ac:dyDescent="0.25">
      <c r="A265" s="18"/>
      <c r="B265" s="142"/>
      <c r="C265" s="131"/>
      <c r="D265" s="131"/>
      <c r="E265" s="137"/>
      <c r="F265" s="11" t="s">
        <v>21</v>
      </c>
      <c r="G265" s="24">
        <f t="shared" ref="G265:I265" si="105">G271+G274+G277</f>
        <v>7207987</v>
      </c>
      <c r="H265" s="24">
        <f t="shared" si="105"/>
        <v>7207987</v>
      </c>
      <c r="I265" s="24">
        <f t="shared" si="105"/>
        <v>100</v>
      </c>
      <c r="J265" s="173"/>
      <c r="K265" s="131"/>
      <c r="L265" s="131"/>
      <c r="M265" s="131"/>
      <c r="N265" s="131"/>
    </row>
    <row r="266" spans="1:14" ht="30.75" customHeight="1" x14ac:dyDescent="0.25">
      <c r="A266" s="18"/>
      <c r="B266" s="140" t="s">
        <v>30</v>
      </c>
      <c r="C266" s="129">
        <v>2020</v>
      </c>
      <c r="D266" s="129">
        <v>2026</v>
      </c>
      <c r="E266" s="135" t="s">
        <v>142</v>
      </c>
      <c r="F266" s="11" t="s">
        <v>14</v>
      </c>
      <c r="G266" s="25">
        <f>G267+G268</f>
        <v>10357987.359999999</v>
      </c>
      <c r="H266" s="24">
        <f t="shared" ref="H266" si="106">H267+H268</f>
        <v>10357987.359999999</v>
      </c>
      <c r="I266" s="24">
        <f>H266/G266*100</f>
        <v>100</v>
      </c>
      <c r="J266" s="171" t="s">
        <v>72</v>
      </c>
      <c r="K266" s="129" t="s">
        <v>64</v>
      </c>
      <c r="L266" s="129">
        <v>100</v>
      </c>
      <c r="M266" s="129">
        <v>100</v>
      </c>
      <c r="N266" s="129">
        <v>100</v>
      </c>
    </row>
    <row r="267" spans="1:14" ht="30.75" customHeight="1" x14ac:dyDescent="0.25">
      <c r="A267" s="18"/>
      <c r="B267" s="141"/>
      <c r="C267" s="130"/>
      <c r="D267" s="130"/>
      <c r="E267" s="136"/>
      <c r="F267" s="11" t="s">
        <v>20</v>
      </c>
      <c r="G267" s="25">
        <v>10357987.359999999</v>
      </c>
      <c r="H267" s="24">
        <v>10357987.359999999</v>
      </c>
      <c r="I267" s="24">
        <f t="shared" ref="I267" si="107">H267/G267*100</f>
        <v>100</v>
      </c>
      <c r="J267" s="172"/>
      <c r="K267" s="130"/>
      <c r="L267" s="130"/>
      <c r="M267" s="130"/>
      <c r="N267" s="130"/>
    </row>
    <row r="268" spans="1:14" ht="30.75" customHeight="1" x14ac:dyDescent="0.25">
      <c r="A268" s="18"/>
      <c r="B268" s="142"/>
      <c r="C268" s="131"/>
      <c r="D268" s="131"/>
      <c r="E268" s="137"/>
      <c r="F268" s="11" t="s">
        <v>21</v>
      </c>
      <c r="G268" s="25">
        <v>0</v>
      </c>
      <c r="H268" s="24">
        <v>0</v>
      </c>
      <c r="I268" s="24">
        <v>0</v>
      </c>
      <c r="J268" s="173"/>
      <c r="K268" s="131"/>
      <c r="L268" s="131"/>
      <c r="M268" s="131"/>
      <c r="N268" s="131"/>
    </row>
    <row r="269" spans="1:14" ht="31.15" customHeight="1" x14ac:dyDescent="0.25">
      <c r="A269" s="213"/>
      <c r="B269" s="140" t="s">
        <v>139</v>
      </c>
      <c r="C269" s="129">
        <v>2020</v>
      </c>
      <c r="D269" s="129">
        <v>2026</v>
      </c>
      <c r="E269" s="135" t="s">
        <v>142</v>
      </c>
      <c r="F269" s="11" t="s">
        <v>14</v>
      </c>
      <c r="G269" s="24">
        <f t="shared" ref="G269:H269" si="108">G270+G271</f>
        <v>7280795</v>
      </c>
      <c r="H269" s="24">
        <f t="shared" si="108"/>
        <v>7280795</v>
      </c>
      <c r="I269" s="24">
        <f>H269/G269*100</f>
        <v>100</v>
      </c>
      <c r="J269" s="171" t="s">
        <v>118</v>
      </c>
      <c r="K269" s="278" t="s">
        <v>64</v>
      </c>
      <c r="L269" s="129">
        <v>100</v>
      </c>
      <c r="M269" s="129">
        <v>100</v>
      </c>
      <c r="N269" s="129">
        <v>100</v>
      </c>
    </row>
    <row r="270" spans="1:14" ht="41.45" customHeight="1" x14ac:dyDescent="0.25">
      <c r="A270" s="214"/>
      <c r="B270" s="141"/>
      <c r="C270" s="130"/>
      <c r="D270" s="130"/>
      <c r="E270" s="136"/>
      <c r="F270" s="11" t="s">
        <v>20</v>
      </c>
      <c r="G270" s="25">
        <v>72808</v>
      </c>
      <c r="H270" s="24">
        <v>72808</v>
      </c>
      <c r="I270" s="24">
        <f t="shared" ref="I270:I271" si="109">H270/G270*100</f>
        <v>100</v>
      </c>
      <c r="J270" s="172"/>
      <c r="K270" s="279"/>
      <c r="L270" s="130"/>
      <c r="M270" s="130"/>
      <c r="N270" s="130"/>
    </row>
    <row r="271" spans="1:14" ht="75.599999999999994" customHeight="1" x14ac:dyDescent="0.25">
      <c r="A271" s="215"/>
      <c r="B271" s="142"/>
      <c r="C271" s="131"/>
      <c r="D271" s="131"/>
      <c r="E271" s="137"/>
      <c r="F271" s="11" t="s">
        <v>21</v>
      </c>
      <c r="G271" s="25">
        <v>7207987</v>
      </c>
      <c r="H271" s="24">
        <v>7207987</v>
      </c>
      <c r="I271" s="24">
        <f t="shared" si="109"/>
        <v>100</v>
      </c>
      <c r="J271" s="173"/>
      <c r="K271" s="280"/>
      <c r="L271" s="131"/>
      <c r="M271" s="131"/>
      <c r="N271" s="131"/>
    </row>
    <row r="272" spans="1:14" ht="14.25" hidden="1" customHeight="1" x14ac:dyDescent="0.25">
      <c r="A272" s="213"/>
      <c r="B272" s="140" t="s">
        <v>161</v>
      </c>
      <c r="C272" s="129">
        <v>2020</v>
      </c>
      <c r="D272" s="129">
        <v>2026</v>
      </c>
      <c r="E272" s="135" t="s">
        <v>142</v>
      </c>
      <c r="F272" s="11" t="s">
        <v>14</v>
      </c>
      <c r="G272" s="25"/>
      <c r="H272" s="24"/>
      <c r="I272" s="25"/>
      <c r="J272" s="171" t="s">
        <v>118</v>
      </c>
      <c r="K272" s="129" t="s">
        <v>64</v>
      </c>
      <c r="L272" s="129"/>
      <c r="M272" s="129"/>
      <c r="N272" s="129"/>
    </row>
    <row r="273" spans="1:14" ht="70.900000000000006" hidden="1" customHeight="1" x14ac:dyDescent="0.25">
      <c r="A273" s="214"/>
      <c r="B273" s="141"/>
      <c r="C273" s="130"/>
      <c r="D273" s="130"/>
      <c r="E273" s="136"/>
      <c r="F273" s="11" t="s">
        <v>20</v>
      </c>
      <c r="G273" s="25"/>
      <c r="H273" s="24"/>
      <c r="I273" s="25"/>
      <c r="J273" s="172"/>
      <c r="K273" s="130"/>
      <c r="L273" s="130"/>
      <c r="M273" s="130"/>
      <c r="N273" s="130"/>
    </row>
    <row r="274" spans="1:14" ht="62.45" hidden="1" customHeight="1" x14ac:dyDescent="0.25">
      <c r="A274" s="215"/>
      <c r="B274" s="142"/>
      <c r="C274" s="131"/>
      <c r="D274" s="131"/>
      <c r="E274" s="137"/>
      <c r="F274" s="11" t="s">
        <v>21</v>
      </c>
      <c r="G274" s="25"/>
      <c r="H274" s="24"/>
      <c r="I274" s="25"/>
      <c r="J274" s="173"/>
      <c r="K274" s="131"/>
      <c r="L274" s="131"/>
      <c r="M274" s="131"/>
      <c r="N274" s="131"/>
    </row>
    <row r="275" spans="1:14" ht="15.75" hidden="1" customHeight="1" x14ac:dyDescent="0.25">
      <c r="A275" s="213"/>
      <c r="B275" s="140" t="s">
        <v>162</v>
      </c>
      <c r="C275" s="129">
        <v>2020</v>
      </c>
      <c r="D275" s="129">
        <v>2026</v>
      </c>
      <c r="E275" s="135" t="s">
        <v>142</v>
      </c>
      <c r="F275" s="11" t="s">
        <v>14</v>
      </c>
      <c r="G275" s="25"/>
      <c r="H275" s="24"/>
      <c r="I275" s="25"/>
      <c r="J275" s="171" t="s">
        <v>118</v>
      </c>
      <c r="K275" s="129" t="s">
        <v>64</v>
      </c>
      <c r="L275" s="129"/>
      <c r="M275" s="129"/>
      <c r="N275" s="129"/>
    </row>
    <row r="276" spans="1:14" ht="32.450000000000003" hidden="1" customHeight="1" x14ac:dyDescent="0.25">
      <c r="A276" s="214"/>
      <c r="B276" s="141"/>
      <c r="C276" s="130"/>
      <c r="D276" s="130"/>
      <c r="E276" s="136"/>
      <c r="F276" s="11" t="s">
        <v>20</v>
      </c>
      <c r="G276" s="25"/>
      <c r="H276" s="24"/>
      <c r="I276" s="25"/>
      <c r="J276" s="172"/>
      <c r="K276" s="130"/>
      <c r="L276" s="130"/>
      <c r="M276" s="130"/>
      <c r="N276" s="130"/>
    </row>
    <row r="277" spans="1:14" ht="39.6" hidden="1" customHeight="1" x14ac:dyDescent="0.25">
      <c r="A277" s="215"/>
      <c r="B277" s="142"/>
      <c r="C277" s="131"/>
      <c r="D277" s="131"/>
      <c r="E277" s="137"/>
      <c r="F277" s="11" t="s">
        <v>21</v>
      </c>
      <c r="G277" s="25"/>
      <c r="H277" s="24"/>
      <c r="I277" s="25"/>
      <c r="J277" s="173"/>
      <c r="K277" s="131"/>
      <c r="L277" s="131"/>
      <c r="M277" s="131"/>
      <c r="N277" s="131"/>
    </row>
    <row r="278" spans="1:14" ht="31.15" hidden="1" customHeight="1" x14ac:dyDescent="0.25">
      <c r="A278" s="213"/>
      <c r="B278" s="140" t="s">
        <v>179</v>
      </c>
      <c r="C278" s="129">
        <v>2021</v>
      </c>
      <c r="D278" s="129">
        <v>2026</v>
      </c>
      <c r="E278" s="135" t="s">
        <v>140</v>
      </c>
      <c r="F278" s="11" t="s">
        <v>14</v>
      </c>
      <c r="G278" s="24">
        <f t="shared" ref="G278:I278" si="110">G279+G280</f>
        <v>0</v>
      </c>
      <c r="H278" s="24">
        <f t="shared" si="110"/>
        <v>0</v>
      </c>
      <c r="I278" s="24">
        <f t="shared" si="110"/>
        <v>0</v>
      </c>
      <c r="J278" s="171"/>
      <c r="K278" s="171"/>
      <c r="L278" s="171"/>
      <c r="M278" s="171"/>
      <c r="N278" s="171"/>
    </row>
    <row r="279" spans="1:14" ht="35.450000000000003" hidden="1" customHeight="1" x14ac:dyDescent="0.25">
      <c r="A279" s="214"/>
      <c r="B279" s="141"/>
      <c r="C279" s="130"/>
      <c r="D279" s="130"/>
      <c r="E279" s="136"/>
      <c r="F279" s="11" t="s">
        <v>20</v>
      </c>
      <c r="G279" s="24">
        <f t="shared" ref="G279:I279" si="111">G282+G285+G288</f>
        <v>0</v>
      </c>
      <c r="H279" s="24">
        <f t="shared" si="111"/>
        <v>0</v>
      </c>
      <c r="I279" s="24">
        <f t="shared" si="111"/>
        <v>0</v>
      </c>
      <c r="J279" s="172"/>
      <c r="K279" s="172"/>
      <c r="L279" s="172"/>
      <c r="M279" s="172"/>
      <c r="N279" s="172"/>
    </row>
    <row r="280" spans="1:14" ht="44.25" hidden="1" customHeight="1" x14ac:dyDescent="0.25">
      <c r="A280" s="215"/>
      <c r="B280" s="142"/>
      <c r="C280" s="131"/>
      <c r="D280" s="131"/>
      <c r="E280" s="137"/>
      <c r="F280" s="11" t="s">
        <v>21</v>
      </c>
      <c r="G280" s="24">
        <f t="shared" ref="G280:I280" si="112">G283+G286+G289</f>
        <v>0</v>
      </c>
      <c r="H280" s="24">
        <f t="shared" si="112"/>
        <v>0</v>
      </c>
      <c r="I280" s="24">
        <f t="shared" si="112"/>
        <v>0</v>
      </c>
      <c r="J280" s="173"/>
      <c r="K280" s="173"/>
      <c r="L280" s="173"/>
      <c r="M280" s="173"/>
      <c r="N280" s="173"/>
    </row>
    <row r="281" spans="1:14" ht="44.25" hidden="1" customHeight="1" x14ac:dyDescent="0.25">
      <c r="A281" s="20"/>
      <c r="B281" s="240" t="s">
        <v>180</v>
      </c>
      <c r="C281" s="138">
        <v>2021</v>
      </c>
      <c r="D281" s="138">
        <v>2026</v>
      </c>
      <c r="E281" s="135" t="s">
        <v>138</v>
      </c>
      <c r="F281" s="11" t="s">
        <v>14</v>
      </c>
      <c r="G281" s="24">
        <f t="shared" ref="G281:I281" si="113">G282+G283</f>
        <v>0</v>
      </c>
      <c r="H281" s="24">
        <f t="shared" si="113"/>
        <v>0</v>
      </c>
      <c r="I281" s="24">
        <f t="shared" si="113"/>
        <v>0</v>
      </c>
      <c r="J281" s="171" t="s">
        <v>118</v>
      </c>
      <c r="K281" s="164" t="s">
        <v>64</v>
      </c>
      <c r="L281" s="164"/>
      <c r="M281" s="164"/>
      <c r="N281" s="164"/>
    </row>
    <row r="282" spans="1:14" ht="44.25" hidden="1" customHeight="1" x14ac:dyDescent="0.25">
      <c r="A282" s="20"/>
      <c r="B282" s="240"/>
      <c r="C282" s="138"/>
      <c r="D282" s="138"/>
      <c r="E282" s="136"/>
      <c r="F282" s="11" t="s">
        <v>20</v>
      </c>
      <c r="G282" s="25"/>
      <c r="H282" s="24"/>
      <c r="I282" s="25"/>
      <c r="J282" s="172"/>
      <c r="K282" s="164"/>
      <c r="L282" s="164"/>
      <c r="M282" s="164"/>
      <c r="N282" s="164"/>
    </row>
    <row r="283" spans="1:14" ht="44.25" hidden="1" customHeight="1" x14ac:dyDescent="0.25">
      <c r="A283" s="20"/>
      <c r="B283" s="240"/>
      <c r="C283" s="138"/>
      <c r="D283" s="138"/>
      <c r="E283" s="137"/>
      <c r="F283" s="11" t="s">
        <v>21</v>
      </c>
      <c r="G283" s="25"/>
      <c r="H283" s="24"/>
      <c r="I283" s="25"/>
      <c r="J283" s="173"/>
      <c r="K283" s="164"/>
      <c r="L283" s="164"/>
      <c r="M283" s="164"/>
      <c r="N283" s="164"/>
    </row>
    <row r="284" spans="1:14" ht="44.25" hidden="1" customHeight="1" x14ac:dyDescent="0.25">
      <c r="A284" s="20"/>
      <c r="B284" s="140" t="s">
        <v>181</v>
      </c>
      <c r="C284" s="138">
        <v>2021</v>
      </c>
      <c r="D284" s="138">
        <v>2026</v>
      </c>
      <c r="E284" s="135" t="s">
        <v>138</v>
      </c>
      <c r="F284" s="11" t="s">
        <v>14</v>
      </c>
      <c r="G284" s="24">
        <f t="shared" ref="G284:I284" si="114">G285+G286</f>
        <v>0</v>
      </c>
      <c r="H284" s="24">
        <f t="shared" si="114"/>
        <v>0</v>
      </c>
      <c r="I284" s="24">
        <f t="shared" si="114"/>
        <v>0</v>
      </c>
      <c r="J284" s="171" t="s">
        <v>118</v>
      </c>
      <c r="K284" s="164" t="s">
        <v>64</v>
      </c>
      <c r="L284" s="164"/>
      <c r="M284" s="164"/>
      <c r="N284" s="164"/>
    </row>
    <row r="285" spans="1:14" ht="44.25" hidden="1" customHeight="1" x14ac:dyDescent="0.25">
      <c r="A285" s="20"/>
      <c r="B285" s="141"/>
      <c r="C285" s="138"/>
      <c r="D285" s="138"/>
      <c r="E285" s="136"/>
      <c r="F285" s="11" t="s">
        <v>20</v>
      </c>
      <c r="G285" s="25"/>
      <c r="H285" s="24"/>
      <c r="I285" s="25"/>
      <c r="J285" s="172"/>
      <c r="K285" s="164"/>
      <c r="L285" s="164"/>
      <c r="M285" s="164"/>
      <c r="N285" s="164"/>
    </row>
    <row r="286" spans="1:14" ht="44.25" hidden="1" customHeight="1" x14ac:dyDescent="0.25">
      <c r="A286" s="20"/>
      <c r="B286" s="142"/>
      <c r="C286" s="138"/>
      <c r="D286" s="138"/>
      <c r="E286" s="137"/>
      <c r="F286" s="11" t="s">
        <v>21</v>
      </c>
      <c r="G286" s="25"/>
      <c r="H286" s="24"/>
      <c r="I286" s="25"/>
      <c r="J286" s="173"/>
      <c r="K286" s="164"/>
      <c r="L286" s="164"/>
      <c r="M286" s="164"/>
      <c r="N286" s="164"/>
    </row>
    <row r="287" spans="1:14" ht="44.25" hidden="1" customHeight="1" x14ac:dyDescent="0.25">
      <c r="A287" s="20"/>
      <c r="B287" s="140" t="s">
        <v>246</v>
      </c>
      <c r="C287" s="129">
        <v>2021</v>
      </c>
      <c r="D287" s="129">
        <v>2026</v>
      </c>
      <c r="E287" s="135" t="s">
        <v>140</v>
      </c>
      <c r="F287" s="85" t="s">
        <v>14</v>
      </c>
      <c r="G287" s="24">
        <f t="shared" ref="G287:I287" si="115">G288+G289</f>
        <v>0</v>
      </c>
      <c r="H287" s="24">
        <f t="shared" si="115"/>
        <v>0</v>
      </c>
      <c r="I287" s="24">
        <f t="shared" si="115"/>
        <v>0</v>
      </c>
      <c r="J287" s="171" t="s">
        <v>247</v>
      </c>
      <c r="K287" s="164" t="s">
        <v>248</v>
      </c>
      <c r="L287" s="129"/>
      <c r="M287" s="129"/>
      <c r="N287" s="129"/>
    </row>
    <row r="288" spans="1:14" ht="44.25" hidden="1" customHeight="1" x14ac:dyDescent="0.25">
      <c r="A288" s="20"/>
      <c r="B288" s="141"/>
      <c r="C288" s="130"/>
      <c r="D288" s="130"/>
      <c r="E288" s="136"/>
      <c r="F288" s="85" t="s">
        <v>20</v>
      </c>
      <c r="G288" s="25"/>
      <c r="H288" s="24"/>
      <c r="I288" s="25"/>
      <c r="J288" s="172"/>
      <c r="K288" s="164"/>
      <c r="L288" s="130"/>
      <c r="M288" s="130"/>
      <c r="N288" s="130"/>
    </row>
    <row r="289" spans="1:14" ht="44.25" hidden="1" customHeight="1" x14ac:dyDescent="0.25">
      <c r="A289" s="20"/>
      <c r="B289" s="142"/>
      <c r="C289" s="131"/>
      <c r="D289" s="131"/>
      <c r="E289" s="137"/>
      <c r="F289" s="85" t="s">
        <v>21</v>
      </c>
      <c r="G289" s="25"/>
      <c r="H289" s="24"/>
      <c r="I289" s="25"/>
      <c r="J289" s="173"/>
      <c r="K289" s="164"/>
      <c r="L289" s="131"/>
      <c r="M289" s="131"/>
      <c r="N289" s="131"/>
    </row>
    <row r="290" spans="1:14" ht="44.25" hidden="1" customHeight="1" x14ac:dyDescent="0.25">
      <c r="A290" s="20"/>
      <c r="B290" s="140" t="s">
        <v>186</v>
      </c>
      <c r="C290" s="138">
        <v>2021</v>
      </c>
      <c r="D290" s="138">
        <v>2026</v>
      </c>
      <c r="E290" s="135" t="s">
        <v>140</v>
      </c>
      <c r="F290" s="11" t="s">
        <v>14</v>
      </c>
      <c r="G290" s="24">
        <f t="shared" ref="G290:I290" si="116">G291+G292</f>
        <v>0</v>
      </c>
      <c r="H290" s="24">
        <f t="shared" si="116"/>
        <v>0</v>
      </c>
      <c r="I290" s="24">
        <f t="shared" si="116"/>
        <v>0</v>
      </c>
      <c r="J290" s="171"/>
      <c r="K290" s="164"/>
      <c r="L290" s="164"/>
      <c r="M290" s="164"/>
      <c r="N290" s="164"/>
    </row>
    <row r="291" spans="1:14" ht="44.25" hidden="1" customHeight="1" x14ac:dyDescent="0.25">
      <c r="A291" s="20"/>
      <c r="B291" s="141"/>
      <c r="C291" s="138"/>
      <c r="D291" s="138"/>
      <c r="E291" s="136"/>
      <c r="F291" s="11" t="s">
        <v>20</v>
      </c>
      <c r="G291" s="24">
        <f t="shared" ref="G291:I291" si="117">G294</f>
        <v>0</v>
      </c>
      <c r="H291" s="24">
        <f t="shared" si="117"/>
        <v>0</v>
      </c>
      <c r="I291" s="24">
        <f t="shared" si="117"/>
        <v>0</v>
      </c>
      <c r="J291" s="172"/>
      <c r="K291" s="164"/>
      <c r="L291" s="164"/>
      <c r="M291" s="164"/>
      <c r="N291" s="164"/>
    </row>
    <row r="292" spans="1:14" ht="44.25" hidden="1" customHeight="1" x14ac:dyDescent="0.25">
      <c r="A292" s="20"/>
      <c r="B292" s="142"/>
      <c r="C292" s="138"/>
      <c r="D292" s="138"/>
      <c r="E292" s="137"/>
      <c r="F292" s="11" t="s">
        <v>21</v>
      </c>
      <c r="G292" s="24">
        <f t="shared" ref="G292:I292" si="118">G295</f>
        <v>0</v>
      </c>
      <c r="H292" s="24">
        <f t="shared" si="118"/>
        <v>0</v>
      </c>
      <c r="I292" s="24">
        <f t="shared" si="118"/>
        <v>0</v>
      </c>
      <c r="J292" s="173"/>
      <c r="K292" s="164"/>
      <c r="L292" s="164"/>
      <c r="M292" s="164"/>
      <c r="N292" s="164"/>
    </row>
    <row r="293" spans="1:14" ht="44.25" hidden="1" customHeight="1" x14ac:dyDescent="0.25">
      <c r="A293" s="20"/>
      <c r="B293" s="140" t="s">
        <v>187</v>
      </c>
      <c r="C293" s="129">
        <v>2021</v>
      </c>
      <c r="D293" s="129">
        <v>2026</v>
      </c>
      <c r="E293" s="135" t="s">
        <v>140</v>
      </c>
      <c r="F293" s="11" t="s">
        <v>14</v>
      </c>
      <c r="G293" s="24">
        <f t="shared" ref="G293:I293" si="119">G294+G295</f>
        <v>0</v>
      </c>
      <c r="H293" s="24">
        <f t="shared" si="119"/>
        <v>0</v>
      </c>
      <c r="I293" s="24">
        <f t="shared" si="119"/>
        <v>0</v>
      </c>
      <c r="J293" s="171" t="s">
        <v>118</v>
      </c>
      <c r="K293" s="164" t="s">
        <v>64</v>
      </c>
      <c r="L293" s="129"/>
      <c r="M293" s="129"/>
      <c r="N293" s="129"/>
    </row>
    <row r="294" spans="1:14" ht="44.25" hidden="1" customHeight="1" x14ac:dyDescent="0.25">
      <c r="A294" s="20"/>
      <c r="B294" s="141"/>
      <c r="C294" s="130"/>
      <c r="D294" s="130"/>
      <c r="E294" s="136"/>
      <c r="F294" s="11" t="s">
        <v>20</v>
      </c>
      <c r="G294" s="25">
        <v>0</v>
      </c>
      <c r="H294" s="24">
        <v>0</v>
      </c>
      <c r="I294" s="24">
        <v>0</v>
      </c>
      <c r="J294" s="172"/>
      <c r="K294" s="164"/>
      <c r="L294" s="130"/>
      <c r="M294" s="130"/>
      <c r="N294" s="130"/>
    </row>
    <row r="295" spans="1:14" ht="21" hidden="1" customHeight="1" x14ac:dyDescent="0.25">
      <c r="A295" s="20"/>
      <c r="B295" s="142"/>
      <c r="C295" s="131"/>
      <c r="D295" s="131"/>
      <c r="E295" s="137"/>
      <c r="F295" s="11" t="s">
        <v>21</v>
      </c>
      <c r="G295" s="25">
        <v>0</v>
      </c>
      <c r="H295" s="25">
        <v>0</v>
      </c>
      <c r="I295" s="25">
        <v>0</v>
      </c>
      <c r="J295" s="173"/>
      <c r="K295" s="164"/>
      <c r="L295" s="131"/>
      <c r="M295" s="131"/>
      <c r="N295" s="131"/>
    </row>
    <row r="296" spans="1:14" ht="31.15" customHeight="1" x14ac:dyDescent="0.25">
      <c r="A296" s="20"/>
      <c r="B296" s="146" t="s">
        <v>36</v>
      </c>
      <c r="C296" s="234"/>
      <c r="D296" s="234"/>
      <c r="E296" s="234"/>
      <c r="F296" s="21" t="s">
        <v>14</v>
      </c>
      <c r="G296" s="55">
        <f t="shared" ref="G296:H296" si="120">G297+G298</f>
        <v>78922342.090000004</v>
      </c>
      <c r="H296" s="55">
        <f t="shared" si="120"/>
        <v>78922342.090000004</v>
      </c>
      <c r="I296" s="55">
        <f>H296/G296*100</f>
        <v>100</v>
      </c>
      <c r="J296" s="168" t="s">
        <v>13</v>
      </c>
      <c r="K296" s="168" t="s">
        <v>13</v>
      </c>
      <c r="L296" s="168" t="s">
        <v>13</v>
      </c>
      <c r="M296" s="168" t="s">
        <v>13</v>
      </c>
      <c r="N296" s="168" t="s">
        <v>13</v>
      </c>
    </row>
    <row r="297" spans="1:14" ht="26.45" customHeight="1" x14ac:dyDescent="0.25">
      <c r="A297" s="20"/>
      <c r="B297" s="147"/>
      <c r="C297" s="235"/>
      <c r="D297" s="235"/>
      <c r="E297" s="235"/>
      <c r="F297" s="21" t="s">
        <v>20</v>
      </c>
      <c r="G297" s="55">
        <f t="shared" ref="G297:H297" si="121">G189+G213+G228+G237+G264+G279+G291</f>
        <v>55183949.640000001</v>
      </c>
      <c r="H297" s="55">
        <f t="shared" si="121"/>
        <v>55183949.640000001</v>
      </c>
      <c r="I297" s="55">
        <f t="shared" ref="I297:I298" si="122">H297/G297*100</f>
        <v>100</v>
      </c>
      <c r="J297" s="169"/>
      <c r="K297" s="169"/>
      <c r="L297" s="169"/>
      <c r="M297" s="169"/>
      <c r="N297" s="169"/>
    </row>
    <row r="298" spans="1:14" ht="31.9" customHeight="1" x14ac:dyDescent="0.25">
      <c r="A298" s="20"/>
      <c r="B298" s="148"/>
      <c r="C298" s="236"/>
      <c r="D298" s="236"/>
      <c r="E298" s="236"/>
      <c r="F298" s="21" t="s">
        <v>21</v>
      </c>
      <c r="G298" s="56">
        <f t="shared" ref="G298:H298" si="123">G190+G214+G229+G238+G265+G280+G292</f>
        <v>23738392.449999999</v>
      </c>
      <c r="H298" s="56">
        <f t="shared" si="123"/>
        <v>23738392.449999999</v>
      </c>
      <c r="I298" s="55">
        <f t="shared" si="122"/>
        <v>100</v>
      </c>
      <c r="J298" s="170"/>
      <c r="K298" s="170"/>
      <c r="L298" s="170"/>
      <c r="M298" s="170"/>
      <c r="N298" s="170"/>
    </row>
    <row r="299" spans="1:14" ht="96" customHeight="1" x14ac:dyDescent="0.25">
      <c r="A299" s="20"/>
      <c r="B299" s="40" t="s">
        <v>61</v>
      </c>
      <c r="C299" s="6">
        <v>2020</v>
      </c>
      <c r="D299" s="6">
        <v>2026</v>
      </c>
      <c r="E299" s="6"/>
      <c r="F299" s="6" t="s">
        <v>13</v>
      </c>
      <c r="G299" s="51" t="s">
        <v>13</v>
      </c>
      <c r="H299" s="57" t="s">
        <v>13</v>
      </c>
      <c r="I299" s="57" t="s">
        <v>13</v>
      </c>
      <c r="J299" s="116" t="s">
        <v>13</v>
      </c>
      <c r="K299" s="6" t="s">
        <v>13</v>
      </c>
      <c r="L299" s="6" t="s">
        <v>13</v>
      </c>
      <c r="M299" s="6" t="s">
        <v>13</v>
      </c>
      <c r="N299" s="6" t="s">
        <v>13</v>
      </c>
    </row>
    <row r="300" spans="1:14" ht="44.25" customHeight="1" x14ac:dyDescent="0.25">
      <c r="A300" s="20"/>
      <c r="B300" s="40" t="s">
        <v>51</v>
      </c>
      <c r="C300" s="6">
        <v>2020</v>
      </c>
      <c r="D300" s="6">
        <v>2026</v>
      </c>
      <c r="E300" s="6" t="s">
        <v>13</v>
      </c>
      <c r="F300" s="6" t="s">
        <v>13</v>
      </c>
      <c r="G300" s="51" t="s">
        <v>13</v>
      </c>
      <c r="H300" s="57" t="s">
        <v>13</v>
      </c>
      <c r="I300" s="57" t="s">
        <v>13</v>
      </c>
      <c r="J300" s="6" t="s">
        <v>13</v>
      </c>
      <c r="K300" s="6" t="s">
        <v>13</v>
      </c>
      <c r="L300" s="6" t="s">
        <v>13</v>
      </c>
      <c r="M300" s="6" t="s">
        <v>13</v>
      </c>
      <c r="N300" s="6" t="s">
        <v>13</v>
      </c>
    </row>
    <row r="301" spans="1:14" ht="28.9" customHeight="1" x14ac:dyDescent="0.25">
      <c r="A301" s="20"/>
      <c r="B301" s="140" t="s">
        <v>37</v>
      </c>
      <c r="C301" s="129">
        <v>2020</v>
      </c>
      <c r="D301" s="129">
        <v>2026</v>
      </c>
      <c r="E301" s="135" t="s">
        <v>52</v>
      </c>
      <c r="F301" s="11" t="s">
        <v>14</v>
      </c>
      <c r="G301" s="51" t="s">
        <v>13</v>
      </c>
      <c r="H301" s="57" t="s">
        <v>13</v>
      </c>
      <c r="I301" s="57" t="s">
        <v>13</v>
      </c>
      <c r="J301" s="129" t="s">
        <v>13</v>
      </c>
      <c r="K301" s="129" t="s">
        <v>13</v>
      </c>
      <c r="L301" s="129" t="s">
        <v>13</v>
      </c>
      <c r="M301" s="129" t="s">
        <v>13</v>
      </c>
      <c r="N301" s="129" t="s">
        <v>13</v>
      </c>
    </row>
    <row r="302" spans="1:14" ht="31.15" customHeight="1" x14ac:dyDescent="0.25">
      <c r="A302" s="20"/>
      <c r="B302" s="141"/>
      <c r="C302" s="130"/>
      <c r="D302" s="130"/>
      <c r="E302" s="136"/>
      <c r="F302" s="11" t="s">
        <v>20</v>
      </c>
      <c r="G302" s="51" t="s">
        <v>13</v>
      </c>
      <c r="H302" s="57" t="s">
        <v>13</v>
      </c>
      <c r="I302" s="57" t="s">
        <v>13</v>
      </c>
      <c r="J302" s="130"/>
      <c r="K302" s="130"/>
      <c r="L302" s="130"/>
      <c r="M302" s="130"/>
      <c r="N302" s="130"/>
    </row>
    <row r="303" spans="1:14" ht="28.9" customHeight="1" x14ac:dyDescent="0.25">
      <c r="A303" s="20"/>
      <c r="B303" s="142"/>
      <c r="C303" s="131"/>
      <c r="D303" s="131"/>
      <c r="E303" s="137"/>
      <c r="F303" s="11" t="s">
        <v>21</v>
      </c>
      <c r="G303" s="51" t="s">
        <v>13</v>
      </c>
      <c r="H303" s="57" t="s">
        <v>13</v>
      </c>
      <c r="I303" s="57" t="s">
        <v>13</v>
      </c>
      <c r="J303" s="131"/>
      <c r="K303" s="131"/>
      <c r="L303" s="131"/>
      <c r="M303" s="131"/>
      <c r="N303" s="131"/>
    </row>
    <row r="304" spans="1:14" ht="18.600000000000001" customHeight="1" x14ac:dyDescent="0.25">
      <c r="A304" s="20"/>
      <c r="B304" s="149" t="s">
        <v>39</v>
      </c>
      <c r="C304" s="129">
        <v>2020</v>
      </c>
      <c r="D304" s="129">
        <v>2026</v>
      </c>
      <c r="E304" s="135" t="s">
        <v>52</v>
      </c>
      <c r="F304" s="11" t="s">
        <v>14</v>
      </c>
      <c r="G304" s="54">
        <f>G305+G306</f>
        <v>29031117.629999999</v>
      </c>
      <c r="H304" s="24">
        <f t="shared" ref="H304" si="124">H305+H306</f>
        <v>29031117.269999996</v>
      </c>
      <c r="I304" s="43">
        <f>H304/G304*100</f>
        <v>99.999998759951282</v>
      </c>
      <c r="J304" s="129" t="s">
        <v>13</v>
      </c>
      <c r="K304" s="129" t="s">
        <v>13</v>
      </c>
      <c r="L304" s="129" t="s">
        <v>13</v>
      </c>
      <c r="M304" s="129" t="s">
        <v>13</v>
      </c>
      <c r="N304" s="129" t="s">
        <v>13</v>
      </c>
    </row>
    <row r="305" spans="1:14" ht="31.5" customHeight="1" x14ac:dyDescent="0.25">
      <c r="B305" s="150"/>
      <c r="C305" s="130"/>
      <c r="D305" s="130"/>
      <c r="E305" s="136"/>
      <c r="F305" s="11" t="s">
        <v>20</v>
      </c>
      <c r="G305" s="51">
        <f t="shared" ref="G305:H305" si="125">G308+G311+G314+G317+G320+G323+G326+G329+G332</f>
        <v>14789365.629999999</v>
      </c>
      <c r="H305" s="51">
        <f t="shared" si="125"/>
        <v>14789365.629999999</v>
      </c>
      <c r="I305" s="43">
        <f t="shared" ref="I305:I306" si="126">H305/G305*100</f>
        <v>100</v>
      </c>
      <c r="J305" s="130"/>
      <c r="K305" s="130"/>
      <c r="L305" s="130"/>
      <c r="M305" s="130"/>
      <c r="N305" s="130"/>
    </row>
    <row r="306" spans="1:14" ht="28.9" customHeight="1" x14ac:dyDescent="0.25">
      <c r="B306" s="151"/>
      <c r="C306" s="131"/>
      <c r="D306" s="131"/>
      <c r="E306" s="137"/>
      <c r="F306" s="11" t="s">
        <v>21</v>
      </c>
      <c r="G306" s="25">
        <f t="shared" ref="G306:H306" si="127">G309+G312+G315+G318+G321+G324+G327+G333+G330</f>
        <v>14241752</v>
      </c>
      <c r="H306" s="25">
        <f t="shared" si="127"/>
        <v>14241751.639999999</v>
      </c>
      <c r="I306" s="43">
        <f t="shared" si="126"/>
        <v>99.999997472221096</v>
      </c>
      <c r="J306" s="131"/>
      <c r="K306" s="131"/>
      <c r="L306" s="131"/>
      <c r="M306" s="131"/>
      <c r="N306" s="131"/>
    </row>
    <row r="307" spans="1:14" ht="21" customHeight="1" x14ac:dyDescent="0.25">
      <c r="B307" s="231" t="s">
        <v>97</v>
      </c>
      <c r="C307" s="129">
        <v>2020</v>
      </c>
      <c r="D307" s="129">
        <v>2026</v>
      </c>
      <c r="E307" s="135" t="s">
        <v>201</v>
      </c>
      <c r="F307" s="11" t="s">
        <v>14</v>
      </c>
      <c r="G307" s="25">
        <f>G308+G309</f>
        <v>11321555.42</v>
      </c>
      <c r="H307" s="24">
        <f t="shared" ref="H307" si="128">H308+H309</f>
        <v>11321555.42</v>
      </c>
      <c r="I307" s="24">
        <f>H307/G307*100</f>
        <v>100</v>
      </c>
      <c r="J307" s="237" t="s">
        <v>73</v>
      </c>
      <c r="K307" s="129" t="s">
        <v>74</v>
      </c>
      <c r="L307" s="190">
        <v>2711</v>
      </c>
      <c r="M307" s="165">
        <v>2711</v>
      </c>
      <c r="N307" s="165">
        <v>100</v>
      </c>
    </row>
    <row r="308" spans="1:14" ht="40.15" customHeight="1" x14ac:dyDescent="0.25">
      <c r="B308" s="232"/>
      <c r="C308" s="130"/>
      <c r="D308" s="130"/>
      <c r="E308" s="136"/>
      <c r="F308" s="11" t="s">
        <v>20</v>
      </c>
      <c r="G308" s="25">
        <v>11321555.42</v>
      </c>
      <c r="H308" s="25">
        <v>11321555.42</v>
      </c>
      <c r="I308" s="24">
        <f t="shared" ref="I308" si="129">H308/G308*100</f>
        <v>100</v>
      </c>
      <c r="J308" s="238"/>
      <c r="K308" s="130"/>
      <c r="L308" s="191"/>
      <c r="M308" s="166"/>
      <c r="N308" s="166"/>
    </row>
    <row r="309" spans="1:14" ht="42" customHeight="1" x14ac:dyDescent="0.25">
      <c r="B309" s="233"/>
      <c r="C309" s="131"/>
      <c r="D309" s="131"/>
      <c r="E309" s="137"/>
      <c r="F309" s="11" t="s">
        <v>21</v>
      </c>
      <c r="G309" s="25">
        <v>0</v>
      </c>
      <c r="H309" s="24">
        <v>0</v>
      </c>
      <c r="I309" s="24">
        <v>0</v>
      </c>
      <c r="J309" s="239"/>
      <c r="K309" s="131"/>
      <c r="L309" s="192"/>
      <c r="M309" s="167"/>
      <c r="N309" s="167"/>
    </row>
    <row r="310" spans="1:14" ht="31.15" customHeight="1" x14ac:dyDescent="0.25">
      <c r="A310" s="135"/>
      <c r="B310" s="231" t="s">
        <v>1</v>
      </c>
      <c r="C310" s="129">
        <v>2020</v>
      </c>
      <c r="D310" s="129">
        <v>2026</v>
      </c>
      <c r="E310" s="135" t="s">
        <v>202</v>
      </c>
      <c r="F310" s="11" t="s">
        <v>14</v>
      </c>
      <c r="G310" s="25">
        <f t="shared" ref="G310:I310" si="130">G311+G312</f>
        <v>193903</v>
      </c>
      <c r="H310" s="24">
        <f t="shared" si="130"/>
        <v>193903</v>
      </c>
      <c r="I310" s="24">
        <f t="shared" si="130"/>
        <v>100</v>
      </c>
      <c r="J310" s="129" t="s">
        <v>118</v>
      </c>
      <c r="K310" s="129" t="s">
        <v>64</v>
      </c>
      <c r="L310" s="129">
        <v>100</v>
      </c>
      <c r="M310" s="129">
        <v>100</v>
      </c>
      <c r="N310" s="129">
        <v>100</v>
      </c>
    </row>
    <row r="311" spans="1:14" ht="34.15" customHeight="1" x14ac:dyDescent="0.25">
      <c r="A311" s="136"/>
      <c r="B311" s="232"/>
      <c r="C311" s="130"/>
      <c r="D311" s="130"/>
      <c r="E311" s="136"/>
      <c r="F311" s="11" t="s">
        <v>20</v>
      </c>
      <c r="G311" s="25">
        <v>193903</v>
      </c>
      <c r="H311" s="25">
        <v>193903</v>
      </c>
      <c r="I311" s="24">
        <v>100</v>
      </c>
      <c r="J311" s="130"/>
      <c r="K311" s="130"/>
      <c r="L311" s="130"/>
      <c r="M311" s="130"/>
      <c r="N311" s="130"/>
    </row>
    <row r="312" spans="1:14" ht="32.450000000000003" customHeight="1" x14ac:dyDescent="0.25">
      <c r="A312" s="137"/>
      <c r="B312" s="233"/>
      <c r="C312" s="131"/>
      <c r="D312" s="131"/>
      <c r="E312" s="137"/>
      <c r="F312" s="11" t="s">
        <v>21</v>
      </c>
      <c r="G312" s="25">
        <v>0</v>
      </c>
      <c r="H312" s="24">
        <v>0</v>
      </c>
      <c r="I312" s="24">
        <v>0</v>
      </c>
      <c r="J312" s="131"/>
      <c r="K312" s="131"/>
      <c r="L312" s="131"/>
      <c r="M312" s="131"/>
      <c r="N312" s="131"/>
    </row>
    <row r="313" spans="1:14" ht="15.75" customHeight="1" x14ac:dyDescent="0.25">
      <c r="A313" s="135"/>
      <c r="B313" s="231" t="s">
        <v>2</v>
      </c>
      <c r="C313" s="129">
        <v>2020</v>
      </c>
      <c r="D313" s="129">
        <v>2026</v>
      </c>
      <c r="E313" s="135" t="s">
        <v>52</v>
      </c>
      <c r="F313" s="11" t="s">
        <v>14</v>
      </c>
      <c r="G313" s="25">
        <f t="shared" ref="G313:H313" si="131">G314+G315</f>
        <v>71020.86</v>
      </c>
      <c r="H313" s="24">
        <f t="shared" si="131"/>
        <v>71020.86</v>
      </c>
      <c r="I313" s="24">
        <f>H313/G313*100</f>
        <v>100</v>
      </c>
      <c r="J313" s="129" t="s">
        <v>75</v>
      </c>
      <c r="K313" s="129" t="s">
        <v>64</v>
      </c>
      <c r="L313" s="129">
        <v>100</v>
      </c>
      <c r="M313" s="129">
        <v>100</v>
      </c>
      <c r="N313" s="129">
        <v>100</v>
      </c>
    </row>
    <row r="314" spans="1:14" ht="31.9" customHeight="1" x14ac:dyDescent="0.25">
      <c r="A314" s="136"/>
      <c r="B314" s="232"/>
      <c r="C314" s="130"/>
      <c r="D314" s="130"/>
      <c r="E314" s="136"/>
      <c r="F314" s="11" t="s">
        <v>20</v>
      </c>
      <c r="G314" s="25">
        <v>71020.86</v>
      </c>
      <c r="H314" s="25">
        <v>71020.86</v>
      </c>
      <c r="I314" s="24">
        <f t="shared" ref="I314" si="132">H314/G314*100</f>
        <v>100</v>
      </c>
      <c r="J314" s="130"/>
      <c r="K314" s="130"/>
      <c r="L314" s="130"/>
      <c r="M314" s="130"/>
      <c r="N314" s="130"/>
    </row>
    <row r="315" spans="1:14" ht="28.15" customHeight="1" x14ac:dyDescent="0.25">
      <c r="A315" s="137"/>
      <c r="B315" s="233"/>
      <c r="C315" s="131"/>
      <c r="D315" s="131"/>
      <c r="E315" s="137"/>
      <c r="F315" s="11" t="s">
        <v>21</v>
      </c>
      <c r="G315" s="58">
        <v>0</v>
      </c>
      <c r="H315" s="59">
        <v>0</v>
      </c>
      <c r="I315" s="24">
        <v>0</v>
      </c>
      <c r="J315" s="131"/>
      <c r="K315" s="131"/>
      <c r="L315" s="131"/>
      <c r="M315" s="131"/>
      <c r="N315" s="131"/>
    </row>
    <row r="316" spans="1:14" ht="15.75" customHeight="1" x14ac:dyDescent="0.25">
      <c r="A316" s="135"/>
      <c r="B316" s="231" t="s">
        <v>42</v>
      </c>
      <c r="C316" s="129">
        <v>2020</v>
      </c>
      <c r="D316" s="129">
        <v>2026</v>
      </c>
      <c r="E316" s="135" t="s">
        <v>38</v>
      </c>
      <c r="F316" s="11" t="s">
        <v>14</v>
      </c>
      <c r="G316" s="25">
        <f t="shared" ref="G316:H316" si="133">G317+G318</f>
        <v>3063957.03</v>
      </c>
      <c r="H316" s="25">
        <f t="shared" si="133"/>
        <v>3063957.03</v>
      </c>
      <c r="I316" s="25">
        <f>H316/G316*100</f>
        <v>100</v>
      </c>
      <c r="J316" s="129" t="s">
        <v>119</v>
      </c>
      <c r="K316" s="129" t="s">
        <v>76</v>
      </c>
      <c r="L316" s="129">
        <v>1</v>
      </c>
      <c r="M316" s="129">
        <v>9</v>
      </c>
      <c r="N316" s="129">
        <f>M316/L316*100</f>
        <v>900</v>
      </c>
    </row>
    <row r="317" spans="1:14" ht="26.45" customHeight="1" x14ac:dyDescent="0.25">
      <c r="A317" s="136"/>
      <c r="B317" s="232"/>
      <c r="C317" s="130"/>
      <c r="D317" s="130"/>
      <c r="E317" s="136"/>
      <c r="F317" s="11" t="s">
        <v>20</v>
      </c>
      <c r="G317" s="25">
        <v>3063957.03</v>
      </c>
      <c r="H317" s="25">
        <v>3063957.03</v>
      </c>
      <c r="I317" s="25">
        <f>H317/G317*100</f>
        <v>100</v>
      </c>
      <c r="J317" s="130"/>
      <c r="K317" s="130"/>
      <c r="L317" s="130"/>
      <c r="M317" s="130"/>
      <c r="N317" s="130"/>
    </row>
    <row r="318" spans="1:14" ht="43.5" customHeight="1" x14ac:dyDescent="0.25">
      <c r="A318" s="137"/>
      <c r="B318" s="232"/>
      <c r="C318" s="130"/>
      <c r="D318" s="130"/>
      <c r="E318" s="136"/>
      <c r="F318" s="11" t="s">
        <v>21</v>
      </c>
      <c r="G318" s="58">
        <v>0</v>
      </c>
      <c r="H318" s="59">
        <v>0</v>
      </c>
      <c r="I318" s="59">
        <v>0</v>
      </c>
      <c r="J318" s="130"/>
      <c r="K318" s="130"/>
      <c r="L318" s="130"/>
      <c r="M318" s="130"/>
      <c r="N318" s="130"/>
    </row>
    <row r="319" spans="1:14" ht="15.75" customHeight="1" x14ac:dyDescent="0.25">
      <c r="A319" s="135"/>
      <c r="B319" s="140" t="s">
        <v>92</v>
      </c>
      <c r="C319" s="129">
        <v>2020</v>
      </c>
      <c r="D319" s="129">
        <v>2026</v>
      </c>
      <c r="E319" s="135" t="s">
        <v>238</v>
      </c>
      <c r="F319" s="11" t="s">
        <v>14</v>
      </c>
      <c r="G319" s="25">
        <f t="shared" ref="G319:H319" si="134">G320+G321</f>
        <v>487750</v>
      </c>
      <c r="H319" s="24">
        <f t="shared" si="134"/>
        <v>487750</v>
      </c>
      <c r="I319" s="24">
        <f>H319/G319*100</f>
        <v>100</v>
      </c>
      <c r="J319" s="171" t="s">
        <v>93</v>
      </c>
      <c r="K319" s="129" t="s">
        <v>64</v>
      </c>
      <c r="L319" s="129">
        <v>100</v>
      </c>
      <c r="M319" s="129">
        <v>100</v>
      </c>
      <c r="N319" s="129">
        <v>100</v>
      </c>
    </row>
    <row r="320" spans="1:14" ht="43.9" customHeight="1" x14ac:dyDescent="0.25">
      <c r="A320" s="136"/>
      <c r="B320" s="141"/>
      <c r="C320" s="130"/>
      <c r="D320" s="130"/>
      <c r="E320" s="136"/>
      <c r="F320" s="11" t="s">
        <v>20</v>
      </c>
      <c r="G320" s="58">
        <v>0</v>
      </c>
      <c r="H320" s="59">
        <v>0</v>
      </c>
      <c r="I320" s="24">
        <v>0</v>
      </c>
      <c r="J320" s="172"/>
      <c r="K320" s="130"/>
      <c r="L320" s="130"/>
      <c r="M320" s="130"/>
      <c r="N320" s="130"/>
    </row>
    <row r="321" spans="1:14" ht="33.6" customHeight="1" x14ac:dyDescent="0.25">
      <c r="A321" s="137"/>
      <c r="B321" s="142"/>
      <c r="C321" s="131"/>
      <c r="D321" s="131"/>
      <c r="E321" s="137"/>
      <c r="F321" s="11" t="s">
        <v>21</v>
      </c>
      <c r="G321" s="60">
        <v>487750</v>
      </c>
      <c r="H321" s="24">
        <v>487750</v>
      </c>
      <c r="I321" s="24">
        <f t="shared" ref="I321" si="135">H321/G321*100</f>
        <v>100</v>
      </c>
      <c r="J321" s="173"/>
      <c r="K321" s="131"/>
      <c r="L321" s="131"/>
      <c r="M321" s="131"/>
      <c r="N321" s="131"/>
    </row>
    <row r="322" spans="1:14" ht="25.9" customHeight="1" x14ac:dyDescent="0.25">
      <c r="A322" s="136"/>
      <c r="B322" s="155" t="s">
        <v>158</v>
      </c>
      <c r="C322" s="129">
        <v>2020</v>
      </c>
      <c r="D322" s="129">
        <v>2026</v>
      </c>
      <c r="E322" s="135" t="s">
        <v>19</v>
      </c>
      <c r="F322" s="11" t="s">
        <v>14</v>
      </c>
      <c r="G322" s="25">
        <f>G323+G324</f>
        <v>5755264.6500000004</v>
      </c>
      <c r="H322" s="25">
        <f t="shared" ref="H322" si="136">H323+H324</f>
        <v>5755264.6500000004</v>
      </c>
      <c r="I322" s="25">
        <v>100</v>
      </c>
      <c r="J322" s="184" t="s">
        <v>159</v>
      </c>
      <c r="K322" s="138" t="s">
        <v>74</v>
      </c>
      <c r="L322" s="138"/>
      <c r="M322" s="138"/>
      <c r="N322" s="138"/>
    </row>
    <row r="323" spans="1:14" ht="40.15" customHeight="1" x14ac:dyDescent="0.25">
      <c r="A323" s="137"/>
      <c r="B323" s="156"/>
      <c r="C323" s="130"/>
      <c r="D323" s="130"/>
      <c r="E323" s="136"/>
      <c r="F323" s="11" t="s">
        <v>20</v>
      </c>
      <c r="G323" s="58">
        <v>57552.65</v>
      </c>
      <c r="H323" s="58">
        <v>57552.65</v>
      </c>
      <c r="I323" s="58">
        <v>100</v>
      </c>
      <c r="J323" s="185"/>
      <c r="K323" s="138"/>
      <c r="L323" s="138"/>
      <c r="M323" s="138"/>
      <c r="N323" s="138"/>
    </row>
    <row r="324" spans="1:14" ht="61.15" customHeight="1" x14ac:dyDescent="0.25">
      <c r="A324" s="135"/>
      <c r="B324" s="157"/>
      <c r="C324" s="131"/>
      <c r="D324" s="131"/>
      <c r="E324" s="137"/>
      <c r="F324" s="11" t="s">
        <v>21</v>
      </c>
      <c r="G324" s="25">
        <v>5697712</v>
      </c>
      <c r="H324" s="25">
        <v>5697712</v>
      </c>
      <c r="I324" s="24">
        <v>100</v>
      </c>
      <c r="J324" s="22" t="s">
        <v>237</v>
      </c>
      <c r="K324" s="76" t="s">
        <v>64</v>
      </c>
      <c r="L324" s="76">
        <v>0.42</v>
      </c>
      <c r="M324" s="104">
        <v>0.42</v>
      </c>
      <c r="N324" s="104">
        <v>100</v>
      </c>
    </row>
    <row r="325" spans="1:14" ht="32.450000000000003" customHeight="1" x14ac:dyDescent="0.25">
      <c r="A325" s="136"/>
      <c r="B325" s="149" t="s">
        <v>143</v>
      </c>
      <c r="C325" s="129">
        <v>2020</v>
      </c>
      <c r="D325" s="129">
        <v>2026</v>
      </c>
      <c r="E325" s="135" t="s">
        <v>19</v>
      </c>
      <c r="F325" s="11" t="s">
        <v>14</v>
      </c>
      <c r="G325" s="25">
        <f t="shared" ref="G325:H325" si="137">G326+G327</f>
        <v>6088171.7199999997</v>
      </c>
      <c r="H325" s="25">
        <f t="shared" si="137"/>
        <v>6088171.4399999995</v>
      </c>
      <c r="I325" s="25">
        <v>100</v>
      </c>
      <c r="J325" s="183" t="s">
        <v>144</v>
      </c>
      <c r="K325" s="138" t="s">
        <v>128</v>
      </c>
      <c r="L325" s="138">
        <v>1</v>
      </c>
      <c r="M325" s="138">
        <v>1</v>
      </c>
      <c r="N325" s="138">
        <v>100</v>
      </c>
    </row>
    <row r="326" spans="1:14" ht="42" customHeight="1" x14ac:dyDescent="0.25">
      <c r="A326" s="136"/>
      <c r="B326" s="150"/>
      <c r="C326" s="130"/>
      <c r="D326" s="130"/>
      <c r="E326" s="136"/>
      <c r="F326" s="11" t="s">
        <v>20</v>
      </c>
      <c r="G326" s="25">
        <v>60881.72</v>
      </c>
      <c r="H326" s="25">
        <v>60881.72</v>
      </c>
      <c r="I326" s="24">
        <v>100</v>
      </c>
      <c r="J326" s="183"/>
      <c r="K326" s="138"/>
      <c r="L326" s="138"/>
      <c r="M326" s="138"/>
      <c r="N326" s="138"/>
    </row>
    <row r="327" spans="1:14" ht="130.9" customHeight="1" x14ac:dyDescent="0.25">
      <c r="A327" s="137"/>
      <c r="B327" s="151"/>
      <c r="C327" s="131"/>
      <c r="D327" s="131"/>
      <c r="E327" s="137"/>
      <c r="F327" s="11" t="s">
        <v>21</v>
      </c>
      <c r="G327" s="25">
        <v>6027290</v>
      </c>
      <c r="H327" s="24">
        <v>6027289.7199999997</v>
      </c>
      <c r="I327" s="24">
        <f>ROUND(H327/G327*100,1)</f>
        <v>100</v>
      </c>
      <c r="J327" s="23" t="s">
        <v>182</v>
      </c>
      <c r="K327" s="6" t="s">
        <v>64</v>
      </c>
      <c r="L327" s="6">
        <v>100</v>
      </c>
      <c r="M327" s="6">
        <v>100</v>
      </c>
      <c r="N327" s="6">
        <v>100</v>
      </c>
    </row>
    <row r="328" spans="1:14" ht="31.15" hidden="1" customHeight="1" x14ac:dyDescent="0.25">
      <c r="A328" s="135"/>
      <c r="B328" s="140" t="s">
        <v>175</v>
      </c>
      <c r="C328" s="129">
        <v>2020</v>
      </c>
      <c r="D328" s="129">
        <v>2026</v>
      </c>
      <c r="E328" s="135" t="s">
        <v>19</v>
      </c>
      <c r="F328" s="66" t="s">
        <v>14</v>
      </c>
      <c r="G328" s="25">
        <f t="shared" ref="G328:I328" si="138">G329+G330</f>
        <v>0</v>
      </c>
      <c r="H328" s="25">
        <f t="shared" si="138"/>
        <v>0</v>
      </c>
      <c r="I328" s="25">
        <f t="shared" si="138"/>
        <v>0</v>
      </c>
      <c r="J328" s="171" t="s">
        <v>122</v>
      </c>
      <c r="K328" s="129" t="s">
        <v>64</v>
      </c>
      <c r="L328" s="129"/>
      <c r="M328" s="129"/>
      <c r="N328" s="129"/>
    </row>
    <row r="329" spans="1:14" ht="71.45" hidden="1" customHeight="1" x14ac:dyDescent="0.25">
      <c r="A329" s="136"/>
      <c r="B329" s="141"/>
      <c r="C329" s="130"/>
      <c r="D329" s="130"/>
      <c r="E329" s="136"/>
      <c r="F329" s="66" t="s">
        <v>20</v>
      </c>
      <c r="G329" s="25"/>
      <c r="H329" s="24"/>
      <c r="I329" s="24"/>
      <c r="J329" s="172"/>
      <c r="K329" s="130"/>
      <c r="L329" s="130"/>
      <c r="M329" s="130"/>
      <c r="N329" s="130"/>
    </row>
    <row r="330" spans="1:14" ht="110.45" hidden="1" customHeight="1" x14ac:dyDescent="0.25">
      <c r="A330" s="137"/>
      <c r="B330" s="142"/>
      <c r="C330" s="131"/>
      <c r="D330" s="131"/>
      <c r="E330" s="137"/>
      <c r="F330" s="66" t="s">
        <v>21</v>
      </c>
      <c r="G330" s="25"/>
      <c r="H330" s="24"/>
      <c r="I330" s="24"/>
      <c r="J330" s="173"/>
      <c r="K330" s="131"/>
      <c r="L330" s="131"/>
      <c r="M330" s="131"/>
      <c r="N330" s="131"/>
    </row>
    <row r="331" spans="1:14" s="65" customFormat="1" ht="40.9" customHeight="1" x14ac:dyDescent="0.25">
      <c r="A331" s="64"/>
      <c r="B331" s="149" t="s">
        <v>229</v>
      </c>
      <c r="C331" s="129">
        <v>2022</v>
      </c>
      <c r="D331" s="129">
        <v>2026</v>
      </c>
      <c r="E331" s="135" t="s">
        <v>19</v>
      </c>
      <c r="F331" s="11" t="s">
        <v>14</v>
      </c>
      <c r="G331" s="25">
        <f>G332+G333</f>
        <v>2049494.95</v>
      </c>
      <c r="H331" s="25">
        <f t="shared" ref="H331" si="139">H332+H333</f>
        <v>2049494.8699999999</v>
      </c>
      <c r="I331" s="25">
        <v>100</v>
      </c>
      <c r="J331" s="171" t="s">
        <v>230</v>
      </c>
      <c r="K331" s="129" t="s">
        <v>64</v>
      </c>
      <c r="L331" s="129">
        <v>100</v>
      </c>
      <c r="M331" s="129">
        <v>100</v>
      </c>
      <c r="N331" s="129">
        <v>100</v>
      </c>
    </row>
    <row r="332" spans="1:14" s="65" customFormat="1" ht="46.9" customHeight="1" x14ac:dyDescent="0.25">
      <c r="A332" s="64"/>
      <c r="B332" s="150"/>
      <c r="C332" s="130"/>
      <c r="D332" s="130"/>
      <c r="E332" s="136"/>
      <c r="F332" s="11" t="s">
        <v>20</v>
      </c>
      <c r="G332" s="25">
        <v>20494.95</v>
      </c>
      <c r="H332" s="25">
        <v>20494.95</v>
      </c>
      <c r="I332" s="24">
        <v>100</v>
      </c>
      <c r="J332" s="172"/>
      <c r="K332" s="130"/>
      <c r="L332" s="130"/>
      <c r="M332" s="130"/>
      <c r="N332" s="130"/>
    </row>
    <row r="333" spans="1:14" s="65" customFormat="1" ht="72.75" customHeight="1" x14ac:dyDescent="0.25">
      <c r="A333" s="64"/>
      <c r="B333" s="151"/>
      <c r="C333" s="131"/>
      <c r="D333" s="131"/>
      <c r="E333" s="137"/>
      <c r="F333" s="11" t="s">
        <v>21</v>
      </c>
      <c r="G333" s="25">
        <v>2029000</v>
      </c>
      <c r="H333" s="24">
        <v>2028999.92</v>
      </c>
      <c r="I333" s="24">
        <f>ROUND(H333/G333*100,1)</f>
        <v>100</v>
      </c>
      <c r="J333" s="173"/>
      <c r="K333" s="131"/>
      <c r="L333" s="131"/>
      <c r="M333" s="131"/>
      <c r="N333" s="131"/>
    </row>
    <row r="334" spans="1:14" ht="51" customHeight="1" x14ac:dyDescent="0.25">
      <c r="A334" s="135"/>
      <c r="B334" s="140" t="s">
        <v>40</v>
      </c>
      <c r="C334" s="129">
        <v>2020</v>
      </c>
      <c r="D334" s="129">
        <v>2026</v>
      </c>
      <c r="E334" s="135" t="s">
        <v>38</v>
      </c>
      <c r="F334" s="11" t="s">
        <v>14</v>
      </c>
      <c r="G334" s="24" t="s">
        <v>27</v>
      </c>
      <c r="H334" s="24" t="s">
        <v>27</v>
      </c>
      <c r="I334" s="24" t="s">
        <v>27</v>
      </c>
      <c r="J334" s="129" t="s">
        <v>27</v>
      </c>
      <c r="K334" s="129"/>
      <c r="L334" s="129"/>
      <c r="M334" s="129"/>
      <c r="N334" s="129"/>
    </row>
    <row r="335" spans="1:14" ht="34.9" customHeight="1" x14ac:dyDescent="0.25">
      <c r="A335" s="136"/>
      <c r="B335" s="141"/>
      <c r="C335" s="130"/>
      <c r="D335" s="130"/>
      <c r="E335" s="136"/>
      <c r="F335" s="11" t="s">
        <v>20</v>
      </c>
      <c r="G335" s="24" t="s">
        <v>27</v>
      </c>
      <c r="H335" s="24" t="s">
        <v>27</v>
      </c>
      <c r="I335" s="24" t="s">
        <v>27</v>
      </c>
      <c r="J335" s="130"/>
      <c r="K335" s="130"/>
      <c r="L335" s="130"/>
      <c r="M335" s="130"/>
      <c r="N335" s="130"/>
    </row>
    <row r="336" spans="1:14" ht="33.6" customHeight="1" x14ac:dyDescent="0.25">
      <c r="A336" s="137"/>
      <c r="B336" s="142"/>
      <c r="C336" s="131"/>
      <c r="D336" s="131"/>
      <c r="E336" s="137"/>
      <c r="F336" s="11" t="s">
        <v>21</v>
      </c>
      <c r="G336" s="24" t="s">
        <v>27</v>
      </c>
      <c r="H336" s="24" t="s">
        <v>27</v>
      </c>
      <c r="I336" s="24" t="s">
        <v>27</v>
      </c>
      <c r="J336" s="131"/>
      <c r="K336" s="131"/>
      <c r="L336" s="131"/>
      <c r="M336" s="131"/>
      <c r="N336" s="131"/>
    </row>
    <row r="337" spans="1:15" ht="31.15" customHeight="1" x14ac:dyDescent="0.25">
      <c r="A337" s="129"/>
      <c r="B337" s="140" t="s">
        <v>41</v>
      </c>
      <c r="C337" s="129">
        <v>2020</v>
      </c>
      <c r="D337" s="129">
        <v>2026</v>
      </c>
      <c r="E337" s="135" t="s">
        <v>38</v>
      </c>
      <c r="F337" s="11" t="s">
        <v>14</v>
      </c>
      <c r="G337" s="25">
        <f>G338+G339</f>
        <v>661490.38</v>
      </c>
      <c r="H337" s="24">
        <f t="shared" ref="H337" si="140">H338+H339</f>
        <v>661490.38</v>
      </c>
      <c r="I337" s="24">
        <f>H337/G337*100</f>
        <v>100</v>
      </c>
      <c r="J337" s="129"/>
      <c r="K337" s="129"/>
      <c r="L337" s="129"/>
      <c r="M337" s="129"/>
      <c r="N337" s="129"/>
    </row>
    <row r="338" spans="1:15" ht="31.15" customHeight="1" x14ac:dyDescent="0.25">
      <c r="A338" s="130"/>
      <c r="B338" s="141"/>
      <c r="C338" s="130"/>
      <c r="D338" s="130"/>
      <c r="E338" s="136"/>
      <c r="F338" s="11" t="s">
        <v>20</v>
      </c>
      <c r="G338" s="25">
        <f t="shared" ref="G338" si="141">G353+G341+G344+G347+G350</f>
        <v>661490.38</v>
      </c>
      <c r="H338" s="25">
        <v>661490.38</v>
      </c>
      <c r="I338" s="25">
        <f>H338/G338*100</f>
        <v>100</v>
      </c>
      <c r="J338" s="130"/>
      <c r="K338" s="130"/>
      <c r="L338" s="130"/>
      <c r="M338" s="130"/>
      <c r="N338" s="130"/>
    </row>
    <row r="339" spans="1:15" ht="35.450000000000003" customHeight="1" x14ac:dyDescent="0.25">
      <c r="A339" s="131"/>
      <c r="B339" s="142"/>
      <c r="C339" s="131"/>
      <c r="D339" s="131"/>
      <c r="E339" s="137"/>
      <c r="F339" s="11" t="s">
        <v>21</v>
      </c>
      <c r="G339" s="25">
        <f t="shared" ref="G339:H339" si="142">G354+G342+G345+G348+G351</f>
        <v>0</v>
      </c>
      <c r="H339" s="25">
        <f t="shared" si="142"/>
        <v>0</v>
      </c>
      <c r="I339" s="25">
        <v>0</v>
      </c>
      <c r="J339" s="131"/>
      <c r="K339" s="131"/>
      <c r="L339" s="131"/>
      <c r="M339" s="131"/>
      <c r="N339" s="131"/>
      <c r="O339" s="10"/>
    </row>
    <row r="340" spans="1:15" ht="31.15" customHeight="1" x14ac:dyDescent="0.25">
      <c r="A340" s="2"/>
      <c r="B340" s="140" t="s">
        <v>98</v>
      </c>
      <c r="C340" s="129">
        <v>2020</v>
      </c>
      <c r="D340" s="129">
        <v>2026</v>
      </c>
      <c r="E340" s="135" t="s">
        <v>38</v>
      </c>
      <c r="F340" s="50" t="s">
        <v>14</v>
      </c>
      <c r="G340" s="25">
        <f>G341+G342</f>
        <v>591550.38</v>
      </c>
      <c r="H340" s="24">
        <f t="shared" ref="H340" si="143">H341+H342</f>
        <v>591550.38</v>
      </c>
      <c r="I340" s="24">
        <f>H340/G340*100</f>
        <v>100</v>
      </c>
      <c r="J340" s="129" t="s">
        <v>77</v>
      </c>
      <c r="K340" s="129" t="s">
        <v>64</v>
      </c>
      <c r="L340" s="129">
        <v>103</v>
      </c>
      <c r="M340" s="129">
        <v>131</v>
      </c>
      <c r="N340" s="180">
        <f>M340/L340*100</f>
        <v>127.18446601941748</v>
      </c>
    </row>
    <row r="341" spans="1:15" ht="26.45" customHeight="1" x14ac:dyDescent="0.25">
      <c r="A341" s="2"/>
      <c r="B341" s="141"/>
      <c r="C341" s="130"/>
      <c r="D341" s="130"/>
      <c r="E341" s="136"/>
      <c r="F341" s="50" t="s">
        <v>20</v>
      </c>
      <c r="G341" s="25">
        <v>591550.38</v>
      </c>
      <c r="H341" s="24">
        <v>591550.38</v>
      </c>
      <c r="I341" s="24">
        <f t="shared" ref="I341" si="144">H341/G341*100</f>
        <v>100</v>
      </c>
      <c r="J341" s="130"/>
      <c r="K341" s="130"/>
      <c r="L341" s="130"/>
      <c r="M341" s="130"/>
      <c r="N341" s="181"/>
    </row>
    <row r="342" spans="1:15" ht="28.15" customHeight="1" x14ac:dyDescent="0.25">
      <c r="A342" s="2"/>
      <c r="B342" s="142"/>
      <c r="C342" s="131"/>
      <c r="D342" s="131"/>
      <c r="E342" s="137"/>
      <c r="F342" s="50" t="s">
        <v>21</v>
      </c>
      <c r="G342" s="25">
        <v>0</v>
      </c>
      <c r="H342" s="24">
        <v>0</v>
      </c>
      <c r="I342" s="24">
        <v>0</v>
      </c>
      <c r="J342" s="131"/>
      <c r="K342" s="131"/>
      <c r="L342" s="131"/>
      <c r="M342" s="131"/>
      <c r="N342" s="182"/>
    </row>
    <row r="343" spans="1:15" s="49" customFormat="1" ht="29.45" customHeight="1" x14ac:dyDescent="0.25">
      <c r="A343" s="46"/>
      <c r="B343" s="140" t="s">
        <v>225</v>
      </c>
      <c r="C343" s="129">
        <v>2022</v>
      </c>
      <c r="D343" s="129">
        <v>2026</v>
      </c>
      <c r="E343" s="135" t="s">
        <v>38</v>
      </c>
      <c r="F343" s="50" t="s">
        <v>14</v>
      </c>
      <c r="G343" s="25">
        <f t="shared" ref="G343:H343" si="145">G344+G345</f>
        <v>2000</v>
      </c>
      <c r="H343" s="25">
        <f t="shared" si="145"/>
        <v>2000</v>
      </c>
      <c r="I343" s="25">
        <f>H343/G343*100</f>
        <v>100</v>
      </c>
      <c r="J343" s="129" t="s">
        <v>118</v>
      </c>
      <c r="K343" s="129" t="s">
        <v>64</v>
      </c>
      <c r="L343" s="129">
        <v>100</v>
      </c>
      <c r="M343" s="129">
        <v>100</v>
      </c>
      <c r="N343" s="129">
        <f>M343/L343*100</f>
        <v>100</v>
      </c>
    </row>
    <row r="344" spans="1:15" s="49" customFormat="1" ht="33.6" customHeight="1" x14ac:dyDescent="0.25">
      <c r="A344" s="46"/>
      <c r="B344" s="141"/>
      <c r="C344" s="130"/>
      <c r="D344" s="130"/>
      <c r="E344" s="136"/>
      <c r="F344" s="50" t="s">
        <v>20</v>
      </c>
      <c r="G344" s="25">
        <v>2000</v>
      </c>
      <c r="H344" s="24">
        <v>2000</v>
      </c>
      <c r="I344" s="25">
        <f t="shared" ref="I344" si="146">H344/G344*100</f>
        <v>100</v>
      </c>
      <c r="J344" s="130"/>
      <c r="K344" s="130"/>
      <c r="L344" s="130"/>
      <c r="M344" s="130"/>
      <c r="N344" s="130"/>
    </row>
    <row r="345" spans="1:15" s="49" customFormat="1" ht="32.450000000000003" customHeight="1" x14ac:dyDescent="0.25">
      <c r="A345" s="46"/>
      <c r="B345" s="142"/>
      <c r="C345" s="131"/>
      <c r="D345" s="131"/>
      <c r="E345" s="137"/>
      <c r="F345" s="50" t="s">
        <v>21</v>
      </c>
      <c r="G345" s="25">
        <v>0</v>
      </c>
      <c r="H345" s="25">
        <v>0</v>
      </c>
      <c r="I345" s="25">
        <v>0</v>
      </c>
      <c r="J345" s="131"/>
      <c r="K345" s="131"/>
      <c r="L345" s="131"/>
      <c r="M345" s="131"/>
      <c r="N345" s="131"/>
    </row>
    <row r="346" spans="1:15" s="49" customFormat="1" ht="31.9" customHeight="1" x14ac:dyDescent="0.25">
      <c r="A346" s="46"/>
      <c r="B346" s="140" t="s">
        <v>226</v>
      </c>
      <c r="C346" s="129">
        <v>2022</v>
      </c>
      <c r="D346" s="129">
        <v>2026</v>
      </c>
      <c r="E346" s="135" t="s">
        <v>38</v>
      </c>
      <c r="F346" s="50" t="s">
        <v>14</v>
      </c>
      <c r="G346" s="25">
        <f t="shared" ref="G346" si="147">G347+G348</f>
        <v>47940</v>
      </c>
      <c r="H346" s="25">
        <f t="shared" ref="H346" si="148">H347+H348</f>
        <v>47940</v>
      </c>
      <c r="I346" s="25">
        <f>H346/G346*100</f>
        <v>100</v>
      </c>
      <c r="J346" s="129" t="s">
        <v>118</v>
      </c>
      <c r="K346" s="129" t="s">
        <v>64</v>
      </c>
      <c r="L346" s="129">
        <v>100</v>
      </c>
      <c r="M346" s="129">
        <v>100</v>
      </c>
      <c r="N346" s="129">
        <f>M346/L346*100</f>
        <v>100</v>
      </c>
    </row>
    <row r="347" spans="1:15" s="49" customFormat="1" ht="36.6" customHeight="1" x14ac:dyDescent="0.25">
      <c r="A347" s="46"/>
      <c r="B347" s="141"/>
      <c r="C347" s="130"/>
      <c r="D347" s="130"/>
      <c r="E347" s="136"/>
      <c r="F347" s="50" t="s">
        <v>20</v>
      </c>
      <c r="G347" s="25">
        <v>47940</v>
      </c>
      <c r="H347" s="24">
        <v>47940</v>
      </c>
      <c r="I347" s="25">
        <f t="shared" ref="I347" si="149">H347/G347*100</f>
        <v>100</v>
      </c>
      <c r="J347" s="130"/>
      <c r="K347" s="130"/>
      <c r="L347" s="130"/>
      <c r="M347" s="130"/>
      <c r="N347" s="130"/>
    </row>
    <row r="348" spans="1:15" s="49" customFormat="1" ht="34.9" customHeight="1" x14ac:dyDescent="0.25">
      <c r="A348" s="46"/>
      <c r="B348" s="142"/>
      <c r="C348" s="131"/>
      <c r="D348" s="131"/>
      <c r="E348" s="137"/>
      <c r="F348" s="50" t="s">
        <v>21</v>
      </c>
      <c r="G348" s="25">
        <v>0</v>
      </c>
      <c r="H348" s="25">
        <v>0</v>
      </c>
      <c r="I348" s="25">
        <v>0</v>
      </c>
      <c r="J348" s="131"/>
      <c r="K348" s="131"/>
      <c r="L348" s="131"/>
      <c r="M348" s="131"/>
      <c r="N348" s="131"/>
    </row>
    <row r="349" spans="1:15" s="99" customFormat="1" ht="33" customHeight="1" x14ac:dyDescent="0.25">
      <c r="A349" s="95"/>
      <c r="B349" s="140" t="s">
        <v>227</v>
      </c>
      <c r="C349" s="129">
        <v>2022</v>
      </c>
      <c r="D349" s="129">
        <v>2026</v>
      </c>
      <c r="E349" s="135" t="s">
        <v>38</v>
      </c>
      <c r="F349" s="96" t="s">
        <v>14</v>
      </c>
      <c r="G349" s="25">
        <f t="shared" ref="G349:H349" si="150">G350+G351</f>
        <v>20000</v>
      </c>
      <c r="H349" s="25">
        <f t="shared" si="150"/>
        <v>20000</v>
      </c>
      <c r="I349" s="25">
        <f>H349/G349*100</f>
        <v>100</v>
      </c>
      <c r="J349" s="129" t="s">
        <v>228</v>
      </c>
      <c r="K349" s="129" t="s">
        <v>64</v>
      </c>
      <c r="L349" s="129">
        <v>45</v>
      </c>
      <c r="M349" s="129">
        <v>49.3</v>
      </c>
      <c r="N349" s="284">
        <f>M349/L349*100</f>
        <v>109.55555555555554</v>
      </c>
    </row>
    <row r="350" spans="1:15" s="99" customFormat="1" ht="30" customHeight="1" x14ac:dyDescent="0.25">
      <c r="A350" s="95"/>
      <c r="B350" s="141"/>
      <c r="C350" s="130"/>
      <c r="D350" s="130"/>
      <c r="E350" s="136"/>
      <c r="F350" s="96" t="s">
        <v>20</v>
      </c>
      <c r="G350" s="25">
        <v>20000</v>
      </c>
      <c r="H350" s="24">
        <v>20000</v>
      </c>
      <c r="I350" s="25">
        <f t="shared" ref="I350" si="151">H350/G350*100</f>
        <v>100</v>
      </c>
      <c r="J350" s="130"/>
      <c r="K350" s="130"/>
      <c r="L350" s="130"/>
      <c r="M350" s="130"/>
      <c r="N350" s="285"/>
    </row>
    <row r="351" spans="1:15" s="99" customFormat="1" ht="27.6" customHeight="1" x14ac:dyDescent="0.25">
      <c r="A351" s="95"/>
      <c r="B351" s="142"/>
      <c r="C351" s="131"/>
      <c r="D351" s="131"/>
      <c r="E351" s="137"/>
      <c r="F351" s="96" t="s">
        <v>21</v>
      </c>
      <c r="G351" s="25">
        <v>0</v>
      </c>
      <c r="H351" s="25">
        <v>0</v>
      </c>
      <c r="I351" s="25">
        <v>0</v>
      </c>
      <c r="J351" s="131"/>
      <c r="K351" s="131"/>
      <c r="L351" s="131"/>
      <c r="M351" s="131"/>
      <c r="N351" s="286"/>
    </row>
    <row r="352" spans="1:15" s="49" customFormat="1" ht="62.45" hidden="1" customHeight="1" x14ac:dyDescent="0.25">
      <c r="A352" s="46"/>
      <c r="B352" s="140" t="s">
        <v>256</v>
      </c>
      <c r="C352" s="129">
        <v>2022</v>
      </c>
      <c r="D352" s="129">
        <v>2026</v>
      </c>
      <c r="E352" s="135" t="s">
        <v>38</v>
      </c>
      <c r="F352" s="50" t="s">
        <v>14</v>
      </c>
      <c r="G352" s="25">
        <f t="shared" ref="G352" si="152">G353+G354</f>
        <v>0</v>
      </c>
      <c r="H352" s="25">
        <f t="shared" ref="H352" si="153">H353+H354</f>
        <v>0</v>
      </c>
      <c r="I352" s="25">
        <f t="shared" ref="I352" si="154">I353+I354</f>
        <v>0</v>
      </c>
      <c r="J352" s="129" t="s">
        <v>118</v>
      </c>
      <c r="K352" s="129" t="s">
        <v>64</v>
      </c>
      <c r="L352" s="129"/>
      <c r="M352" s="129"/>
      <c r="N352" s="129"/>
    </row>
    <row r="353" spans="1:14" s="49" customFormat="1" ht="86.25" hidden="1" customHeight="1" x14ac:dyDescent="0.25">
      <c r="A353" s="46"/>
      <c r="B353" s="141"/>
      <c r="C353" s="130"/>
      <c r="D353" s="130"/>
      <c r="E353" s="136"/>
      <c r="F353" s="50" t="s">
        <v>20</v>
      </c>
      <c r="G353" s="25">
        <v>0</v>
      </c>
      <c r="H353" s="24"/>
      <c r="I353" s="24">
        <v>0</v>
      </c>
      <c r="J353" s="130"/>
      <c r="K353" s="130"/>
      <c r="L353" s="130"/>
      <c r="M353" s="130"/>
      <c r="N353" s="130"/>
    </row>
    <row r="354" spans="1:14" s="49" customFormat="1" ht="62.45" hidden="1" customHeight="1" x14ac:dyDescent="0.25">
      <c r="A354" s="46"/>
      <c r="B354" s="142"/>
      <c r="C354" s="131"/>
      <c r="D354" s="131"/>
      <c r="E354" s="137"/>
      <c r="F354" s="50" t="s">
        <v>21</v>
      </c>
      <c r="G354" s="25">
        <v>0</v>
      </c>
      <c r="H354" s="25">
        <v>0</v>
      </c>
      <c r="I354" s="25">
        <v>0</v>
      </c>
      <c r="J354" s="131"/>
      <c r="K354" s="131"/>
      <c r="L354" s="131"/>
      <c r="M354" s="131"/>
      <c r="N354" s="131"/>
    </row>
    <row r="355" spans="1:14" ht="31.15" customHeight="1" x14ac:dyDescent="0.25">
      <c r="A355" s="135"/>
      <c r="B355" s="146" t="s">
        <v>62</v>
      </c>
      <c r="C355" s="234"/>
      <c r="D355" s="234"/>
      <c r="E355" s="234"/>
      <c r="F355" s="21" t="s">
        <v>14</v>
      </c>
      <c r="G355" s="61">
        <f t="shared" ref="G355:H355" si="155">G356+G357</f>
        <v>29692608.009999998</v>
      </c>
      <c r="H355" s="61">
        <f t="shared" si="155"/>
        <v>29692607.649999999</v>
      </c>
      <c r="I355" s="61">
        <f>H355/G355*100</f>
        <v>99.999998787577027</v>
      </c>
      <c r="J355" s="168" t="s">
        <v>13</v>
      </c>
      <c r="K355" s="168" t="s">
        <v>13</v>
      </c>
      <c r="L355" s="168" t="s">
        <v>13</v>
      </c>
      <c r="M355" s="168" t="s">
        <v>13</v>
      </c>
      <c r="N355" s="168" t="s">
        <v>13</v>
      </c>
    </row>
    <row r="356" spans="1:14" ht="45.75" customHeight="1" x14ac:dyDescent="0.25">
      <c r="A356" s="136"/>
      <c r="B356" s="147"/>
      <c r="C356" s="235"/>
      <c r="D356" s="235"/>
      <c r="E356" s="235"/>
      <c r="F356" s="21" t="s">
        <v>20</v>
      </c>
      <c r="G356" s="61">
        <f>G305+G338</f>
        <v>15450856.01</v>
      </c>
      <c r="H356" s="61">
        <f>H305+H338</f>
        <v>15450856.01</v>
      </c>
      <c r="I356" s="61">
        <f t="shared" ref="I356:I357" si="156">H356/G356*100</f>
        <v>100</v>
      </c>
      <c r="J356" s="169"/>
      <c r="K356" s="169"/>
      <c r="L356" s="169"/>
      <c r="M356" s="169"/>
      <c r="N356" s="169"/>
    </row>
    <row r="357" spans="1:14" ht="33.75" customHeight="1" x14ac:dyDescent="0.25">
      <c r="A357" s="137"/>
      <c r="B357" s="148"/>
      <c r="C357" s="236"/>
      <c r="D357" s="236"/>
      <c r="E357" s="236"/>
      <c r="F357" s="21" t="s">
        <v>21</v>
      </c>
      <c r="G357" s="62">
        <f>G306+G339</f>
        <v>14241752</v>
      </c>
      <c r="H357" s="62">
        <f>H306+H339</f>
        <v>14241751.639999999</v>
      </c>
      <c r="I357" s="61">
        <f t="shared" si="156"/>
        <v>99.999997472221096</v>
      </c>
      <c r="J357" s="170"/>
      <c r="K357" s="170"/>
      <c r="L357" s="170"/>
      <c r="M357" s="170"/>
      <c r="N357" s="170"/>
    </row>
    <row r="358" spans="1:14" ht="128.25" customHeight="1" x14ac:dyDescent="0.25">
      <c r="A358" s="135"/>
      <c r="B358" s="40" t="s">
        <v>53</v>
      </c>
      <c r="C358" s="6">
        <v>2020</v>
      </c>
      <c r="D358" s="6">
        <v>2026</v>
      </c>
      <c r="E358" s="6" t="s">
        <v>27</v>
      </c>
      <c r="F358" s="6" t="s">
        <v>27</v>
      </c>
      <c r="G358" s="25" t="s">
        <v>27</v>
      </c>
      <c r="H358" s="24" t="s">
        <v>27</v>
      </c>
      <c r="I358" s="24" t="s">
        <v>27</v>
      </c>
      <c r="J358" s="6" t="s">
        <v>27</v>
      </c>
      <c r="K358" s="6"/>
      <c r="L358" s="6"/>
      <c r="M358" s="6"/>
      <c r="N358" s="6"/>
    </row>
    <row r="359" spans="1:14" ht="90" customHeight="1" x14ac:dyDescent="0.25">
      <c r="A359" s="136"/>
      <c r="B359" s="40" t="s">
        <v>54</v>
      </c>
      <c r="C359" s="6">
        <v>2020</v>
      </c>
      <c r="D359" s="6">
        <v>2026</v>
      </c>
      <c r="E359" s="6" t="s">
        <v>27</v>
      </c>
      <c r="F359" s="6" t="s">
        <v>27</v>
      </c>
      <c r="G359" s="25" t="s">
        <v>27</v>
      </c>
      <c r="H359" s="24" t="s">
        <v>27</v>
      </c>
      <c r="I359" s="24" t="s">
        <v>27</v>
      </c>
      <c r="J359" s="6"/>
      <c r="K359" s="6"/>
      <c r="L359" s="6"/>
      <c r="M359" s="6"/>
      <c r="N359" s="6"/>
    </row>
    <row r="360" spans="1:14" ht="33.75" customHeight="1" x14ac:dyDescent="0.25">
      <c r="A360" s="137"/>
      <c r="B360" s="140" t="s">
        <v>78</v>
      </c>
      <c r="C360" s="129">
        <v>2020</v>
      </c>
      <c r="D360" s="129">
        <v>2026</v>
      </c>
      <c r="E360" s="135"/>
      <c r="F360" s="11" t="s">
        <v>14</v>
      </c>
      <c r="G360" s="25" t="s">
        <v>27</v>
      </c>
      <c r="H360" s="24" t="s">
        <v>27</v>
      </c>
      <c r="I360" s="24" t="s">
        <v>27</v>
      </c>
      <c r="J360" s="6"/>
      <c r="K360" s="6"/>
      <c r="L360" s="6"/>
      <c r="M360" s="6"/>
      <c r="N360" s="6"/>
    </row>
    <row r="361" spans="1:14" ht="34.15" customHeight="1" x14ac:dyDescent="0.25">
      <c r="A361" s="135"/>
      <c r="B361" s="141"/>
      <c r="C361" s="130"/>
      <c r="D361" s="130"/>
      <c r="E361" s="136"/>
      <c r="F361" s="11" t="s">
        <v>20</v>
      </c>
      <c r="G361" s="25" t="s">
        <v>27</v>
      </c>
      <c r="H361" s="24" t="s">
        <v>27</v>
      </c>
      <c r="I361" s="24" t="s">
        <v>27</v>
      </c>
      <c r="J361" s="129" t="s">
        <v>27</v>
      </c>
      <c r="K361" s="6" t="s">
        <v>27</v>
      </c>
      <c r="L361" s="6" t="s">
        <v>27</v>
      </c>
      <c r="M361" s="6" t="s">
        <v>27</v>
      </c>
      <c r="N361" s="6" t="s">
        <v>27</v>
      </c>
    </row>
    <row r="362" spans="1:14" ht="25.9" customHeight="1" x14ac:dyDescent="0.25">
      <c r="A362" s="136"/>
      <c r="B362" s="142"/>
      <c r="C362" s="131"/>
      <c r="D362" s="131"/>
      <c r="E362" s="137"/>
      <c r="F362" s="11" t="s">
        <v>21</v>
      </c>
      <c r="G362" s="25" t="s">
        <v>27</v>
      </c>
      <c r="H362" s="24" t="s">
        <v>27</v>
      </c>
      <c r="I362" s="24" t="s">
        <v>27</v>
      </c>
      <c r="J362" s="131"/>
      <c r="K362" s="6" t="s">
        <v>27</v>
      </c>
      <c r="L362" s="6" t="s">
        <v>27</v>
      </c>
      <c r="M362" s="6" t="s">
        <v>27</v>
      </c>
      <c r="N362" s="6" t="s">
        <v>27</v>
      </c>
    </row>
    <row r="363" spans="1:14" ht="15" customHeight="1" x14ac:dyDescent="0.25">
      <c r="A363" s="137"/>
      <c r="B363" s="140" t="s">
        <v>79</v>
      </c>
      <c r="C363" s="129">
        <v>2020</v>
      </c>
      <c r="D363" s="129">
        <v>2026</v>
      </c>
      <c r="E363" s="135" t="s">
        <v>43</v>
      </c>
      <c r="F363" s="11" t="s">
        <v>14</v>
      </c>
      <c r="G363" s="25">
        <f t="shared" ref="G363" si="157">G364+G365</f>
        <v>3998031.02</v>
      </c>
      <c r="H363" s="24">
        <f>H364+H365</f>
        <v>3998031.02</v>
      </c>
      <c r="I363" s="24">
        <f>H363/G363*100</f>
        <v>100</v>
      </c>
      <c r="J363" s="6"/>
      <c r="K363" s="6"/>
      <c r="L363" s="6"/>
      <c r="M363" s="6"/>
      <c r="N363" s="6"/>
    </row>
    <row r="364" spans="1:14" ht="31.5" customHeight="1" x14ac:dyDescent="0.25">
      <c r="B364" s="141"/>
      <c r="C364" s="130"/>
      <c r="D364" s="130"/>
      <c r="E364" s="136"/>
      <c r="F364" s="11" t="s">
        <v>20</v>
      </c>
      <c r="G364" s="25">
        <f t="shared" ref="G364:H364" si="158">G367</f>
        <v>3998031.02</v>
      </c>
      <c r="H364" s="25">
        <f t="shared" si="158"/>
        <v>3998031.02</v>
      </c>
      <c r="I364" s="24">
        <f>H364/G364*100</f>
        <v>100</v>
      </c>
      <c r="J364" s="6"/>
      <c r="K364" s="6"/>
      <c r="L364" s="6"/>
      <c r="M364" s="6"/>
      <c r="N364" s="6"/>
    </row>
    <row r="365" spans="1:14" ht="28.9" customHeight="1" x14ac:dyDescent="0.25">
      <c r="B365" s="142"/>
      <c r="C365" s="131"/>
      <c r="D365" s="131"/>
      <c r="E365" s="137"/>
      <c r="F365" s="11" t="s">
        <v>21</v>
      </c>
      <c r="G365" s="25">
        <v>0</v>
      </c>
      <c r="H365" s="24">
        <v>0</v>
      </c>
      <c r="I365" s="24">
        <v>0</v>
      </c>
      <c r="J365" s="6"/>
      <c r="K365" s="6"/>
      <c r="L365" s="6"/>
      <c r="M365" s="6"/>
      <c r="N365" s="6"/>
    </row>
    <row r="366" spans="1:14" ht="30.75" customHeight="1" x14ac:dyDescent="0.25">
      <c r="B366" s="149" t="s">
        <v>100</v>
      </c>
      <c r="C366" s="129">
        <v>2020</v>
      </c>
      <c r="D366" s="129">
        <v>2026</v>
      </c>
      <c r="E366" s="135" t="s">
        <v>43</v>
      </c>
      <c r="F366" s="11" t="s">
        <v>14</v>
      </c>
      <c r="G366" s="25">
        <f>G367+G368</f>
        <v>3998031.02</v>
      </c>
      <c r="H366" s="24">
        <f t="shared" ref="H366" si="159">H367+H368</f>
        <v>3998031.02</v>
      </c>
      <c r="I366" s="24">
        <f>H366/G366*100</f>
        <v>100</v>
      </c>
      <c r="J366" s="129" t="s">
        <v>80</v>
      </c>
      <c r="K366" s="129" t="s">
        <v>64</v>
      </c>
      <c r="L366" s="129">
        <v>100</v>
      </c>
      <c r="M366" s="129">
        <v>100</v>
      </c>
      <c r="N366" s="129">
        <v>100</v>
      </c>
    </row>
    <row r="367" spans="1:14" ht="25.15" customHeight="1" x14ac:dyDescent="0.25">
      <c r="B367" s="150"/>
      <c r="C367" s="130"/>
      <c r="D367" s="130"/>
      <c r="E367" s="136"/>
      <c r="F367" s="11" t="s">
        <v>20</v>
      </c>
      <c r="G367" s="25">
        <v>3998031.02</v>
      </c>
      <c r="H367" s="24">
        <v>3998031.02</v>
      </c>
      <c r="I367" s="24">
        <f>H367/G367*100</f>
        <v>100</v>
      </c>
      <c r="J367" s="130"/>
      <c r="K367" s="130"/>
      <c r="L367" s="130"/>
      <c r="M367" s="130"/>
      <c r="N367" s="130"/>
    </row>
    <row r="368" spans="1:14" ht="30.6" customHeight="1" x14ac:dyDescent="0.25">
      <c r="B368" s="151"/>
      <c r="C368" s="131"/>
      <c r="D368" s="131"/>
      <c r="E368" s="137"/>
      <c r="F368" s="11" t="s">
        <v>21</v>
      </c>
      <c r="G368" s="25">
        <v>0</v>
      </c>
      <c r="H368" s="24">
        <v>0</v>
      </c>
      <c r="I368" s="24">
        <v>0</v>
      </c>
      <c r="J368" s="131"/>
      <c r="K368" s="131"/>
      <c r="L368" s="131"/>
      <c r="M368" s="131"/>
      <c r="N368" s="131"/>
    </row>
    <row r="369" spans="1:14" ht="31.15" customHeight="1" x14ac:dyDescent="0.25">
      <c r="A369" s="213"/>
      <c r="B369" s="149" t="s">
        <v>82</v>
      </c>
      <c r="C369" s="129">
        <v>2020</v>
      </c>
      <c r="D369" s="129">
        <v>2026</v>
      </c>
      <c r="E369" s="135" t="s">
        <v>43</v>
      </c>
      <c r="F369" s="11" t="s">
        <v>14</v>
      </c>
      <c r="G369" s="25" t="s">
        <v>27</v>
      </c>
      <c r="H369" s="24" t="s">
        <v>27</v>
      </c>
      <c r="I369" s="24" t="s">
        <v>27</v>
      </c>
      <c r="J369" s="129" t="s">
        <v>83</v>
      </c>
      <c r="K369" s="129" t="s">
        <v>83</v>
      </c>
      <c r="L369" s="129" t="s">
        <v>83</v>
      </c>
      <c r="M369" s="129" t="s">
        <v>83</v>
      </c>
      <c r="N369" s="129" t="s">
        <v>83</v>
      </c>
    </row>
    <row r="370" spans="1:14" ht="31.15" customHeight="1" x14ac:dyDescent="0.25">
      <c r="A370" s="214"/>
      <c r="B370" s="150"/>
      <c r="C370" s="130"/>
      <c r="D370" s="130"/>
      <c r="E370" s="136"/>
      <c r="F370" s="11" t="s">
        <v>20</v>
      </c>
      <c r="G370" s="25" t="s">
        <v>27</v>
      </c>
      <c r="H370" s="24" t="s">
        <v>27</v>
      </c>
      <c r="I370" s="24" t="s">
        <v>27</v>
      </c>
      <c r="J370" s="130"/>
      <c r="K370" s="130"/>
      <c r="L370" s="130"/>
      <c r="M370" s="130"/>
      <c r="N370" s="130"/>
    </row>
    <row r="371" spans="1:14" ht="17.45" customHeight="1" x14ac:dyDescent="0.25">
      <c r="A371" s="215"/>
      <c r="B371" s="150"/>
      <c r="C371" s="130"/>
      <c r="D371" s="130"/>
      <c r="E371" s="136"/>
      <c r="F371" s="135" t="s">
        <v>21</v>
      </c>
      <c r="G371" s="228" t="s">
        <v>27</v>
      </c>
      <c r="H371" s="225" t="s">
        <v>27</v>
      </c>
      <c r="I371" s="225" t="s">
        <v>27</v>
      </c>
      <c r="J371" s="130"/>
      <c r="K371" s="130"/>
      <c r="L371" s="130"/>
      <c r="M371" s="130"/>
      <c r="N371" s="130"/>
    </row>
    <row r="372" spans="1:14" ht="20.45" customHeight="1" x14ac:dyDescent="0.25">
      <c r="A372" s="213"/>
      <c r="B372" s="150"/>
      <c r="C372" s="130"/>
      <c r="D372" s="130"/>
      <c r="E372" s="136"/>
      <c r="F372" s="136"/>
      <c r="G372" s="229"/>
      <c r="H372" s="226"/>
      <c r="I372" s="226"/>
      <c r="J372" s="130"/>
      <c r="K372" s="130"/>
      <c r="L372" s="130"/>
      <c r="M372" s="130"/>
      <c r="N372" s="130"/>
    </row>
    <row r="373" spans="1:14" ht="16.899999999999999" customHeight="1" x14ac:dyDescent="0.25">
      <c r="A373" s="214"/>
      <c r="B373" s="151"/>
      <c r="C373" s="131"/>
      <c r="D373" s="131"/>
      <c r="E373" s="137"/>
      <c r="F373" s="137"/>
      <c r="G373" s="230"/>
      <c r="H373" s="227"/>
      <c r="I373" s="227"/>
      <c r="J373" s="131"/>
      <c r="K373" s="131"/>
      <c r="L373" s="131"/>
      <c r="M373" s="131"/>
      <c r="N373" s="131"/>
    </row>
    <row r="374" spans="1:14" ht="61.5" customHeight="1" x14ac:dyDescent="0.25">
      <c r="A374" s="215"/>
      <c r="B374" s="149" t="s">
        <v>84</v>
      </c>
      <c r="C374" s="129">
        <v>2020</v>
      </c>
      <c r="D374" s="129">
        <v>2026</v>
      </c>
      <c r="E374" s="135" t="s">
        <v>43</v>
      </c>
      <c r="F374" s="11" t="s">
        <v>14</v>
      </c>
      <c r="G374" s="25">
        <f t="shared" ref="G374:H374" si="160">G375+G376</f>
        <v>18352153</v>
      </c>
      <c r="H374" s="25">
        <f t="shared" si="160"/>
        <v>18200643.91</v>
      </c>
      <c r="I374" s="25">
        <f>H374/G374*100</f>
        <v>99.174434247578475</v>
      </c>
      <c r="J374" s="207" t="s">
        <v>83</v>
      </c>
      <c r="K374" s="129" t="s">
        <v>83</v>
      </c>
      <c r="L374" s="129" t="s">
        <v>83</v>
      </c>
      <c r="M374" s="129" t="s">
        <v>83</v>
      </c>
      <c r="N374" s="129" t="s">
        <v>83</v>
      </c>
    </row>
    <row r="375" spans="1:14" ht="31.15" customHeight="1" x14ac:dyDescent="0.25">
      <c r="A375" s="213"/>
      <c r="B375" s="150"/>
      <c r="C375" s="130"/>
      <c r="D375" s="130"/>
      <c r="E375" s="136"/>
      <c r="F375" s="11" t="s">
        <v>20</v>
      </c>
      <c r="G375" s="69">
        <f>G381+G384+G387+G390+G393</f>
        <v>112455</v>
      </c>
      <c r="H375" s="117">
        <f>H381+H384+H387+H390+H393</f>
        <v>112455</v>
      </c>
      <c r="I375" s="25">
        <f t="shared" ref="I375:I376" si="161">H375/G375*100</f>
        <v>100</v>
      </c>
      <c r="J375" s="208"/>
      <c r="K375" s="130"/>
      <c r="L375" s="130"/>
      <c r="M375" s="130"/>
      <c r="N375" s="130"/>
    </row>
    <row r="376" spans="1:14" ht="38.450000000000003" customHeight="1" x14ac:dyDescent="0.25">
      <c r="A376" s="214"/>
      <c r="B376" s="151"/>
      <c r="C376" s="131"/>
      <c r="D376" s="131"/>
      <c r="E376" s="137"/>
      <c r="F376" s="11" t="s">
        <v>21</v>
      </c>
      <c r="G376" s="117">
        <f>G382+G385+G388+G391+G394</f>
        <v>18239698</v>
      </c>
      <c r="H376" s="117">
        <f>H382+H385+H388+H391+H394</f>
        <v>18088188.91</v>
      </c>
      <c r="I376" s="25">
        <f t="shared" si="161"/>
        <v>99.169344306029629</v>
      </c>
      <c r="J376" s="209"/>
      <c r="K376" s="131"/>
      <c r="L376" s="131"/>
      <c r="M376" s="131"/>
      <c r="N376" s="131"/>
    </row>
    <row r="377" spans="1:14" ht="36.6" hidden="1" customHeight="1" x14ac:dyDescent="0.25">
      <c r="A377" s="215"/>
      <c r="B377" s="149" t="s">
        <v>85</v>
      </c>
      <c r="C377" s="129">
        <v>2020</v>
      </c>
      <c r="D377" s="129">
        <v>2026</v>
      </c>
      <c r="E377" s="135" t="s">
        <v>43</v>
      </c>
      <c r="F377" s="11" t="s">
        <v>14</v>
      </c>
      <c r="G377" s="26">
        <f t="shared" ref="G377:I377" si="162">G378+G379</f>
        <v>0</v>
      </c>
      <c r="H377" s="1">
        <f t="shared" si="162"/>
        <v>0</v>
      </c>
      <c r="I377" s="1">
        <f t="shared" si="162"/>
        <v>0</v>
      </c>
      <c r="J377" s="210" t="s">
        <v>86</v>
      </c>
      <c r="K377" s="129" t="s">
        <v>64</v>
      </c>
      <c r="L377" s="129">
        <v>100</v>
      </c>
      <c r="M377" s="129"/>
      <c r="N377" s="129"/>
    </row>
    <row r="378" spans="1:14" ht="31.15" hidden="1" customHeight="1" x14ac:dyDescent="0.25">
      <c r="A378" s="213"/>
      <c r="B378" s="150"/>
      <c r="C378" s="130"/>
      <c r="D378" s="130"/>
      <c r="E378" s="136"/>
      <c r="F378" s="11" t="s">
        <v>20</v>
      </c>
      <c r="G378" s="26">
        <v>0</v>
      </c>
      <c r="H378" s="1">
        <v>0</v>
      </c>
      <c r="I378" s="26">
        <v>0</v>
      </c>
      <c r="J378" s="211"/>
      <c r="K378" s="130"/>
      <c r="L378" s="130"/>
      <c r="M378" s="130"/>
      <c r="N378" s="130"/>
    </row>
    <row r="379" spans="1:14" ht="46.15" hidden="1" customHeight="1" x14ac:dyDescent="0.25">
      <c r="A379" s="214"/>
      <c r="B379" s="151"/>
      <c r="C379" s="131"/>
      <c r="D379" s="131"/>
      <c r="E379" s="137"/>
      <c r="F379" s="11" t="s">
        <v>21</v>
      </c>
      <c r="G379" s="26">
        <v>0</v>
      </c>
      <c r="H379" s="1">
        <v>0</v>
      </c>
      <c r="I379" s="1">
        <v>0</v>
      </c>
      <c r="J379" s="211"/>
      <c r="K379" s="131"/>
      <c r="L379" s="131"/>
      <c r="M379" s="131"/>
      <c r="N379" s="131"/>
    </row>
    <row r="380" spans="1:14" ht="32.450000000000003" customHeight="1" x14ac:dyDescent="0.25">
      <c r="A380" s="214"/>
      <c r="B380" s="155" t="s">
        <v>3</v>
      </c>
      <c r="C380" s="129">
        <v>2020</v>
      </c>
      <c r="D380" s="129">
        <v>2026</v>
      </c>
      <c r="E380" s="222" t="s">
        <v>19</v>
      </c>
      <c r="F380" s="11" t="s">
        <v>14</v>
      </c>
      <c r="G380" s="26">
        <f t="shared" ref="G380:I380" si="163">G381+G382</f>
        <v>1294494</v>
      </c>
      <c r="H380" s="118">
        <f t="shared" si="163"/>
        <v>1294494</v>
      </c>
      <c r="I380" s="1">
        <f t="shared" si="163"/>
        <v>100</v>
      </c>
      <c r="J380" s="211"/>
      <c r="K380" s="129" t="s">
        <v>64</v>
      </c>
      <c r="L380" s="129">
        <v>100</v>
      </c>
      <c r="M380" s="129">
        <v>100</v>
      </c>
      <c r="N380" s="129">
        <v>100</v>
      </c>
    </row>
    <row r="381" spans="1:14" ht="31.15" customHeight="1" x14ac:dyDescent="0.25">
      <c r="A381" s="214"/>
      <c r="B381" s="156"/>
      <c r="C381" s="130"/>
      <c r="D381" s="130"/>
      <c r="E381" s="223"/>
      <c r="F381" s="11" t="s">
        <v>20</v>
      </c>
      <c r="G381" s="26">
        <v>0</v>
      </c>
      <c r="H381" s="26">
        <v>0</v>
      </c>
      <c r="I381" s="1">
        <v>0</v>
      </c>
      <c r="J381" s="211"/>
      <c r="K381" s="130"/>
      <c r="L381" s="130"/>
      <c r="M381" s="130"/>
      <c r="N381" s="130"/>
    </row>
    <row r="382" spans="1:14" ht="39.6" customHeight="1" x14ac:dyDescent="0.25">
      <c r="A382" s="215"/>
      <c r="B382" s="157"/>
      <c r="C382" s="131"/>
      <c r="D382" s="131"/>
      <c r="E382" s="224"/>
      <c r="F382" s="11" t="s">
        <v>21</v>
      </c>
      <c r="G382" s="26">
        <v>1294494</v>
      </c>
      <c r="H382" s="105">
        <v>1294494</v>
      </c>
      <c r="I382" s="98">
        <v>100</v>
      </c>
      <c r="J382" s="211"/>
      <c r="K382" s="131"/>
      <c r="L382" s="131"/>
      <c r="M382" s="131"/>
      <c r="N382" s="131"/>
    </row>
    <row r="383" spans="1:14" ht="31.15" customHeight="1" x14ac:dyDescent="0.25">
      <c r="A383" s="213"/>
      <c r="B383" s="155" t="s">
        <v>4</v>
      </c>
      <c r="C383" s="129">
        <v>2020</v>
      </c>
      <c r="D383" s="129">
        <v>2026</v>
      </c>
      <c r="E383" s="222" t="s">
        <v>19</v>
      </c>
      <c r="F383" s="11" t="s">
        <v>14</v>
      </c>
      <c r="G383" s="26">
        <f>G384+G385</f>
        <v>3848921</v>
      </c>
      <c r="H383" s="1">
        <f t="shared" ref="H383:I383" si="164">H384+H385</f>
        <v>3787487.05</v>
      </c>
      <c r="I383" s="1">
        <f t="shared" si="164"/>
        <v>98.4</v>
      </c>
      <c r="J383" s="211"/>
      <c r="K383" s="129" t="s">
        <v>81</v>
      </c>
      <c r="L383" s="129">
        <v>100</v>
      </c>
      <c r="M383" s="129">
        <v>100</v>
      </c>
      <c r="N383" s="129">
        <v>100</v>
      </c>
    </row>
    <row r="384" spans="1:14" ht="31.9" customHeight="1" x14ac:dyDescent="0.25">
      <c r="A384" s="214"/>
      <c r="B384" s="156"/>
      <c r="C384" s="130"/>
      <c r="D384" s="130"/>
      <c r="E384" s="223"/>
      <c r="F384" s="11" t="s">
        <v>20</v>
      </c>
      <c r="G384" s="26">
        <v>0</v>
      </c>
      <c r="H384" s="1">
        <v>0</v>
      </c>
      <c r="I384" s="1">
        <v>0</v>
      </c>
      <c r="J384" s="211"/>
      <c r="K384" s="130"/>
      <c r="L384" s="130"/>
      <c r="M384" s="130"/>
      <c r="N384" s="130"/>
    </row>
    <row r="385" spans="1:14" ht="24.6" customHeight="1" x14ac:dyDescent="0.25">
      <c r="A385" s="215"/>
      <c r="B385" s="157"/>
      <c r="C385" s="131"/>
      <c r="D385" s="131"/>
      <c r="E385" s="224"/>
      <c r="F385" s="11" t="s">
        <v>21</v>
      </c>
      <c r="G385" s="1">
        <v>3848921</v>
      </c>
      <c r="H385" s="1">
        <v>3787487.05</v>
      </c>
      <c r="I385" s="97">
        <f>ROUND(H385/G385*100,1)</f>
        <v>98.4</v>
      </c>
      <c r="J385" s="212"/>
      <c r="K385" s="131"/>
      <c r="L385" s="131"/>
      <c r="M385" s="131"/>
      <c r="N385" s="131"/>
    </row>
    <row r="386" spans="1:14" ht="31.15" customHeight="1" x14ac:dyDescent="0.25">
      <c r="A386" s="213"/>
      <c r="B386" s="155" t="s">
        <v>107</v>
      </c>
      <c r="C386" s="129">
        <v>2020</v>
      </c>
      <c r="D386" s="129">
        <v>2021</v>
      </c>
      <c r="E386" s="184" t="s">
        <v>19</v>
      </c>
      <c r="F386" s="11" t="s">
        <v>14</v>
      </c>
      <c r="G386" s="25">
        <f>G387+G388</f>
        <v>4472813</v>
      </c>
      <c r="H386" s="24">
        <f>H387+H388</f>
        <v>4472813</v>
      </c>
      <c r="I386" s="24">
        <f>SUM(I387:I388)</f>
        <v>100</v>
      </c>
      <c r="J386" s="129" t="s">
        <v>120</v>
      </c>
      <c r="K386" s="129" t="s">
        <v>81</v>
      </c>
      <c r="L386" s="129">
        <v>100</v>
      </c>
      <c r="M386" s="129">
        <v>100</v>
      </c>
      <c r="N386" s="129">
        <v>100</v>
      </c>
    </row>
    <row r="387" spans="1:14" ht="42" customHeight="1" x14ac:dyDescent="0.25">
      <c r="A387" s="214"/>
      <c r="B387" s="156"/>
      <c r="C387" s="130"/>
      <c r="D387" s="130"/>
      <c r="E387" s="185"/>
      <c r="F387" s="11" t="s">
        <v>20</v>
      </c>
      <c r="G387" s="25">
        <v>0</v>
      </c>
      <c r="H387" s="24">
        <v>0</v>
      </c>
      <c r="I387" s="25">
        <v>0</v>
      </c>
      <c r="J387" s="130"/>
      <c r="K387" s="130"/>
      <c r="L387" s="130"/>
      <c r="M387" s="130"/>
      <c r="N387" s="130"/>
    </row>
    <row r="388" spans="1:14" ht="45.6" customHeight="1" x14ac:dyDescent="0.25">
      <c r="A388" s="215"/>
      <c r="B388" s="157"/>
      <c r="C388" s="131"/>
      <c r="D388" s="131"/>
      <c r="E388" s="186"/>
      <c r="F388" s="11" t="s">
        <v>21</v>
      </c>
      <c r="G388" s="24">
        <v>4472813</v>
      </c>
      <c r="H388" s="24">
        <v>4472813</v>
      </c>
      <c r="I388" s="24">
        <v>100</v>
      </c>
      <c r="J388" s="130"/>
      <c r="K388" s="131"/>
      <c r="L388" s="131"/>
      <c r="M388" s="131"/>
      <c r="N388" s="131"/>
    </row>
    <row r="389" spans="1:14" ht="31.15" customHeight="1" x14ac:dyDescent="0.25">
      <c r="A389" s="213"/>
      <c r="B389" s="155" t="s">
        <v>108</v>
      </c>
      <c r="C389" s="129">
        <v>2020</v>
      </c>
      <c r="D389" s="129">
        <v>2026</v>
      </c>
      <c r="E389" s="184" t="s">
        <v>19</v>
      </c>
      <c r="F389" s="11" t="s">
        <v>14</v>
      </c>
      <c r="G389" s="25">
        <f>G390+G391</f>
        <v>4987425</v>
      </c>
      <c r="H389" s="24">
        <f>H390+H391</f>
        <v>4897349.8600000003</v>
      </c>
      <c r="I389" s="24">
        <f>H389/G389*100</f>
        <v>98.193954996816998</v>
      </c>
      <c r="J389" s="130"/>
      <c r="K389" s="129" t="s">
        <v>81</v>
      </c>
      <c r="L389" s="129">
        <v>100</v>
      </c>
      <c r="M389" s="129">
        <v>100</v>
      </c>
      <c r="N389" s="129">
        <v>100</v>
      </c>
    </row>
    <row r="390" spans="1:14" ht="38.450000000000003" customHeight="1" x14ac:dyDescent="0.25">
      <c r="A390" s="214"/>
      <c r="B390" s="156"/>
      <c r="C390" s="130"/>
      <c r="D390" s="130"/>
      <c r="E390" s="185"/>
      <c r="F390" s="11" t="s">
        <v>20</v>
      </c>
      <c r="G390" s="25">
        <v>0</v>
      </c>
      <c r="H390" s="24">
        <v>0</v>
      </c>
      <c r="I390" s="24">
        <v>0</v>
      </c>
      <c r="J390" s="130"/>
      <c r="K390" s="130"/>
      <c r="L390" s="130"/>
      <c r="M390" s="130"/>
      <c r="N390" s="130"/>
    </row>
    <row r="391" spans="1:14" ht="34.9" customHeight="1" x14ac:dyDescent="0.25">
      <c r="A391" s="215"/>
      <c r="B391" s="157"/>
      <c r="C391" s="131"/>
      <c r="D391" s="131"/>
      <c r="E391" s="186"/>
      <c r="F391" s="11" t="s">
        <v>21</v>
      </c>
      <c r="G391" s="24">
        <v>4987425</v>
      </c>
      <c r="H391" s="24">
        <v>4897349.8600000003</v>
      </c>
      <c r="I391" s="24">
        <f t="shared" ref="I391" si="165">H391/G391*100</f>
        <v>98.193954996816998</v>
      </c>
      <c r="J391" s="131"/>
      <c r="K391" s="131"/>
      <c r="L391" s="131"/>
      <c r="M391" s="131"/>
      <c r="N391" s="131"/>
    </row>
    <row r="392" spans="1:14" ht="31.15" customHeight="1" x14ac:dyDescent="0.25">
      <c r="A392" s="213"/>
      <c r="B392" s="155" t="s">
        <v>145</v>
      </c>
      <c r="C392" s="129">
        <v>2020</v>
      </c>
      <c r="D392" s="129">
        <v>2026</v>
      </c>
      <c r="E392" s="135" t="s">
        <v>109</v>
      </c>
      <c r="F392" s="67" t="s">
        <v>14</v>
      </c>
      <c r="G392" s="25">
        <f t="shared" ref="G392" si="166">G393+G394</f>
        <v>3748500</v>
      </c>
      <c r="H392" s="25">
        <f>H393+H394</f>
        <v>3748500</v>
      </c>
      <c r="I392" s="25">
        <f>H392/G392*100</f>
        <v>100</v>
      </c>
      <c r="J392" s="129" t="s">
        <v>90</v>
      </c>
      <c r="K392" s="129" t="s">
        <v>114</v>
      </c>
      <c r="L392" s="129">
        <v>17</v>
      </c>
      <c r="M392" s="129">
        <v>41.7</v>
      </c>
      <c r="N392" s="180">
        <f>M392/L392*100</f>
        <v>245.29411764705884</v>
      </c>
    </row>
    <row r="393" spans="1:14" ht="52.15" customHeight="1" x14ac:dyDescent="0.25">
      <c r="A393" s="214"/>
      <c r="B393" s="156"/>
      <c r="C393" s="130"/>
      <c r="D393" s="130"/>
      <c r="E393" s="136"/>
      <c r="F393" s="67" t="s">
        <v>20</v>
      </c>
      <c r="G393" s="25">
        <v>112455</v>
      </c>
      <c r="H393" s="24">
        <v>112455</v>
      </c>
      <c r="I393" s="25">
        <f>H393/G393*100</f>
        <v>100</v>
      </c>
      <c r="J393" s="130"/>
      <c r="K393" s="130"/>
      <c r="L393" s="130"/>
      <c r="M393" s="130"/>
      <c r="N393" s="181"/>
    </row>
    <row r="394" spans="1:14" ht="73.150000000000006" customHeight="1" x14ac:dyDescent="0.25">
      <c r="A394" s="215"/>
      <c r="B394" s="157"/>
      <c r="C394" s="131"/>
      <c r="D394" s="131"/>
      <c r="E394" s="137"/>
      <c r="F394" s="67" t="s">
        <v>21</v>
      </c>
      <c r="G394" s="25">
        <v>3636045</v>
      </c>
      <c r="H394" s="24">
        <v>3636045</v>
      </c>
      <c r="I394" s="24">
        <v>0</v>
      </c>
      <c r="J394" s="131"/>
      <c r="K394" s="131"/>
      <c r="L394" s="131"/>
      <c r="M394" s="131"/>
      <c r="N394" s="182"/>
    </row>
    <row r="395" spans="1:14" s="70" customFormat="1" ht="36.6" hidden="1" customHeight="1" x14ac:dyDescent="0.25">
      <c r="A395" s="68"/>
      <c r="B395" s="149" t="s">
        <v>231</v>
      </c>
      <c r="C395" s="129">
        <v>2022</v>
      </c>
      <c r="D395" s="129">
        <v>2026</v>
      </c>
      <c r="E395" s="222" t="s">
        <v>19</v>
      </c>
      <c r="F395" s="11" t="s">
        <v>14</v>
      </c>
      <c r="G395" s="25">
        <f t="shared" ref="G395:I395" si="167">G396+G397</f>
        <v>0</v>
      </c>
      <c r="H395" s="25">
        <f t="shared" si="167"/>
        <v>0</v>
      </c>
      <c r="I395" s="25">
        <f t="shared" si="167"/>
        <v>0</v>
      </c>
      <c r="J395" s="129" t="s">
        <v>232</v>
      </c>
      <c r="K395" s="129" t="s">
        <v>74</v>
      </c>
      <c r="L395" s="129"/>
      <c r="M395" s="129"/>
      <c r="N395" s="129"/>
    </row>
    <row r="396" spans="1:14" s="70" customFormat="1" ht="36.6" hidden="1" customHeight="1" x14ac:dyDescent="0.25">
      <c r="A396" s="68"/>
      <c r="B396" s="150"/>
      <c r="C396" s="130"/>
      <c r="D396" s="130"/>
      <c r="E396" s="223"/>
      <c r="F396" s="11" t="s">
        <v>20</v>
      </c>
      <c r="G396" s="25">
        <v>0</v>
      </c>
      <c r="H396" s="24">
        <v>0</v>
      </c>
      <c r="I396" s="25">
        <v>0</v>
      </c>
      <c r="J396" s="130"/>
      <c r="K396" s="130"/>
      <c r="L396" s="130"/>
      <c r="M396" s="130"/>
      <c r="N396" s="130"/>
    </row>
    <row r="397" spans="1:14" s="70" customFormat="1" ht="145.5" hidden="1" customHeight="1" x14ac:dyDescent="0.25">
      <c r="A397" s="68"/>
      <c r="B397" s="151"/>
      <c r="C397" s="131"/>
      <c r="D397" s="131"/>
      <c r="E397" s="224"/>
      <c r="F397" s="11" t="s">
        <v>21</v>
      </c>
      <c r="G397" s="25">
        <v>0</v>
      </c>
      <c r="H397" s="24">
        <v>0</v>
      </c>
      <c r="I397" s="24">
        <v>0</v>
      </c>
      <c r="J397" s="131"/>
      <c r="K397" s="131"/>
      <c r="L397" s="131"/>
      <c r="M397" s="131"/>
      <c r="N397" s="131"/>
    </row>
    <row r="398" spans="1:14" ht="31.15" customHeight="1" x14ac:dyDescent="0.25">
      <c r="A398" s="213"/>
      <c r="B398" s="140" t="s">
        <v>55</v>
      </c>
      <c r="C398" s="129">
        <v>2020</v>
      </c>
      <c r="D398" s="129">
        <v>2026</v>
      </c>
      <c r="E398" s="135" t="s">
        <v>44</v>
      </c>
      <c r="F398" s="11" t="s">
        <v>14</v>
      </c>
      <c r="G398" s="24" t="s">
        <v>27</v>
      </c>
      <c r="H398" s="24" t="s">
        <v>27</v>
      </c>
      <c r="I398" s="24" t="s">
        <v>27</v>
      </c>
      <c r="J398" s="129" t="s">
        <v>13</v>
      </c>
      <c r="K398" s="129" t="s">
        <v>13</v>
      </c>
      <c r="L398" s="129" t="s">
        <v>13</v>
      </c>
      <c r="M398" s="129" t="s">
        <v>13</v>
      </c>
      <c r="N398" s="129" t="s">
        <v>13</v>
      </c>
    </row>
    <row r="399" spans="1:14" ht="28.15" customHeight="1" x14ac:dyDescent="0.25">
      <c r="A399" s="214"/>
      <c r="B399" s="141"/>
      <c r="C399" s="130"/>
      <c r="D399" s="130"/>
      <c r="E399" s="136"/>
      <c r="F399" s="11" t="s">
        <v>20</v>
      </c>
      <c r="G399" s="24" t="s">
        <v>27</v>
      </c>
      <c r="H399" s="24" t="s">
        <v>27</v>
      </c>
      <c r="I399" s="24" t="s">
        <v>27</v>
      </c>
      <c r="J399" s="130"/>
      <c r="K399" s="130"/>
      <c r="L399" s="130"/>
      <c r="M399" s="130"/>
      <c r="N399" s="130"/>
    </row>
    <row r="400" spans="1:14" ht="34.5" customHeight="1" x14ac:dyDescent="0.25">
      <c r="A400" s="215"/>
      <c r="B400" s="142"/>
      <c r="C400" s="131"/>
      <c r="D400" s="131"/>
      <c r="E400" s="137"/>
      <c r="F400" s="11" t="s">
        <v>21</v>
      </c>
      <c r="G400" s="24" t="s">
        <v>27</v>
      </c>
      <c r="H400" s="24" t="s">
        <v>27</v>
      </c>
      <c r="I400" s="24" t="s">
        <v>27</v>
      </c>
      <c r="J400" s="131"/>
      <c r="K400" s="131"/>
      <c r="L400" s="131"/>
      <c r="M400" s="131"/>
      <c r="N400" s="131"/>
    </row>
    <row r="401" spans="1:15" ht="15.75" customHeight="1" x14ac:dyDescent="0.25">
      <c r="A401" s="213"/>
      <c r="B401" s="149" t="s">
        <v>56</v>
      </c>
      <c r="C401" s="129">
        <v>2020</v>
      </c>
      <c r="D401" s="129">
        <v>2026</v>
      </c>
      <c r="E401" s="135"/>
      <c r="F401" s="11" t="s">
        <v>14</v>
      </c>
      <c r="G401" s="25">
        <f t="shared" ref="G401:H401" si="168">G402+G403</f>
        <v>3531339</v>
      </c>
      <c r="H401" s="25">
        <f t="shared" si="168"/>
        <v>3531339</v>
      </c>
      <c r="I401" s="24">
        <f>H401/G401*100</f>
        <v>100</v>
      </c>
      <c r="J401" s="129" t="s">
        <v>13</v>
      </c>
      <c r="K401" s="129" t="s">
        <v>13</v>
      </c>
      <c r="L401" s="129" t="s">
        <v>13</v>
      </c>
      <c r="M401" s="129" t="s">
        <v>13</v>
      </c>
      <c r="N401" s="129" t="s">
        <v>13</v>
      </c>
    </row>
    <row r="402" spans="1:15" ht="44.45" customHeight="1" x14ac:dyDescent="0.25">
      <c r="A402" s="214"/>
      <c r="B402" s="150"/>
      <c r="C402" s="130"/>
      <c r="D402" s="130"/>
      <c r="E402" s="136"/>
      <c r="F402" s="11" t="s">
        <v>20</v>
      </c>
      <c r="G402" s="24">
        <f>G405+G408+G432+G435</f>
        <v>2352993.61</v>
      </c>
      <c r="H402" s="24">
        <f>H405+H408+H432+H435</f>
        <v>2352993.61</v>
      </c>
      <c r="I402" s="24">
        <f>H402/G402*100</f>
        <v>100</v>
      </c>
      <c r="J402" s="130"/>
      <c r="K402" s="130"/>
      <c r="L402" s="130"/>
      <c r="M402" s="130"/>
      <c r="N402" s="130"/>
    </row>
    <row r="403" spans="1:15" ht="27" customHeight="1" x14ac:dyDescent="0.25">
      <c r="A403" s="215"/>
      <c r="B403" s="151"/>
      <c r="C403" s="131"/>
      <c r="D403" s="131"/>
      <c r="E403" s="137"/>
      <c r="F403" s="11" t="s">
        <v>21</v>
      </c>
      <c r="G403" s="24">
        <f t="shared" ref="G403:I403" si="169">G406+G409+G412+G418+G427+G430</f>
        <v>1178345.3899999999</v>
      </c>
      <c r="H403" s="24">
        <f t="shared" si="169"/>
        <v>1178345.3899999999</v>
      </c>
      <c r="I403" s="24">
        <f t="shared" si="169"/>
        <v>100</v>
      </c>
      <c r="J403" s="131"/>
      <c r="K403" s="131"/>
      <c r="L403" s="131"/>
      <c r="M403" s="131"/>
      <c r="N403" s="131"/>
    </row>
    <row r="404" spans="1:15" ht="15.75" customHeight="1" x14ac:dyDescent="0.25">
      <c r="A404" s="213"/>
      <c r="B404" s="231" t="s">
        <v>110</v>
      </c>
      <c r="C404" s="129">
        <v>2020</v>
      </c>
      <c r="D404" s="129">
        <v>2026</v>
      </c>
      <c r="E404" s="135" t="s">
        <v>203</v>
      </c>
      <c r="F404" s="11" t="s">
        <v>14</v>
      </c>
      <c r="G404" s="25">
        <f>G405+G406</f>
        <v>1771987.8599999999</v>
      </c>
      <c r="H404" s="24">
        <f t="shared" ref="H404" si="170">H405+H406</f>
        <v>1771987.8599999999</v>
      </c>
      <c r="I404" s="24">
        <f>H404/G404*100</f>
        <v>100</v>
      </c>
      <c r="J404" s="129" t="s">
        <v>87</v>
      </c>
      <c r="K404" s="129" t="s">
        <v>88</v>
      </c>
      <c r="L404" s="129">
        <v>126</v>
      </c>
      <c r="M404" s="129">
        <v>227</v>
      </c>
      <c r="N404" s="129">
        <v>180.2</v>
      </c>
    </row>
    <row r="405" spans="1:15" ht="39" customHeight="1" x14ac:dyDescent="0.25">
      <c r="A405" s="214"/>
      <c r="B405" s="232"/>
      <c r="C405" s="130"/>
      <c r="D405" s="130"/>
      <c r="E405" s="136"/>
      <c r="F405" s="11" t="s">
        <v>20</v>
      </c>
      <c r="G405" s="24">
        <v>593642.47</v>
      </c>
      <c r="H405" s="24">
        <v>593642.47</v>
      </c>
      <c r="I405" s="24">
        <f t="shared" ref="I405:I406" si="171">H405/G405*100</f>
        <v>100</v>
      </c>
      <c r="J405" s="130"/>
      <c r="K405" s="130"/>
      <c r="L405" s="130"/>
      <c r="M405" s="130"/>
      <c r="N405" s="130"/>
    </row>
    <row r="406" spans="1:15" ht="34.9" customHeight="1" x14ac:dyDescent="0.25">
      <c r="A406" s="215"/>
      <c r="B406" s="233"/>
      <c r="C406" s="131"/>
      <c r="D406" s="131"/>
      <c r="E406" s="137"/>
      <c r="F406" s="11" t="s">
        <v>21</v>
      </c>
      <c r="G406" s="25">
        <v>1178345.3899999999</v>
      </c>
      <c r="H406" s="24">
        <v>1178345.3899999999</v>
      </c>
      <c r="I406" s="24">
        <f t="shared" si="171"/>
        <v>100</v>
      </c>
      <c r="J406" s="131"/>
      <c r="K406" s="131"/>
      <c r="L406" s="131"/>
      <c r="M406" s="131"/>
      <c r="N406" s="131"/>
      <c r="O406" s="10"/>
    </row>
    <row r="407" spans="1:15" ht="31.15" customHeight="1" x14ac:dyDescent="0.25">
      <c r="A407" s="213"/>
      <c r="B407" s="231" t="s">
        <v>111</v>
      </c>
      <c r="C407" s="129">
        <v>2020</v>
      </c>
      <c r="D407" s="129">
        <v>2026</v>
      </c>
      <c r="E407" s="135" t="s">
        <v>91</v>
      </c>
      <c r="F407" s="11" t="s">
        <v>14</v>
      </c>
      <c r="G407" s="25">
        <f t="shared" ref="G407:H407" si="172">G408+G409</f>
        <v>1759351.14</v>
      </c>
      <c r="H407" s="24">
        <f t="shared" si="172"/>
        <v>1759351.14</v>
      </c>
      <c r="I407" s="24">
        <f>H407/G407*100</f>
        <v>100</v>
      </c>
      <c r="J407" s="129" t="s">
        <v>89</v>
      </c>
      <c r="K407" s="129" t="s">
        <v>88</v>
      </c>
      <c r="L407" s="129">
        <v>328</v>
      </c>
      <c r="M407" s="204">
        <v>195</v>
      </c>
      <c r="N407" s="204">
        <v>59.5</v>
      </c>
    </row>
    <row r="408" spans="1:15" ht="44.45" customHeight="1" x14ac:dyDescent="0.25">
      <c r="A408" s="214"/>
      <c r="B408" s="232"/>
      <c r="C408" s="130"/>
      <c r="D408" s="130"/>
      <c r="E408" s="136"/>
      <c r="F408" s="11" t="s">
        <v>20</v>
      </c>
      <c r="G408" s="25">
        <v>1759351.14</v>
      </c>
      <c r="H408" s="24">
        <v>1759351.14</v>
      </c>
      <c r="I408" s="24">
        <f>H408/G408*100</f>
        <v>100</v>
      </c>
      <c r="J408" s="130"/>
      <c r="K408" s="130"/>
      <c r="L408" s="130"/>
      <c r="M408" s="205"/>
      <c r="N408" s="205"/>
    </row>
    <row r="409" spans="1:15" ht="30.75" customHeight="1" x14ac:dyDescent="0.25">
      <c r="A409" s="215"/>
      <c r="B409" s="233"/>
      <c r="C409" s="131"/>
      <c r="D409" s="131"/>
      <c r="E409" s="137"/>
      <c r="F409" s="11" t="s">
        <v>21</v>
      </c>
      <c r="G409" s="25">
        <v>0</v>
      </c>
      <c r="H409" s="24">
        <v>0</v>
      </c>
      <c r="I409" s="24">
        <v>0</v>
      </c>
      <c r="J409" s="131"/>
      <c r="K409" s="131"/>
      <c r="L409" s="131"/>
      <c r="M409" s="206"/>
      <c r="N409" s="206"/>
    </row>
    <row r="410" spans="1:15" ht="31.15" hidden="1" customHeight="1" x14ac:dyDescent="0.25">
      <c r="A410" s="213"/>
      <c r="B410" s="140" t="s">
        <v>151</v>
      </c>
      <c r="C410" s="129">
        <v>2020</v>
      </c>
      <c r="D410" s="129">
        <v>2026</v>
      </c>
      <c r="E410" s="129" t="s">
        <v>94</v>
      </c>
      <c r="F410" s="11" t="s">
        <v>14</v>
      </c>
      <c r="G410" s="25"/>
      <c r="H410" s="24"/>
      <c r="I410" s="24"/>
      <c r="J410" s="129" t="s">
        <v>153</v>
      </c>
      <c r="K410" s="129" t="s">
        <v>74</v>
      </c>
      <c r="L410" s="129"/>
      <c r="M410" s="129"/>
      <c r="N410" s="129"/>
    </row>
    <row r="411" spans="1:15" ht="39" hidden="1" customHeight="1" x14ac:dyDescent="0.25">
      <c r="A411" s="214"/>
      <c r="B411" s="141"/>
      <c r="C411" s="130"/>
      <c r="D411" s="130"/>
      <c r="E411" s="130"/>
      <c r="F411" s="11" t="s">
        <v>20</v>
      </c>
      <c r="G411" s="25"/>
      <c r="H411" s="24"/>
      <c r="I411" s="24"/>
      <c r="J411" s="130"/>
      <c r="K411" s="130"/>
      <c r="L411" s="130"/>
      <c r="M411" s="130"/>
      <c r="N411" s="130"/>
    </row>
    <row r="412" spans="1:15" ht="62.45" hidden="1" customHeight="1" x14ac:dyDescent="0.25">
      <c r="A412" s="215"/>
      <c r="B412" s="142"/>
      <c r="C412" s="131"/>
      <c r="D412" s="131"/>
      <c r="E412" s="131"/>
      <c r="F412" s="11" t="s">
        <v>21</v>
      </c>
      <c r="G412" s="25"/>
      <c r="H412" s="24"/>
      <c r="I412" s="24"/>
      <c r="J412" s="131"/>
      <c r="K412" s="131"/>
      <c r="L412" s="131"/>
      <c r="M412" s="131"/>
      <c r="N412" s="131"/>
    </row>
    <row r="413" spans="1:15" ht="31.15" hidden="1" customHeight="1" x14ac:dyDescent="0.25">
      <c r="A413" s="213"/>
      <c r="B413" s="140" t="s">
        <v>152</v>
      </c>
      <c r="C413" s="129">
        <v>2020</v>
      </c>
      <c r="D413" s="129">
        <v>2026</v>
      </c>
      <c r="E413" s="129" t="s">
        <v>94</v>
      </c>
      <c r="F413" s="11" t="s">
        <v>14</v>
      </c>
      <c r="G413" s="25"/>
      <c r="H413" s="24"/>
      <c r="I413" s="24"/>
      <c r="J413" s="129" t="s">
        <v>153</v>
      </c>
      <c r="K413" s="129" t="s">
        <v>74</v>
      </c>
      <c r="L413" s="129"/>
      <c r="M413" s="129"/>
      <c r="N413" s="129"/>
    </row>
    <row r="414" spans="1:15" ht="46.9" hidden="1" customHeight="1" x14ac:dyDescent="0.25">
      <c r="A414" s="214"/>
      <c r="B414" s="141"/>
      <c r="C414" s="130"/>
      <c r="D414" s="130"/>
      <c r="E414" s="130"/>
      <c r="F414" s="11" t="s">
        <v>20</v>
      </c>
      <c r="G414" s="25"/>
      <c r="H414" s="24"/>
      <c r="I414" s="24"/>
      <c r="J414" s="130"/>
      <c r="K414" s="130"/>
      <c r="L414" s="130"/>
      <c r="M414" s="130"/>
      <c r="N414" s="130"/>
    </row>
    <row r="415" spans="1:15" ht="53.45" hidden="1" customHeight="1" x14ac:dyDescent="0.25">
      <c r="A415" s="215"/>
      <c r="B415" s="142"/>
      <c r="C415" s="131"/>
      <c r="D415" s="131"/>
      <c r="E415" s="131"/>
      <c r="F415" s="11" t="s">
        <v>21</v>
      </c>
      <c r="G415" s="25"/>
      <c r="H415" s="24"/>
      <c r="I415" s="24"/>
      <c r="J415" s="131"/>
      <c r="K415" s="131"/>
      <c r="L415" s="131"/>
      <c r="M415" s="131"/>
      <c r="N415" s="131"/>
    </row>
    <row r="416" spans="1:15" ht="31.15" hidden="1" customHeight="1" x14ac:dyDescent="0.25">
      <c r="A416" s="213"/>
      <c r="B416" s="140" t="s">
        <v>154</v>
      </c>
      <c r="C416" s="129">
        <v>2020</v>
      </c>
      <c r="D416" s="129">
        <v>2026</v>
      </c>
      <c r="E416" s="129" t="s">
        <v>94</v>
      </c>
      <c r="F416" s="11" t="s">
        <v>14</v>
      </c>
      <c r="G416" s="25"/>
      <c r="H416" s="24"/>
      <c r="I416" s="24"/>
      <c r="J416" s="129" t="s">
        <v>153</v>
      </c>
      <c r="K416" s="129" t="s">
        <v>124</v>
      </c>
      <c r="L416" s="129"/>
      <c r="M416" s="129"/>
      <c r="N416" s="129"/>
    </row>
    <row r="417" spans="1:14" ht="51" hidden="1" customHeight="1" x14ac:dyDescent="0.25">
      <c r="A417" s="214"/>
      <c r="B417" s="141"/>
      <c r="C417" s="130"/>
      <c r="D417" s="130"/>
      <c r="E417" s="130"/>
      <c r="F417" s="11" t="s">
        <v>20</v>
      </c>
      <c r="G417" s="25"/>
      <c r="H417" s="24"/>
      <c r="I417" s="24"/>
      <c r="J417" s="130"/>
      <c r="K417" s="130"/>
      <c r="L417" s="130"/>
      <c r="M417" s="130"/>
      <c r="N417" s="130"/>
    </row>
    <row r="418" spans="1:14" ht="31.5" hidden="1" customHeight="1" x14ac:dyDescent="0.25">
      <c r="A418" s="215"/>
      <c r="B418" s="142"/>
      <c r="C418" s="131"/>
      <c r="D418" s="131"/>
      <c r="E418" s="131"/>
      <c r="F418" s="11" t="s">
        <v>21</v>
      </c>
      <c r="G418" s="25"/>
      <c r="H418" s="24"/>
      <c r="I418" s="24"/>
      <c r="J418" s="131"/>
      <c r="K418" s="131"/>
      <c r="L418" s="131"/>
      <c r="M418" s="131"/>
      <c r="N418" s="131"/>
    </row>
    <row r="419" spans="1:14" ht="31.5" hidden="1" customHeight="1" x14ac:dyDescent="0.25">
      <c r="A419" s="207"/>
      <c r="B419" s="140" t="s">
        <v>156</v>
      </c>
      <c r="C419" s="129">
        <v>2020</v>
      </c>
      <c r="D419" s="129">
        <v>2026</v>
      </c>
      <c r="E419" s="129" t="s">
        <v>94</v>
      </c>
      <c r="F419" s="11" t="s">
        <v>14</v>
      </c>
      <c r="G419" s="25"/>
      <c r="H419" s="24"/>
      <c r="I419" s="24"/>
      <c r="J419" s="129" t="s">
        <v>153</v>
      </c>
      <c r="K419" s="129" t="s">
        <v>124</v>
      </c>
      <c r="L419" s="129"/>
      <c r="M419" s="129"/>
      <c r="N419" s="129"/>
    </row>
    <row r="420" spans="1:14" ht="31.5" hidden="1" customHeight="1" x14ac:dyDescent="0.25">
      <c r="A420" s="208"/>
      <c r="B420" s="141"/>
      <c r="C420" s="130"/>
      <c r="D420" s="130"/>
      <c r="E420" s="130"/>
      <c r="F420" s="11" t="s">
        <v>20</v>
      </c>
      <c r="G420" s="25"/>
      <c r="H420" s="24"/>
      <c r="I420" s="24"/>
      <c r="J420" s="130"/>
      <c r="K420" s="130"/>
      <c r="L420" s="130"/>
      <c r="M420" s="130"/>
      <c r="N420" s="130"/>
    </row>
    <row r="421" spans="1:14" ht="31.5" hidden="1" customHeight="1" x14ac:dyDescent="0.25">
      <c r="A421" s="209"/>
      <c r="B421" s="142"/>
      <c r="C421" s="131"/>
      <c r="D421" s="131"/>
      <c r="E421" s="131"/>
      <c r="F421" s="11" t="s">
        <v>21</v>
      </c>
      <c r="G421" s="25"/>
      <c r="H421" s="24"/>
      <c r="I421" s="24"/>
      <c r="J421" s="131"/>
      <c r="K421" s="131"/>
      <c r="L421" s="131"/>
      <c r="M421" s="131"/>
      <c r="N421" s="131"/>
    </row>
    <row r="422" spans="1:14" ht="31.5" hidden="1" customHeight="1" x14ac:dyDescent="0.25">
      <c r="A422" s="207"/>
      <c r="B422" s="219" t="s">
        <v>155</v>
      </c>
      <c r="C422" s="129">
        <v>2020</v>
      </c>
      <c r="D422" s="129">
        <v>2026</v>
      </c>
      <c r="E422" s="129" t="s">
        <v>94</v>
      </c>
      <c r="F422" s="11" t="s">
        <v>14</v>
      </c>
      <c r="G422" s="25"/>
      <c r="H422" s="24"/>
      <c r="I422" s="24"/>
      <c r="J422" s="129" t="s">
        <v>153</v>
      </c>
      <c r="K422" s="129" t="s">
        <v>124</v>
      </c>
      <c r="L422" s="129"/>
      <c r="M422" s="129"/>
      <c r="N422" s="129"/>
    </row>
    <row r="423" spans="1:14" ht="31.5" hidden="1" customHeight="1" x14ac:dyDescent="0.25">
      <c r="A423" s="208"/>
      <c r="B423" s="220"/>
      <c r="C423" s="130"/>
      <c r="D423" s="130"/>
      <c r="E423" s="130"/>
      <c r="F423" s="11" t="s">
        <v>20</v>
      </c>
      <c r="G423" s="25"/>
      <c r="H423" s="24"/>
      <c r="I423" s="24"/>
      <c r="J423" s="130"/>
      <c r="K423" s="130"/>
      <c r="L423" s="130"/>
      <c r="M423" s="130"/>
      <c r="N423" s="130"/>
    </row>
    <row r="424" spans="1:14" ht="31.5" hidden="1" customHeight="1" x14ac:dyDescent="0.25">
      <c r="A424" s="209"/>
      <c r="B424" s="221"/>
      <c r="C424" s="131"/>
      <c r="D424" s="131"/>
      <c r="E424" s="131"/>
      <c r="F424" s="11" t="s">
        <v>21</v>
      </c>
      <c r="G424" s="25"/>
      <c r="H424" s="24"/>
      <c r="I424" s="24"/>
      <c r="J424" s="131"/>
      <c r="K424" s="131"/>
      <c r="L424" s="131"/>
      <c r="M424" s="131"/>
      <c r="N424" s="131"/>
    </row>
    <row r="425" spans="1:14" ht="31.5" hidden="1" customHeight="1" x14ac:dyDescent="0.25">
      <c r="A425" s="207"/>
      <c r="B425" s="219" t="s">
        <v>170</v>
      </c>
      <c r="C425" s="129">
        <v>2020</v>
      </c>
      <c r="D425" s="129">
        <v>2026</v>
      </c>
      <c r="E425" s="129" t="s">
        <v>94</v>
      </c>
      <c r="F425" s="11" t="s">
        <v>14</v>
      </c>
      <c r="G425" s="24">
        <f t="shared" ref="G425:I425" si="173">G426+G427</f>
        <v>0</v>
      </c>
      <c r="H425" s="24">
        <f t="shared" si="173"/>
        <v>0</v>
      </c>
      <c r="I425" s="24">
        <f t="shared" si="173"/>
        <v>0</v>
      </c>
      <c r="J425" s="132" t="s">
        <v>171</v>
      </c>
      <c r="K425" s="129" t="s">
        <v>74</v>
      </c>
      <c r="L425" s="129"/>
      <c r="M425" s="129"/>
      <c r="N425" s="129"/>
    </row>
    <row r="426" spans="1:14" ht="31.5" hidden="1" customHeight="1" x14ac:dyDescent="0.25">
      <c r="A426" s="208"/>
      <c r="B426" s="220"/>
      <c r="C426" s="130"/>
      <c r="D426" s="130"/>
      <c r="E426" s="130"/>
      <c r="F426" s="11" t="s">
        <v>20</v>
      </c>
      <c r="G426" s="25"/>
      <c r="H426" s="24"/>
      <c r="I426" s="24"/>
      <c r="J426" s="133"/>
      <c r="K426" s="130"/>
      <c r="L426" s="130"/>
      <c r="M426" s="130"/>
      <c r="N426" s="130"/>
    </row>
    <row r="427" spans="1:14" ht="31.5" hidden="1" customHeight="1" x14ac:dyDescent="0.25">
      <c r="A427" s="209"/>
      <c r="B427" s="221"/>
      <c r="C427" s="131"/>
      <c r="D427" s="131"/>
      <c r="E427" s="131"/>
      <c r="F427" s="27" t="s">
        <v>21</v>
      </c>
      <c r="G427" s="25"/>
      <c r="H427" s="24"/>
      <c r="I427" s="24"/>
      <c r="J427" s="134"/>
      <c r="K427" s="131"/>
      <c r="L427" s="131"/>
      <c r="M427" s="131"/>
      <c r="N427" s="131"/>
    </row>
    <row r="428" spans="1:14" ht="31.5" hidden="1" customHeight="1" x14ac:dyDescent="0.25">
      <c r="A428" s="207"/>
      <c r="B428" s="219" t="s">
        <v>176</v>
      </c>
      <c r="C428" s="129">
        <v>2020</v>
      </c>
      <c r="D428" s="129">
        <v>2026</v>
      </c>
      <c r="E428" s="129" t="s">
        <v>94</v>
      </c>
      <c r="F428" s="11" t="s">
        <v>14</v>
      </c>
      <c r="G428" s="24">
        <f t="shared" ref="G428:I428" si="174">G429+G430</f>
        <v>0</v>
      </c>
      <c r="H428" s="24">
        <f t="shared" si="174"/>
        <v>0</v>
      </c>
      <c r="I428" s="24">
        <f t="shared" si="174"/>
        <v>0</v>
      </c>
      <c r="J428" s="132" t="s">
        <v>122</v>
      </c>
      <c r="K428" s="129" t="s">
        <v>64</v>
      </c>
      <c r="L428" s="129"/>
      <c r="M428" s="129"/>
      <c r="N428" s="129"/>
    </row>
    <row r="429" spans="1:14" ht="31.5" hidden="1" customHeight="1" x14ac:dyDescent="0.25">
      <c r="A429" s="208"/>
      <c r="B429" s="220"/>
      <c r="C429" s="130"/>
      <c r="D429" s="130"/>
      <c r="E429" s="130"/>
      <c r="F429" s="11" t="s">
        <v>20</v>
      </c>
      <c r="G429" s="25"/>
      <c r="H429" s="24"/>
      <c r="I429" s="24"/>
      <c r="J429" s="133"/>
      <c r="K429" s="130"/>
      <c r="L429" s="130"/>
      <c r="M429" s="130"/>
      <c r="N429" s="130"/>
    </row>
    <row r="430" spans="1:14" ht="171.6" hidden="1" customHeight="1" x14ac:dyDescent="0.25">
      <c r="A430" s="209"/>
      <c r="B430" s="221"/>
      <c r="C430" s="131"/>
      <c r="D430" s="131"/>
      <c r="E430" s="131"/>
      <c r="F430" s="27" t="s">
        <v>21</v>
      </c>
      <c r="G430" s="25"/>
      <c r="H430" s="24"/>
      <c r="I430" s="24"/>
      <c r="J430" s="134"/>
      <c r="K430" s="131"/>
      <c r="L430" s="131"/>
      <c r="M430" s="131"/>
      <c r="N430" s="131"/>
    </row>
    <row r="431" spans="1:14" ht="31.5" customHeight="1" x14ac:dyDescent="0.25">
      <c r="A431" s="207"/>
      <c r="B431" s="149" t="s">
        <v>252</v>
      </c>
      <c r="C431" s="129">
        <v>2022</v>
      </c>
      <c r="D431" s="129">
        <v>2026</v>
      </c>
      <c r="E431" s="135"/>
      <c r="F431" s="89" t="s">
        <v>14</v>
      </c>
      <c r="G431" s="25">
        <f t="shared" ref="G431:I431" si="175">G432+G433</f>
        <v>875319.83</v>
      </c>
      <c r="H431" s="24">
        <f t="shared" si="175"/>
        <v>875319.83</v>
      </c>
      <c r="I431" s="24">
        <f t="shared" si="175"/>
        <v>100</v>
      </c>
      <c r="J431" s="129" t="s">
        <v>13</v>
      </c>
      <c r="K431" s="129" t="s">
        <v>13</v>
      </c>
      <c r="L431" s="129" t="s">
        <v>13</v>
      </c>
      <c r="M431" s="129" t="s">
        <v>13</v>
      </c>
      <c r="N431" s="129" t="s">
        <v>13</v>
      </c>
    </row>
    <row r="432" spans="1:14" ht="31.5" customHeight="1" x14ac:dyDescent="0.25">
      <c r="A432" s="208"/>
      <c r="B432" s="150"/>
      <c r="C432" s="130"/>
      <c r="D432" s="130"/>
      <c r="E432" s="136"/>
      <c r="F432" s="89" t="s">
        <v>20</v>
      </c>
      <c r="G432" s="24">
        <f t="shared" ref="G432:H432" si="176">G435</f>
        <v>0</v>
      </c>
      <c r="H432" s="24">
        <f t="shared" si="176"/>
        <v>0</v>
      </c>
      <c r="I432" s="24">
        <v>0</v>
      </c>
      <c r="J432" s="130"/>
      <c r="K432" s="130"/>
      <c r="L432" s="130"/>
      <c r="M432" s="130"/>
      <c r="N432" s="130"/>
    </row>
    <row r="433" spans="1:32" ht="27.6" customHeight="1" x14ac:dyDescent="0.25">
      <c r="A433" s="209"/>
      <c r="B433" s="151"/>
      <c r="C433" s="131"/>
      <c r="D433" s="131"/>
      <c r="E433" s="137"/>
      <c r="F433" s="89" t="s">
        <v>21</v>
      </c>
      <c r="G433" s="24">
        <f>G436</f>
        <v>875319.83</v>
      </c>
      <c r="H433" s="24">
        <f t="shared" ref="H433:I433" si="177">H436</f>
        <v>875319.83</v>
      </c>
      <c r="I433" s="24">
        <f t="shared" si="177"/>
        <v>100</v>
      </c>
      <c r="J433" s="131"/>
      <c r="K433" s="131"/>
      <c r="L433" s="131"/>
      <c r="M433" s="131"/>
      <c r="N433" s="131"/>
    </row>
    <row r="434" spans="1:32" s="90" customFormat="1" ht="30" customHeight="1" x14ac:dyDescent="0.25">
      <c r="A434" s="91"/>
      <c r="B434" s="126" t="s">
        <v>254</v>
      </c>
      <c r="C434" s="129">
        <v>2022</v>
      </c>
      <c r="D434" s="129">
        <v>2026</v>
      </c>
      <c r="E434" s="129" t="s">
        <v>94</v>
      </c>
      <c r="F434" s="89" t="s">
        <v>14</v>
      </c>
      <c r="G434" s="24">
        <f t="shared" ref="G434:H434" si="178">G435+G436</f>
        <v>875319.83</v>
      </c>
      <c r="H434" s="24">
        <f t="shared" si="178"/>
        <v>875319.83</v>
      </c>
      <c r="I434" s="24">
        <f>H434/G434*100</f>
        <v>100</v>
      </c>
      <c r="J434" s="132" t="s">
        <v>253</v>
      </c>
      <c r="K434" s="129" t="s">
        <v>74</v>
      </c>
      <c r="L434" s="129">
        <v>14</v>
      </c>
      <c r="M434" s="129">
        <v>14</v>
      </c>
      <c r="N434" s="129">
        <v>100</v>
      </c>
    </row>
    <row r="435" spans="1:32" s="90" customFormat="1" ht="30" customHeight="1" x14ac:dyDescent="0.25">
      <c r="A435" s="91"/>
      <c r="B435" s="127"/>
      <c r="C435" s="130"/>
      <c r="D435" s="130"/>
      <c r="E435" s="130"/>
      <c r="F435" s="89" t="s">
        <v>20</v>
      </c>
      <c r="G435" s="25">
        <v>0</v>
      </c>
      <c r="H435" s="24">
        <v>0</v>
      </c>
      <c r="I435" s="24">
        <v>0</v>
      </c>
      <c r="J435" s="133"/>
      <c r="K435" s="130"/>
      <c r="L435" s="130"/>
      <c r="M435" s="130"/>
      <c r="N435" s="130"/>
    </row>
    <row r="436" spans="1:32" s="90" customFormat="1" ht="52.9" customHeight="1" x14ac:dyDescent="0.25">
      <c r="A436" s="91"/>
      <c r="B436" s="128"/>
      <c r="C436" s="131"/>
      <c r="D436" s="131"/>
      <c r="E436" s="131"/>
      <c r="F436" s="27" t="s">
        <v>21</v>
      </c>
      <c r="G436" s="25">
        <v>875319.83</v>
      </c>
      <c r="H436" s="24">
        <v>875319.83</v>
      </c>
      <c r="I436" s="24">
        <f t="shared" ref="I436" si="179">H436/G436*100</f>
        <v>100</v>
      </c>
      <c r="J436" s="134"/>
      <c r="K436" s="131"/>
      <c r="L436" s="131"/>
      <c r="M436" s="131"/>
      <c r="N436" s="131"/>
    </row>
    <row r="437" spans="1:32" s="90" customFormat="1" ht="30" customHeight="1" x14ac:dyDescent="0.25">
      <c r="A437" s="91"/>
      <c r="B437" s="146" t="s">
        <v>45</v>
      </c>
      <c r="C437" s="168"/>
      <c r="D437" s="168"/>
      <c r="E437" s="168"/>
      <c r="F437" s="21" t="s">
        <v>14</v>
      </c>
      <c r="G437" s="29">
        <f t="shared" ref="G437:H437" si="180">G438+G439</f>
        <v>26756842.849999998</v>
      </c>
      <c r="H437" s="29">
        <f t="shared" si="180"/>
        <v>26605333.759999998</v>
      </c>
      <c r="I437" s="29">
        <f>H437/G437*100</f>
        <v>99.433755728023044</v>
      </c>
      <c r="J437" s="168" t="s">
        <v>13</v>
      </c>
      <c r="K437" s="168" t="s">
        <v>13</v>
      </c>
      <c r="L437" s="168" t="s">
        <v>13</v>
      </c>
      <c r="M437" s="168" t="s">
        <v>13</v>
      </c>
      <c r="N437" s="168" t="s">
        <v>13</v>
      </c>
    </row>
    <row r="438" spans="1:32" s="90" customFormat="1" ht="30" customHeight="1" x14ac:dyDescent="0.25">
      <c r="A438" s="91"/>
      <c r="B438" s="147"/>
      <c r="C438" s="169"/>
      <c r="D438" s="169"/>
      <c r="E438" s="169"/>
      <c r="F438" s="21" t="s">
        <v>20</v>
      </c>
      <c r="G438" s="29">
        <f>G364+G375+G402+G432</f>
        <v>6463479.6299999999</v>
      </c>
      <c r="H438" s="29">
        <f>H364+H375+H402+H432</f>
        <v>6463479.6299999999</v>
      </c>
      <c r="I438" s="29">
        <f t="shared" ref="I438:I439" si="181">H438/G438*100</f>
        <v>100</v>
      </c>
      <c r="J438" s="169"/>
      <c r="K438" s="169"/>
      <c r="L438" s="169"/>
      <c r="M438" s="169"/>
      <c r="N438" s="169"/>
    </row>
    <row r="439" spans="1:32" s="90" customFormat="1" ht="25.15" customHeight="1" x14ac:dyDescent="0.25">
      <c r="A439" s="91"/>
      <c r="B439" s="148"/>
      <c r="C439" s="170"/>
      <c r="D439" s="170"/>
      <c r="E439" s="170"/>
      <c r="F439" s="21" t="s">
        <v>21</v>
      </c>
      <c r="G439" s="29">
        <f>G365+G376+G403+G433</f>
        <v>20293363.219999999</v>
      </c>
      <c r="H439" s="29">
        <f>H365+H376+H403+H433</f>
        <v>20141854.129999999</v>
      </c>
      <c r="I439" s="29">
        <f t="shared" si="181"/>
        <v>99.253405715171553</v>
      </c>
      <c r="J439" s="170"/>
      <c r="K439" s="170"/>
      <c r="L439" s="170"/>
      <c r="M439" s="170"/>
      <c r="N439" s="170"/>
    </row>
    <row r="440" spans="1:32" ht="109.5" customHeight="1" x14ac:dyDescent="0.25">
      <c r="A440" s="28"/>
      <c r="B440" s="41" t="s">
        <v>204</v>
      </c>
      <c r="C440" s="17">
        <v>2022</v>
      </c>
      <c r="D440" s="17">
        <v>2026</v>
      </c>
      <c r="E440" s="17" t="s">
        <v>27</v>
      </c>
      <c r="F440" s="17" t="s">
        <v>27</v>
      </c>
      <c r="G440" s="25" t="s">
        <v>27</v>
      </c>
      <c r="H440" s="24" t="s">
        <v>27</v>
      </c>
      <c r="I440" s="24" t="s">
        <v>27</v>
      </c>
      <c r="J440" s="17" t="s">
        <v>27</v>
      </c>
      <c r="K440" s="17"/>
      <c r="L440" s="17"/>
      <c r="M440" s="17"/>
      <c r="N440" s="17"/>
      <c r="W440" s="7"/>
      <c r="X440" s="7"/>
      <c r="Y440" s="7"/>
      <c r="Z440" s="7"/>
      <c r="AA440" s="7"/>
      <c r="AB440" s="7"/>
      <c r="AC440" s="7"/>
      <c r="AD440" s="7"/>
      <c r="AE440" s="7"/>
      <c r="AF440" s="7"/>
    </row>
    <row r="441" spans="1:32" ht="99.6" customHeight="1" x14ac:dyDescent="0.25">
      <c r="A441" s="30"/>
      <c r="B441" s="40" t="s">
        <v>205</v>
      </c>
      <c r="C441" s="17">
        <v>2022</v>
      </c>
      <c r="D441" s="17">
        <v>2026</v>
      </c>
      <c r="E441" s="17" t="s">
        <v>27</v>
      </c>
      <c r="F441" s="17" t="s">
        <v>27</v>
      </c>
      <c r="G441" s="25" t="s">
        <v>27</v>
      </c>
      <c r="H441" s="24" t="s">
        <v>27</v>
      </c>
      <c r="I441" s="24" t="s">
        <v>27</v>
      </c>
      <c r="J441" s="17"/>
      <c r="K441" s="17"/>
      <c r="L441" s="17"/>
      <c r="M441" s="17"/>
      <c r="N441" s="17"/>
      <c r="W441" s="7"/>
      <c r="X441" s="7"/>
      <c r="Y441" s="7"/>
      <c r="Z441" s="7"/>
      <c r="AA441" s="7"/>
      <c r="AB441" s="7"/>
      <c r="AC441" s="7"/>
      <c r="AD441" s="7"/>
      <c r="AE441" s="7"/>
      <c r="AF441" s="7"/>
    </row>
    <row r="442" spans="1:32" ht="34.5" customHeight="1" x14ac:dyDescent="0.25">
      <c r="A442" s="20"/>
      <c r="B442" s="140" t="s">
        <v>206</v>
      </c>
      <c r="C442" s="129">
        <v>2022</v>
      </c>
      <c r="D442" s="129">
        <v>2026</v>
      </c>
      <c r="E442" s="129" t="s">
        <v>94</v>
      </c>
      <c r="F442" s="11" t="s">
        <v>14</v>
      </c>
      <c r="G442" s="25" t="s">
        <v>27</v>
      </c>
      <c r="H442" s="24" t="s">
        <v>27</v>
      </c>
      <c r="I442" s="24" t="s">
        <v>27</v>
      </c>
      <c r="J442" s="129" t="s">
        <v>27</v>
      </c>
      <c r="K442" s="129" t="s">
        <v>27</v>
      </c>
      <c r="L442" s="129" t="s">
        <v>27</v>
      </c>
      <c r="M442" s="129" t="s">
        <v>27</v>
      </c>
      <c r="N442" s="129" t="s">
        <v>27</v>
      </c>
      <c r="W442" s="7"/>
      <c r="X442" s="7"/>
      <c r="Y442" s="7"/>
      <c r="Z442" s="7"/>
      <c r="AA442" s="7"/>
      <c r="AB442" s="7"/>
      <c r="AC442" s="7"/>
      <c r="AD442" s="7"/>
      <c r="AE442" s="7"/>
      <c r="AF442" s="7"/>
    </row>
    <row r="443" spans="1:32" s="4" customFormat="1" ht="42.6" customHeight="1" x14ac:dyDescent="0.25">
      <c r="A443" s="30"/>
      <c r="B443" s="141"/>
      <c r="C443" s="130"/>
      <c r="D443" s="130"/>
      <c r="E443" s="130"/>
      <c r="F443" s="11" t="s">
        <v>20</v>
      </c>
      <c r="G443" s="25" t="s">
        <v>27</v>
      </c>
      <c r="H443" s="24" t="s">
        <v>27</v>
      </c>
      <c r="I443" s="24" t="s">
        <v>27</v>
      </c>
      <c r="J443" s="130"/>
      <c r="K443" s="130"/>
      <c r="L443" s="130"/>
      <c r="M443" s="130"/>
      <c r="N443" s="130"/>
      <c r="W443" s="7"/>
      <c r="X443" s="7"/>
      <c r="Y443" s="7"/>
      <c r="Z443" s="7"/>
      <c r="AA443" s="7"/>
      <c r="AB443" s="7"/>
      <c r="AC443" s="7"/>
      <c r="AD443" s="7"/>
      <c r="AE443" s="7"/>
      <c r="AF443" s="7"/>
    </row>
    <row r="444" spans="1:32" s="4" customFormat="1" ht="39.6" customHeight="1" x14ac:dyDescent="0.25">
      <c r="A444" s="30"/>
      <c r="B444" s="142"/>
      <c r="C444" s="131"/>
      <c r="D444" s="131"/>
      <c r="E444" s="131"/>
      <c r="F444" s="11" t="s">
        <v>21</v>
      </c>
      <c r="G444" s="25" t="s">
        <v>27</v>
      </c>
      <c r="H444" s="24" t="s">
        <v>27</v>
      </c>
      <c r="I444" s="24" t="s">
        <v>27</v>
      </c>
      <c r="J444" s="131"/>
      <c r="K444" s="131"/>
      <c r="L444" s="131"/>
      <c r="M444" s="131"/>
      <c r="N444" s="131"/>
      <c r="W444" s="7"/>
      <c r="X444" s="7"/>
      <c r="Y444" s="7"/>
      <c r="Z444" s="7"/>
      <c r="AA444" s="7"/>
      <c r="AB444" s="7"/>
      <c r="AC444" s="7"/>
      <c r="AD444" s="7"/>
      <c r="AE444" s="7"/>
      <c r="AF444" s="7"/>
    </row>
    <row r="445" spans="1:32" s="4" customFormat="1" ht="39" customHeight="1" x14ac:dyDescent="0.25">
      <c r="A445" s="30"/>
      <c r="B445" s="135" t="s">
        <v>207</v>
      </c>
      <c r="C445" s="129">
        <v>2022</v>
      </c>
      <c r="D445" s="138">
        <v>2026</v>
      </c>
      <c r="E445" s="138" t="s">
        <v>94</v>
      </c>
      <c r="F445" s="11" t="s">
        <v>14</v>
      </c>
      <c r="G445" s="43">
        <f t="shared" ref="G445:I445" si="182">G446+G447</f>
        <v>488225.15</v>
      </c>
      <c r="H445" s="43">
        <f t="shared" si="182"/>
        <v>488225.15</v>
      </c>
      <c r="I445" s="43">
        <f t="shared" si="182"/>
        <v>200</v>
      </c>
      <c r="J445" s="129" t="s">
        <v>13</v>
      </c>
      <c r="K445" s="129" t="s">
        <v>13</v>
      </c>
      <c r="L445" s="129" t="s">
        <v>13</v>
      </c>
      <c r="M445" s="129" t="s">
        <v>13</v>
      </c>
      <c r="N445" s="129" t="s">
        <v>13</v>
      </c>
      <c r="W445" s="7"/>
      <c r="X445" s="7"/>
      <c r="Y445" s="7"/>
      <c r="Z445" s="7"/>
      <c r="AA445" s="7"/>
      <c r="AB445" s="7"/>
      <c r="AC445" s="7"/>
      <c r="AD445" s="7"/>
      <c r="AE445" s="7"/>
      <c r="AF445" s="7"/>
    </row>
    <row r="446" spans="1:32" s="4" customFormat="1" ht="45.6" customHeight="1" x14ac:dyDescent="0.25">
      <c r="A446" s="30"/>
      <c r="B446" s="136"/>
      <c r="C446" s="130"/>
      <c r="D446" s="138"/>
      <c r="E446" s="138"/>
      <c r="F446" s="11" t="s">
        <v>20</v>
      </c>
      <c r="G446" s="43">
        <f t="shared" ref="G446" si="183">G449+G452</f>
        <v>350000</v>
      </c>
      <c r="H446" s="43">
        <v>350000</v>
      </c>
      <c r="I446" s="43">
        <f>H446/G446*100</f>
        <v>100</v>
      </c>
      <c r="J446" s="130"/>
      <c r="K446" s="130"/>
      <c r="L446" s="130"/>
      <c r="M446" s="130"/>
      <c r="N446" s="130"/>
      <c r="W446" s="7"/>
      <c r="X446" s="7"/>
      <c r="Y446" s="7"/>
      <c r="Z446" s="7"/>
      <c r="AA446" s="7"/>
      <c r="AB446" s="7"/>
      <c r="AC446" s="7"/>
      <c r="AD446" s="7"/>
      <c r="AE446" s="7"/>
      <c r="AF446" s="7"/>
    </row>
    <row r="447" spans="1:32" s="4" customFormat="1" ht="45.6" customHeight="1" x14ac:dyDescent="0.25">
      <c r="A447" s="30"/>
      <c r="B447" s="137"/>
      <c r="C447" s="131"/>
      <c r="D447" s="138"/>
      <c r="E447" s="138"/>
      <c r="F447" s="11" t="s">
        <v>21</v>
      </c>
      <c r="G447" s="43">
        <f t="shared" ref="G447:I447" si="184">G450+G453</f>
        <v>138225.15</v>
      </c>
      <c r="H447" s="43">
        <f t="shared" si="184"/>
        <v>138225.15</v>
      </c>
      <c r="I447" s="43">
        <f t="shared" si="184"/>
        <v>100</v>
      </c>
      <c r="J447" s="131"/>
      <c r="K447" s="131"/>
      <c r="L447" s="131"/>
      <c r="M447" s="131"/>
      <c r="N447" s="131"/>
      <c r="W447" s="7"/>
      <c r="X447" s="7"/>
      <c r="Y447" s="7"/>
      <c r="Z447" s="7"/>
      <c r="AA447" s="7"/>
      <c r="AB447" s="7"/>
      <c r="AC447" s="7"/>
      <c r="AD447" s="7"/>
      <c r="AE447" s="7"/>
      <c r="AF447" s="7"/>
    </row>
    <row r="448" spans="1:32" s="4" customFormat="1" ht="61.9" customHeight="1" x14ac:dyDescent="0.25">
      <c r="A448" s="30"/>
      <c r="B448" s="143" t="s">
        <v>208</v>
      </c>
      <c r="C448" s="129">
        <v>2022</v>
      </c>
      <c r="D448" s="138">
        <v>2026</v>
      </c>
      <c r="E448" s="138" t="s">
        <v>94</v>
      </c>
      <c r="F448" s="11" t="s">
        <v>14</v>
      </c>
      <c r="G448" s="43">
        <f t="shared" ref="G448:H448" si="185">G449+G450</f>
        <v>350000</v>
      </c>
      <c r="H448" s="43">
        <f t="shared" si="185"/>
        <v>350000</v>
      </c>
      <c r="I448" s="43">
        <f>H448/G448*100</f>
        <v>100</v>
      </c>
      <c r="J448" s="139" t="s">
        <v>209</v>
      </c>
      <c r="K448" s="138" t="s">
        <v>210</v>
      </c>
      <c r="L448" s="138">
        <v>1</v>
      </c>
      <c r="M448" s="138">
        <v>1</v>
      </c>
      <c r="N448" s="138">
        <v>1</v>
      </c>
      <c r="W448" s="7"/>
      <c r="X448" s="7"/>
      <c r="Y448" s="7"/>
      <c r="Z448" s="7"/>
      <c r="AA448" s="7"/>
      <c r="AB448" s="7"/>
      <c r="AC448" s="7"/>
      <c r="AD448" s="7"/>
      <c r="AE448" s="7"/>
      <c r="AF448" s="7"/>
    </row>
    <row r="449" spans="1:32" s="4" customFormat="1" ht="34.5" customHeight="1" x14ac:dyDescent="0.25">
      <c r="A449" s="30"/>
      <c r="B449" s="144"/>
      <c r="C449" s="130"/>
      <c r="D449" s="138"/>
      <c r="E449" s="138"/>
      <c r="F449" s="11" t="s">
        <v>20</v>
      </c>
      <c r="G449" s="43">
        <v>350000</v>
      </c>
      <c r="H449" s="43">
        <v>350000</v>
      </c>
      <c r="I449" s="43">
        <f t="shared" ref="I449" si="186">H449/G449*100</f>
        <v>100</v>
      </c>
      <c r="J449" s="139"/>
      <c r="K449" s="138"/>
      <c r="L449" s="138"/>
      <c r="M449" s="138"/>
      <c r="N449" s="138"/>
      <c r="W449" s="7"/>
      <c r="X449" s="7"/>
      <c r="Y449" s="7"/>
      <c r="Z449" s="7"/>
      <c r="AA449" s="7"/>
      <c r="AB449" s="7"/>
      <c r="AC449" s="7"/>
      <c r="AD449" s="7"/>
      <c r="AE449" s="7"/>
      <c r="AF449" s="7"/>
    </row>
    <row r="450" spans="1:32" s="4" customFormat="1" ht="34.5" customHeight="1" x14ac:dyDescent="0.25">
      <c r="A450" s="30"/>
      <c r="B450" s="145"/>
      <c r="C450" s="131"/>
      <c r="D450" s="138"/>
      <c r="E450" s="138"/>
      <c r="F450" s="11" t="s">
        <v>21</v>
      </c>
      <c r="G450" s="43">
        <v>0</v>
      </c>
      <c r="H450" s="43">
        <v>0</v>
      </c>
      <c r="I450" s="43">
        <v>0</v>
      </c>
      <c r="J450" s="139"/>
      <c r="K450" s="138"/>
      <c r="L450" s="138"/>
      <c r="M450" s="138"/>
      <c r="N450" s="138"/>
      <c r="W450" s="7"/>
      <c r="X450" s="7"/>
      <c r="Y450" s="7"/>
      <c r="Z450" s="7"/>
      <c r="AA450" s="7"/>
      <c r="AB450" s="7"/>
      <c r="AC450" s="7"/>
      <c r="AD450" s="7"/>
      <c r="AE450" s="7"/>
      <c r="AF450" s="7"/>
    </row>
    <row r="451" spans="1:32" s="4" customFormat="1" ht="42.6" customHeight="1" x14ac:dyDescent="0.25">
      <c r="A451" s="30"/>
      <c r="B451" s="135" t="s">
        <v>245</v>
      </c>
      <c r="C451" s="129">
        <v>2022</v>
      </c>
      <c r="D451" s="138">
        <v>2026</v>
      </c>
      <c r="E451" s="138" t="s">
        <v>94</v>
      </c>
      <c r="F451" s="82" t="s">
        <v>14</v>
      </c>
      <c r="G451" s="43">
        <f t="shared" ref="G451:H451" si="187">G452+G453</f>
        <v>138225.15</v>
      </c>
      <c r="H451" s="43">
        <f t="shared" si="187"/>
        <v>138225.15</v>
      </c>
      <c r="I451" s="43">
        <f>H451/G451*100</f>
        <v>100</v>
      </c>
      <c r="J451" s="139" t="s">
        <v>118</v>
      </c>
      <c r="K451" s="138" t="s">
        <v>210</v>
      </c>
      <c r="L451" s="138">
        <v>100</v>
      </c>
      <c r="M451" s="138">
        <v>100</v>
      </c>
      <c r="N451" s="138">
        <v>100</v>
      </c>
      <c r="W451" s="7"/>
      <c r="X451" s="7"/>
      <c r="Y451" s="7"/>
      <c r="Z451" s="7"/>
      <c r="AA451" s="7"/>
      <c r="AB451" s="7"/>
      <c r="AC451" s="7"/>
      <c r="AD451" s="7"/>
      <c r="AE451" s="7"/>
      <c r="AF451" s="7"/>
    </row>
    <row r="452" spans="1:32" s="4" customFormat="1" ht="25.9" customHeight="1" x14ac:dyDescent="0.25">
      <c r="A452" s="30"/>
      <c r="B452" s="136"/>
      <c r="C452" s="130"/>
      <c r="D452" s="138"/>
      <c r="E452" s="138"/>
      <c r="F452" s="82" t="s">
        <v>20</v>
      </c>
      <c r="G452" s="43">
        <v>0</v>
      </c>
      <c r="H452" s="43">
        <v>0</v>
      </c>
      <c r="I452" s="43">
        <v>0</v>
      </c>
      <c r="J452" s="139"/>
      <c r="K452" s="138"/>
      <c r="L452" s="138"/>
      <c r="M452" s="138"/>
      <c r="N452" s="138"/>
      <c r="W452" s="7"/>
      <c r="X452" s="7"/>
      <c r="Y452" s="7"/>
      <c r="Z452" s="7"/>
      <c r="AA452" s="7"/>
      <c r="AB452" s="7"/>
      <c r="AC452" s="7"/>
      <c r="AD452" s="7"/>
      <c r="AE452" s="7"/>
      <c r="AF452" s="7"/>
    </row>
    <row r="453" spans="1:32" s="4" customFormat="1" ht="34.5" customHeight="1" x14ac:dyDescent="0.25">
      <c r="A453" s="30"/>
      <c r="B453" s="137"/>
      <c r="C453" s="131"/>
      <c r="D453" s="138"/>
      <c r="E453" s="138"/>
      <c r="F453" s="82" t="s">
        <v>21</v>
      </c>
      <c r="G453" s="43">
        <v>138225.15</v>
      </c>
      <c r="H453" s="43">
        <v>138225.15</v>
      </c>
      <c r="I453" s="43">
        <f t="shared" ref="I453" si="188">H453/G453*100</f>
        <v>100</v>
      </c>
      <c r="J453" s="139"/>
      <c r="K453" s="138"/>
      <c r="L453" s="138"/>
      <c r="M453" s="138"/>
      <c r="N453" s="138"/>
      <c r="W453" s="7"/>
      <c r="X453" s="7"/>
      <c r="Y453" s="7"/>
      <c r="Z453" s="7"/>
      <c r="AA453" s="7"/>
      <c r="AB453" s="7"/>
      <c r="AC453" s="7"/>
      <c r="AD453" s="7"/>
      <c r="AE453" s="7"/>
      <c r="AF453" s="7"/>
    </row>
    <row r="454" spans="1:32" s="81" customFormat="1" ht="34.5" customHeight="1" x14ac:dyDescent="0.25">
      <c r="A454" s="83"/>
      <c r="B454" s="281" t="s">
        <v>211</v>
      </c>
      <c r="C454" s="129">
        <v>2022</v>
      </c>
      <c r="D454" s="138">
        <v>2026</v>
      </c>
      <c r="E454" s="138" t="s">
        <v>94</v>
      </c>
      <c r="F454" s="11" t="s">
        <v>14</v>
      </c>
      <c r="G454" s="25" t="s">
        <v>27</v>
      </c>
      <c r="H454" s="24" t="s">
        <v>27</v>
      </c>
      <c r="I454" s="24" t="s">
        <v>27</v>
      </c>
      <c r="J454" s="129" t="s">
        <v>27</v>
      </c>
      <c r="K454" s="129" t="s">
        <v>27</v>
      </c>
      <c r="L454" s="129" t="s">
        <v>27</v>
      </c>
      <c r="M454" s="129" t="s">
        <v>27</v>
      </c>
      <c r="N454" s="129" t="s">
        <v>27</v>
      </c>
      <c r="W454" s="7"/>
      <c r="X454" s="7"/>
      <c r="Y454" s="7"/>
      <c r="Z454" s="7"/>
      <c r="AA454" s="7"/>
      <c r="AB454" s="7"/>
      <c r="AC454" s="7"/>
      <c r="AD454" s="7"/>
      <c r="AE454" s="7"/>
      <c r="AF454" s="7"/>
    </row>
    <row r="455" spans="1:32" s="81" customFormat="1" ht="34.5" customHeight="1" x14ac:dyDescent="0.25">
      <c r="A455" s="83"/>
      <c r="B455" s="282"/>
      <c r="C455" s="130"/>
      <c r="D455" s="138"/>
      <c r="E455" s="138"/>
      <c r="F455" s="11" t="s">
        <v>20</v>
      </c>
      <c r="G455" s="25" t="s">
        <v>27</v>
      </c>
      <c r="H455" s="24" t="s">
        <v>27</v>
      </c>
      <c r="I455" s="24" t="s">
        <v>27</v>
      </c>
      <c r="J455" s="130"/>
      <c r="K455" s="130"/>
      <c r="L455" s="130"/>
      <c r="M455" s="130"/>
      <c r="N455" s="130"/>
      <c r="W455" s="7"/>
      <c r="X455" s="7"/>
      <c r="Y455" s="7"/>
      <c r="Z455" s="7"/>
      <c r="AA455" s="7"/>
      <c r="AB455" s="7"/>
      <c r="AC455" s="7"/>
      <c r="AD455" s="7"/>
      <c r="AE455" s="7"/>
      <c r="AF455" s="7"/>
    </row>
    <row r="456" spans="1:32" s="81" customFormat="1" ht="19.149999999999999" customHeight="1" x14ac:dyDescent="0.25">
      <c r="A456" s="83"/>
      <c r="B456" s="283"/>
      <c r="C456" s="131"/>
      <c r="D456" s="138"/>
      <c r="E456" s="138"/>
      <c r="F456" s="11" t="s">
        <v>21</v>
      </c>
      <c r="G456" s="25" t="s">
        <v>27</v>
      </c>
      <c r="H456" s="24" t="s">
        <v>27</v>
      </c>
      <c r="I456" s="24" t="s">
        <v>27</v>
      </c>
      <c r="J456" s="131"/>
      <c r="K456" s="131"/>
      <c r="L456" s="131"/>
      <c r="M456" s="131"/>
      <c r="N456" s="131"/>
      <c r="W456" s="7"/>
      <c r="X456" s="7"/>
      <c r="Y456" s="7"/>
      <c r="Z456" s="7"/>
      <c r="AA456" s="7"/>
      <c r="AB456" s="7"/>
      <c r="AC456" s="7"/>
      <c r="AD456" s="7"/>
      <c r="AE456" s="7"/>
      <c r="AF456" s="7"/>
    </row>
    <row r="457" spans="1:32" s="4" customFormat="1" ht="54.6" customHeight="1" x14ac:dyDescent="0.25">
      <c r="A457" s="83"/>
      <c r="B457" s="135" t="s">
        <v>212</v>
      </c>
      <c r="C457" s="129">
        <v>2022</v>
      </c>
      <c r="D457" s="138">
        <v>2026</v>
      </c>
      <c r="E457" s="138" t="s">
        <v>94</v>
      </c>
      <c r="F457" s="11" t="s">
        <v>14</v>
      </c>
      <c r="G457" s="43">
        <f t="shared" ref="G457" si="189">G458+G459</f>
        <v>70000</v>
      </c>
      <c r="H457" s="43">
        <f t="shared" ref="H457" si="190">H458+H459</f>
        <v>70000</v>
      </c>
      <c r="I457" s="43">
        <f>H457/G457*100</f>
        <v>100</v>
      </c>
      <c r="J457" s="129" t="s">
        <v>13</v>
      </c>
      <c r="K457" s="129" t="s">
        <v>13</v>
      </c>
      <c r="L457" s="129" t="s">
        <v>13</v>
      </c>
      <c r="M457" s="129" t="s">
        <v>13</v>
      </c>
      <c r="N457" s="129" t="s">
        <v>13</v>
      </c>
      <c r="W457" s="7"/>
      <c r="X457" s="7"/>
      <c r="Y457" s="7"/>
      <c r="Z457" s="7"/>
      <c r="AA457" s="7"/>
      <c r="AB457" s="7"/>
      <c r="AC457" s="7"/>
      <c r="AD457" s="7"/>
      <c r="AE457" s="7"/>
      <c r="AF457" s="7"/>
    </row>
    <row r="458" spans="1:32" s="4" customFormat="1" ht="34.5" customHeight="1" x14ac:dyDescent="0.25">
      <c r="A458" s="83"/>
      <c r="B458" s="136"/>
      <c r="C458" s="130"/>
      <c r="D458" s="138"/>
      <c r="E458" s="138"/>
      <c r="F458" s="11" t="s">
        <v>20</v>
      </c>
      <c r="G458" s="43">
        <f t="shared" ref="G458" si="191">G461</f>
        <v>50000</v>
      </c>
      <c r="H458" s="43">
        <v>50000</v>
      </c>
      <c r="I458" s="43">
        <f t="shared" ref="I458:I459" si="192">H458/G458*100</f>
        <v>100</v>
      </c>
      <c r="J458" s="130"/>
      <c r="K458" s="130"/>
      <c r="L458" s="130"/>
      <c r="M458" s="130"/>
      <c r="N458" s="130"/>
      <c r="W458" s="7"/>
      <c r="X458" s="7"/>
      <c r="Y458" s="7"/>
      <c r="Z458" s="7"/>
      <c r="AA458" s="7"/>
      <c r="AB458" s="7"/>
      <c r="AC458" s="7"/>
      <c r="AD458" s="7"/>
      <c r="AE458" s="7"/>
      <c r="AF458" s="7"/>
    </row>
    <row r="459" spans="1:32" s="4" customFormat="1" ht="34.5" customHeight="1" x14ac:dyDescent="0.25">
      <c r="A459" s="83"/>
      <c r="B459" s="137"/>
      <c r="C459" s="131"/>
      <c r="D459" s="138"/>
      <c r="E459" s="138"/>
      <c r="F459" s="11" t="s">
        <v>21</v>
      </c>
      <c r="G459" s="43">
        <f t="shared" ref="G459" si="193">G462</f>
        <v>20000</v>
      </c>
      <c r="H459" s="43">
        <v>20000</v>
      </c>
      <c r="I459" s="43">
        <f t="shared" si="192"/>
        <v>100</v>
      </c>
      <c r="J459" s="131"/>
      <c r="K459" s="131"/>
      <c r="L459" s="131"/>
      <c r="M459" s="131"/>
      <c r="N459" s="131"/>
      <c r="W459" s="7"/>
      <c r="X459" s="7"/>
      <c r="Y459" s="7"/>
      <c r="Z459" s="7"/>
      <c r="AA459" s="7"/>
      <c r="AB459" s="7"/>
      <c r="AC459" s="7"/>
      <c r="AD459" s="7"/>
      <c r="AE459" s="7"/>
      <c r="AF459" s="7"/>
    </row>
    <row r="460" spans="1:32" s="4" customFormat="1" ht="34.5" customHeight="1" x14ac:dyDescent="0.25">
      <c r="A460" s="30"/>
      <c r="B460" s="135" t="s">
        <v>213</v>
      </c>
      <c r="C460" s="129">
        <v>2022</v>
      </c>
      <c r="D460" s="138">
        <v>2026</v>
      </c>
      <c r="E460" s="138" t="s">
        <v>94</v>
      </c>
      <c r="F460" s="11" t="s">
        <v>14</v>
      </c>
      <c r="G460" s="43">
        <f>G461+G462</f>
        <v>70000</v>
      </c>
      <c r="H460" s="43">
        <f t="shared" ref="H460" si="194">H461+H462</f>
        <v>70000</v>
      </c>
      <c r="I460" s="43">
        <f>H460/G460*100</f>
        <v>100</v>
      </c>
      <c r="J460" s="139" t="s">
        <v>214</v>
      </c>
      <c r="K460" s="138" t="s">
        <v>210</v>
      </c>
      <c r="L460" s="138">
        <v>1</v>
      </c>
      <c r="M460" s="138">
        <v>1</v>
      </c>
      <c r="N460" s="138">
        <v>100</v>
      </c>
      <c r="W460" s="7"/>
      <c r="X460" s="7"/>
      <c r="Y460" s="7"/>
      <c r="Z460" s="7"/>
      <c r="AA460" s="7"/>
      <c r="AB460" s="7"/>
      <c r="AC460" s="7"/>
      <c r="AD460" s="7"/>
      <c r="AE460" s="7"/>
      <c r="AF460" s="7"/>
    </row>
    <row r="461" spans="1:32" s="4" customFormat="1" ht="82.15" customHeight="1" x14ac:dyDescent="0.25">
      <c r="A461" s="30"/>
      <c r="B461" s="136"/>
      <c r="C461" s="130"/>
      <c r="D461" s="138"/>
      <c r="E461" s="138"/>
      <c r="F461" s="11" t="s">
        <v>20</v>
      </c>
      <c r="G461" s="43">
        <v>50000</v>
      </c>
      <c r="H461" s="43">
        <v>50000</v>
      </c>
      <c r="I461" s="43">
        <f t="shared" ref="I461:I462" si="195">H461/G461*100</f>
        <v>100</v>
      </c>
      <c r="J461" s="139"/>
      <c r="K461" s="138"/>
      <c r="L461" s="138"/>
      <c r="M461" s="138"/>
      <c r="N461" s="138"/>
      <c r="W461" s="7"/>
      <c r="X461" s="7"/>
      <c r="Y461" s="7"/>
      <c r="Z461" s="7"/>
      <c r="AA461" s="7"/>
      <c r="AB461" s="7"/>
      <c r="AC461" s="7"/>
      <c r="AD461" s="7"/>
      <c r="AE461" s="7"/>
      <c r="AF461" s="7"/>
    </row>
    <row r="462" spans="1:32" s="4" customFormat="1" ht="67.150000000000006" customHeight="1" x14ac:dyDescent="0.25">
      <c r="A462" s="30"/>
      <c r="B462" s="137"/>
      <c r="C462" s="131"/>
      <c r="D462" s="138"/>
      <c r="E462" s="138"/>
      <c r="F462" s="11" t="s">
        <v>21</v>
      </c>
      <c r="G462" s="43">
        <v>20000</v>
      </c>
      <c r="H462" s="43">
        <v>20000</v>
      </c>
      <c r="I462" s="43">
        <f t="shared" si="195"/>
        <v>100</v>
      </c>
      <c r="J462" s="139"/>
      <c r="K462" s="138"/>
      <c r="L462" s="138"/>
      <c r="M462" s="138"/>
      <c r="N462" s="138"/>
      <c r="W462" s="7"/>
      <c r="X462" s="7"/>
      <c r="Y462" s="7"/>
      <c r="Z462" s="7"/>
      <c r="AA462" s="7"/>
      <c r="AB462" s="7"/>
      <c r="AC462" s="7"/>
      <c r="AD462" s="7"/>
      <c r="AE462" s="7"/>
      <c r="AF462" s="7"/>
    </row>
    <row r="463" spans="1:32" s="4" customFormat="1" ht="43.15" customHeight="1" x14ac:dyDescent="0.25">
      <c r="A463" s="30"/>
      <c r="B463" s="281" t="s">
        <v>215</v>
      </c>
      <c r="C463" s="129">
        <v>2022</v>
      </c>
      <c r="D463" s="138">
        <v>2026</v>
      </c>
      <c r="E463" s="138" t="s">
        <v>94</v>
      </c>
      <c r="F463" s="11" t="s">
        <v>14</v>
      </c>
      <c r="G463" s="25" t="s">
        <v>27</v>
      </c>
      <c r="H463" s="24" t="s">
        <v>27</v>
      </c>
      <c r="I463" s="24" t="s">
        <v>27</v>
      </c>
      <c r="J463" s="129" t="s">
        <v>27</v>
      </c>
      <c r="K463" s="129" t="s">
        <v>27</v>
      </c>
      <c r="L463" s="129" t="s">
        <v>27</v>
      </c>
      <c r="M463" s="129" t="s">
        <v>27</v>
      </c>
      <c r="N463" s="129" t="s">
        <v>27</v>
      </c>
      <c r="W463" s="7"/>
      <c r="X463" s="7"/>
      <c r="Y463" s="7"/>
      <c r="Z463" s="7"/>
      <c r="AA463" s="7"/>
      <c r="AB463" s="7"/>
      <c r="AC463" s="7"/>
      <c r="AD463" s="7"/>
      <c r="AE463" s="7"/>
      <c r="AF463" s="7"/>
    </row>
    <row r="464" spans="1:32" s="4" customFormat="1" ht="40.15" customHeight="1" x14ac:dyDescent="0.25">
      <c r="A464" s="30"/>
      <c r="B464" s="282"/>
      <c r="C464" s="130"/>
      <c r="D464" s="138"/>
      <c r="E464" s="138"/>
      <c r="F464" s="11" t="s">
        <v>20</v>
      </c>
      <c r="G464" s="25" t="s">
        <v>27</v>
      </c>
      <c r="H464" s="24" t="s">
        <v>27</v>
      </c>
      <c r="I464" s="24" t="s">
        <v>27</v>
      </c>
      <c r="J464" s="130"/>
      <c r="K464" s="130"/>
      <c r="L464" s="130"/>
      <c r="M464" s="130"/>
      <c r="N464" s="130"/>
      <c r="W464" s="7"/>
      <c r="X464" s="7"/>
      <c r="Y464" s="7"/>
      <c r="Z464" s="7"/>
      <c r="AA464" s="7"/>
      <c r="AB464" s="7"/>
      <c r="AC464" s="7"/>
      <c r="AD464" s="7"/>
      <c r="AE464" s="7"/>
      <c r="AF464" s="7"/>
    </row>
    <row r="465" spans="1:32" s="4" customFormat="1" ht="37.15" customHeight="1" x14ac:dyDescent="0.25">
      <c r="A465" s="30"/>
      <c r="B465" s="283"/>
      <c r="C465" s="131"/>
      <c r="D465" s="138"/>
      <c r="E465" s="138"/>
      <c r="F465" s="11" t="s">
        <v>21</v>
      </c>
      <c r="G465" s="25" t="s">
        <v>27</v>
      </c>
      <c r="H465" s="24" t="s">
        <v>27</v>
      </c>
      <c r="I465" s="24" t="s">
        <v>27</v>
      </c>
      <c r="J465" s="131"/>
      <c r="K465" s="131"/>
      <c r="L465" s="131"/>
      <c r="M465" s="131"/>
      <c r="N465" s="131"/>
      <c r="W465" s="7"/>
      <c r="X465" s="7"/>
      <c r="Y465" s="7"/>
      <c r="Z465" s="7"/>
      <c r="AA465" s="7"/>
      <c r="AB465" s="7"/>
      <c r="AC465" s="7"/>
      <c r="AD465" s="7"/>
      <c r="AE465" s="7"/>
      <c r="AF465" s="7"/>
    </row>
    <row r="466" spans="1:32" s="4" customFormat="1" ht="34.5" customHeight="1" x14ac:dyDescent="0.25">
      <c r="A466" s="30"/>
      <c r="B466" s="135" t="s">
        <v>216</v>
      </c>
      <c r="C466" s="129">
        <v>2022</v>
      </c>
      <c r="D466" s="138">
        <v>2026</v>
      </c>
      <c r="E466" s="138" t="s">
        <v>94</v>
      </c>
      <c r="F466" s="11" t="s">
        <v>14</v>
      </c>
      <c r="G466" s="43">
        <f t="shared" ref="G466" si="196">G467+G468</f>
        <v>70000</v>
      </c>
      <c r="H466" s="43">
        <f t="shared" ref="H466" si="197">H467+H468</f>
        <v>70000</v>
      </c>
      <c r="I466" s="43">
        <f>H466/G466*100</f>
        <v>100</v>
      </c>
      <c r="J466" s="129" t="s">
        <v>13</v>
      </c>
      <c r="K466" s="129" t="s">
        <v>13</v>
      </c>
      <c r="L466" s="129" t="s">
        <v>13</v>
      </c>
      <c r="M466" s="129" t="s">
        <v>13</v>
      </c>
      <c r="N466" s="129" t="s">
        <v>13</v>
      </c>
      <c r="W466" s="7"/>
      <c r="X466" s="7"/>
      <c r="Y466" s="7"/>
      <c r="Z466" s="7"/>
      <c r="AA466" s="7"/>
      <c r="AB466" s="7"/>
      <c r="AC466" s="7"/>
      <c r="AD466" s="7"/>
      <c r="AE466" s="7"/>
      <c r="AF466" s="7"/>
    </row>
    <row r="467" spans="1:32" s="4" customFormat="1" ht="34.5" customHeight="1" x14ac:dyDescent="0.25">
      <c r="A467" s="30"/>
      <c r="B467" s="136"/>
      <c r="C467" s="130"/>
      <c r="D467" s="138"/>
      <c r="E467" s="138"/>
      <c r="F467" s="11" t="s">
        <v>20</v>
      </c>
      <c r="G467" s="43">
        <f t="shared" ref="G467" si="198">G470</f>
        <v>50000</v>
      </c>
      <c r="H467" s="43">
        <v>50000</v>
      </c>
      <c r="I467" s="43">
        <f>H467/G467*100</f>
        <v>100</v>
      </c>
      <c r="J467" s="130"/>
      <c r="K467" s="130"/>
      <c r="L467" s="130"/>
      <c r="M467" s="130"/>
      <c r="N467" s="130"/>
      <c r="W467" s="7"/>
      <c r="X467" s="7"/>
      <c r="Y467" s="7"/>
      <c r="Z467" s="7"/>
      <c r="AA467" s="7"/>
      <c r="AB467" s="7"/>
      <c r="AC467" s="7"/>
      <c r="AD467" s="7"/>
      <c r="AE467" s="7"/>
      <c r="AF467" s="7"/>
    </row>
    <row r="468" spans="1:32" s="4" customFormat="1" ht="57" customHeight="1" x14ac:dyDescent="0.25">
      <c r="A468" s="30"/>
      <c r="B468" s="137"/>
      <c r="C468" s="131"/>
      <c r="D468" s="138"/>
      <c r="E468" s="138"/>
      <c r="F468" s="11" t="s">
        <v>21</v>
      </c>
      <c r="G468" s="43">
        <f t="shared" ref="G468:H468" si="199">G471</f>
        <v>20000</v>
      </c>
      <c r="H468" s="43">
        <f t="shared" si="199"/>
        <v>20000</v>
      </c>
      <c r="I468" s="43">
        <f t="shared" ref="I468" si="200">I469+I470</f>
        <v>200</v>
      </c>
      <c r="J468" s="131"/>
      <c r="K468" s="131"/>
      <c r="L468" s="131"/>
      <c r="M468" s="131"/>
      <c r="N468" s="131"/>
      <c r="W468" s="7"/>
      <c r="X468" s="7"/>
      <c r="Y468" s="7"/>
      <c r="Z468" s="7"/>
      <c r="AA468" s="7"/>
      <c r="AB468" s="7"/>
      <c r="AC468" s="7"/>
      <c r="AD468" s="7"/>
      <c r="AE468" s="7"/>
      <c r="AF468" s="7"/>
    </row>
    <row r="469" spans="1:32" s="4" customFormat="1" ht="54.6" customHeight="1" x14ac:dyDescent="0.25">
      <c r="A469" s="30"/>
      <c r="B469" s="135" t="s">
        <v>217</v>
      </c>
      <c r="C469" s="129">
        <v>2022</v>
      </c>
      <c r="D469" s="138">
        <v>2026</v>
      </c>
      <c r="E469" s="138" t="s">
        <v>94</v>
      </c>
      <c r="F469" s="11" t="s">
        <v>14</v>
      </c>
      <c r="G469" s="43">
        <f t="shared" ref="G469" si="201">G470+G471</f>
        <v>70000</v>
      </c>
      <c r="H469" s="43">
        <f t="shared" ref="H469" si="202">H470+H471</f>
        <v>70000</v>
      </c>
      <c r="I469" s="43">
        <f>H469/G469*100</f>
        <v>100</v>
      </c>
      <c r="J469" s="139" t="s">
        <v>218</v>
      </c>
      <c r="K469" s="138" t="s">
        <v>210</v>
      </c>
      <c r="L469" s="138">
        <v>1</v>
      </c>
      <c r="M469" s="138">
        <v>1</v>
      </c>
      <c r="N469" s="138">
        <v>100</v>
      </c>
      <c r="W469" s="7"/>
      <c r="X469" s="7"/>
      <c r="Y469" s="7"/>
      <c r="Z469" s="7"/>
      <c r="AA469" s="7"/>
      <c r="AB469" s="7"/>
      <c r="AC469" s="7"/>
      <c r="AD469" s="7"/>
      <c r="AE469" s="7"/>
      <c r="AF469" s="7"/>
    </row>
    <row r="470" spans="1:32" s="4" customFormat="1" ht="85.15" customHeight="1" x14ac:dyDescent="0.25">
      <c r="A470" s="30"/>
      <c r="B470" s="136"/>
      <c r="C470" s="130"/>
      <c r="D470" s="138"/>
      <c r="E470" s="138"/>
      <c r="F470" s="11" t="s">
        <v>20</v>
      </c>
      <c r="G470" s="43">
        <v>50000</v>
      </c>
      <c r="H470" s="43">
        <v>50000</v>
      </c>
      <c r="I470" s="43">
        <f t="shared" ref="I470:I471" si="203">H470/G470*100</f>
        <v>100</v>
      </c>
      <c r="J470" s="139"/>
      <c r="K470" s="138"/>
      <c r="L470" s="138"/>
      <c r="M470" s="138"/>
      <c r="N470" s="138"/>
      <c r="W470" s="7"/>
      <c r="X470" s="7"/>
      <c r="Y470" s="7"/>
      <c r="Z470" s="7"/>
      <c r="AA470" s="7"/>
      <c r="AB470" s="7"/>
      <c r="AC470" s="7"/>
      <c r="AD470" s="7"/>
      <c r="AE470" s="7"/>
      <c r="AF470" s="7"/>
    </row>
    <row r="471" spans="1:32" s="4" customFormat="1" ht="40.15" customHeight="1" x14ac:dyDescent="0.25">
      <c r="A471" s="30"/>
      <c r="B471" s="137"/>
      <c r="C471" s="131"/>
      <c r="D471" s="138"/>
      <c r="E471" s="138"/>
      <c r="F471" s="11" t="s">
        <v>21</v>
      </c>
      <c r="G471" s="43">
        <v>20000</v>
      </c>
      <c r="H471" s="43">
        <v>20000</v>
      </c>
      <c r="I471" s="43">
        <f t="shared" si="203"/>
        <v>100</v>
      </c>
      <c r="J471" s="139"/>
      <c r="K471" s="138"/>
      <c r="L471" s="138"/>
      <c r="M471" s="138"/>
      <c r="N471" s="138"/>
      <c r="W471" s="7"/>
      <c r="X471" s="7"/>
      <c r="Y471" s="7"/>
      <c r="Z471" s="7"/>
      <c r="AA471" s="7"/>
      <c r="AB471" s="7"/>
      <c r="AC471" s="7"/>
      <c r="AD471" s="7"/>
      <c r="AE471" s="7"/>
      <c r="AF471" s="7"/>
    </row>
    <row r="472" spans="1:32" s="4" customFormat="1" ht="34.5" customHeight="1" x14ac:dyDescent="0.25">
      <c r="A472" s="30"/>
      <c r="B472" s="146" t="s">
        <v>219</v>
      </c>
      <c r="C472" s="168"/>
      <c r="D472" s="168"/>
      <c r="E472" s="168"/>
      <c r="F472" s="21" t="s">
        <v>14</v>
      </c>
      <c r="G472" s="29">
        <f t="shared" ref="G472:H472" si="204">G473+G474</f>
        <v>628225.15</v>
      </c>
      <c r="H472" s="29">
        <f t="shared" si="204"/>
        <v>628225.15</v>
      </c>
      <c r="I472" s="29">
        <f t="shared" ref="I472:I477" si="205">H472/G472*100</f>
        <v>100</v>
      </c>
      <c r="J472" s="168" t="s">
        <v>13</v>
      </c>
      <c r="K472" s="168" t="s">
        <v>13</v>
      </c>
      <c r="L472" s="168" t="s">
        <v>13</v>
      </c>
      <c r="M472" s="168" t="s">
        <v>13</v>
      </c>
      <c r="N472" s="168" t="s">
        <v>13</v>
      </c>
      <c r="W472" s="7"/>
      <c r="X472" s="7"/>
      <c r="Y472" s="7"/>
      <c r="Z472" s="7"/>
      <c r="AA472" s="7"/>
      <c r="AB472" s="7"/>
      <c r="AC472" s="7"/>
      <c r="AD472" s="7"/>
      <c r="AE472" s="7"/>
      <c r="AF472" s="7"/>
    </row>
    <row r="473" spans="1:32" s="4" customFormat="1" ht="34.5" customHeight="1" x14ac:dyDescent="0.25">
      <c r="A473" s="30"/>
      <c r="B473" s="147"/>
      <c r="C473" s="169"/>
      <c r="D473" s="169"/>
      <c r="E473" s="169"/>
      <c r="F473" s="21" t="s">
        <v>20</v>
      </c>
      <c r="G473" s="29">
        <f>G446+G458+G467</f>
        <v>450000</v>
      </c>
      <c r="H473" s="29">
        <f>H446+H458+H467</f>
        <v>450000</v>
      </c>
      <c r="I473" s="29">
        <f t="shared" si="205"/>
        <v>100</v>
      </c>
      <c r="J473" s="169"/>
      <c r="K473" s="169"/>
      <c r="L473" s="169"/>
      <c r="M473" s="169"/>
      <c r="N473" s="169"/>
      <c r="W473" s="7"/>
      <c r="X473" s="7"/>
      <c r="Y473" s="7"/>
      <c r="Z473" s="7"/>
      <c r="AA473" s="7"/>
      <c r="AB473" s="7"/>
      <c r="AC473" s="7"/>
      <c r="AD473" s="7"/>
      <c r="AE473" s="7"/>
      <c r="AF473" s="7"/>
    </row>
    <row r="474" spans="1:32" s="4" customFormat="1" ht="69" customHeight="1" x14ac:dyDescent="0.25">
      <c r="A474" s="30"/>
      <c r="B474" s="148"/>
      <c r="C474" s="170"/>
      <c r="D474" s="170"/>
      <c r="E474" s="170"/>
      <c r="F474" s="21" t="s">
        <v>21</v>
      </c>
      <c r="G474" s="29">
        <f t="shared" ref="G474:H474" si="206">G447+G459+G468</f>
        <v>178225.15</v>
      </c>
      <c r="H474" s="29">
        <f t="shared" si="206"/>
        <v>178225.15</v>
      </c>
      <c r="I474" s="29">
        <f t="shared" si="205"/>
        <v>100</v>
      </c>
      <c r="J474" s="170"/>
      <c r="K474" s="170"/>
      <c r="L474" s="170"/>
      <c r="M474" s="170"/>
      <c r="N474" s="170"/>
      <c r="W474" s="7"/>
      <c r="X474" s="7"/>
      <c r="Y474" s="7"/>
      <c r="Z474" s="7"/>
      <c r="AA474" s="7"/>
      <c r="AB474" s="7"/>
      <c r="AC474" s="7"/>
      <c r="AD474" s="7"/>
      <c r="AE474" s="7"/>
      <c r="AF474" s="7"/>
    </row>
    <row r="475" spans="1:32" s="4" customFormat="1" ht="34.5" customHeight="1" x14ac:dyDescent="0.25">
      <c r="A475" s="30"/>
      <c r="B475" s="174" t="s">
        <v>48</v>
      </c>
      <c r="C475" s="201"/>
      <c r="D475" s="201"/>
      <c r="E475" s="216"/>
      <c r="F475" s="31" t="s">
        <v>14</v>
      </c>
      <c r="G475" s="63">
        <f t="shared" ref="G475:H475" si="207">G476+G477</f>
        <v>644495357.9799999</v>
      </c>
      <c r="H475" s="63">
        <f t="shared" si="207"/>
        <v>643759106.91999984</v>
      </c>
      <c r="I475" s="63">
        <f t="shared" si="205"/>
        <v>99.885763171001315</v>
      </c>
      <c r="J475" s="201"/>
      <c r="K475" s="201"/>
      <c r="L475" s="201"/>
      <c r="M475" s="201"/>
      <c r="N475" s="201"/>
      <c r="W475" s="7"/>
      <c r="X475" s="7"/>
      <c r="Y475" s="7"/>
      <c r="Z475" s="7"/>
      <c r="AA475" s="7"/>
      <c r="AB475" s="7"/>
      <c r="AC475" s="7"/>
      <c r="AD475" s="7"/>
      <c r="AE475" s="7"/>
      <c r="AF475" s="7"/>
    </row>
    <row r="476" spans="1:32" s="4" customFormat="1" ht="34.5" customHeight="1" x14ac:dyDescent="0.25">
      <c r="A476" s="30"/>
      <c r="B476" s="175"/>
      <c r="C476" s="202"/>
      <c r="D476" s="202"/>
      <c r="E476" s="217"/>
      <c r="F476" s="31" t="s">
        <v>20</v>
      </c>
      <c r="G476" s="63">
        <f t="shared" ref="G476:H477" si="208">G181+G297+G356+G438+G473</f>
        <v>217004331.62</v>
      </c>
      <c r="H476" s="63">
        <f t="shared" si="208"/>
        <v>216957782.99000001</v>
      </c>
      <c r="I476" s="63">
        <f t="shared" si="205"/>
        <v>99.978549446615887</v>
      </c>
      <c r="J476" s="202"/>
      <c r="K476" s="202"/>
      <c r="L476" s="202"/>
      <c r="M476" s="202"/>
      <c r="N476" s="202"/>
      <c r="W476" s="7"/>
      <c r="X476" s="7"/>
      <c r="Y476" s="7"/>
      <c r="Z476" s="7"/>
      <c r="AA476" s="7"/>
      <c r="AB476" s="7"/>
      <c r="AC476" s="7"/>
      <c r="AD476" s="7"/>
      <c r="AE476" s="7"/>
      <c r="AF476" s="7"/>
    </row>
    <row r="477" spans="1:32" s="4" customFormat="1" ht="36.6" customHeight="1" x14ac:dyDescent="0.25">
      <c r="A477" s="30"/>
      <c r="B477" s="176"/>
      <c r="C477" s="203"/>
      <c r="D477" s="203"/>
      <c r="E477" s="218"/>
      <c r="F477" s="31" t="s">
        <v>21</v>
      </c>
      <c r="G477" s="63">
        <f t="shared" si="208"/>
        <v>427491026.3599999</v>
      </c>
      <c r="H477" s="63">
        <f t="shared" si="208"/>
        <v>426801323.92999989</v>
      </c>
      <c r="I477" s="63">
        <f t="shared" si="205"/>
        <v>99.838662711619307</v>
      </c>
      <c r="J477" s="203"/>
      <c r="K477" s="203"/>
      <c r="L477" s="203"/>
      <c r="M477" s="203"/>
      <c r="N477" s="203"/>
      <c r="W477" s="7"/>
      <c r="X477" s="7"/>
      <c r="Y477" s="7"/>
      <c r="Z477" s="7"/>
      <c r="AA477" s="7"/>
      <c r="AB477" s="7"/>
      <c r="AC477" s="7"/>
      <c r="AD477" s="7"/>
      <c r="AE477" s="7"/>
      <c r="AF477" s="7"/>
    </row>
    <row r="478" spans="1:32" ht="31.15" customHeight="1" x14ac:dyDescent="0.25">
      <c r="A478" s="213"/>
      <c r="B478" s="38"/>
      <c r="G478" s="32"/>
      <c r="H478" s="32"/>
      <c r="I478" s="32"/>
      <c r="W478" s="7"/>
      <c r="X478" s="7"/>
      <c r="Y478" s="7"/>
      <c r="Z478" s="7"/>
      <c r="AA478" s="7"/>
      <c r="AB478" s="7"/>
      <c r="AC478" s="7"/>
      <c r="AD478" s="7"/>
      <c r="AE478" s="7"/>
      <c r="AF478" s="7"/>
    </row>
    <row r="479" spans="1:32" ht="48.75" customHeight="1" x14ac:dyDescent="0.25">
      <c r="A479" s="214"/>
      <c r="B479" s="38"/>
      <c r="G479" s="3"/>
      <c r="H479" s="3"/>
      <c r="I479" s="3"/>
      <c r="W479" s="7"/>
      <c r="X479" s="7"/>
      <c r="Y479" s="7"/>
      <c r="Z479" s="7"/>
      <c r="AA479" s="7"/>
      <c r="AB479" s="7"/>
      <c r="AC479" s="7"/>
      <c r="AD479" s="7"/>
      <c r="AE479" s="7"/>
      <c r="AF479" s="7"/>
    </row>
    <row r="480" spans="1:32" ht="68.45" customHeight="1" x14ac:dyDescent="0.25">
      <c r="A480" s="215"/>
      <c r="B480" s="38"/>
      <c r="G480" s="3"/>
      <c r="H480" s="3"/>
      <c r="I480" s="3"/>
      <c r="W480" s="7"/>
      <c r="X480" s="7"/>
      <c r="Y480" s="7"/>
      <c r="Z480" s="7"/>
      <c r="AA480" s="7"/>
      <c r="AB480" s="7"/>
      <c r="AC480" s="7"/>
      <c r="AD480" s="7"/>
      <c r="AE480" s="7"/>
      <c r="AF480" s="7"/>
    </row>
    <row r="481" spans="2:32" ht="24" customHeight="1" x14ac:dyDescent="0.25">
      <c r="B481" s="38"/>
      <c r="G481" s="3"/>
      <c r="H481" s="3"/>
      <c r="I481" s="3"/>
      <c r="Z481" s="7"/>
      <c r="AA481" s="7"/>
      <c r="AB481" s="7"/>
      <c r="AC481" s="7"/>
      <c r="AD481" s="7"/>
      <c r="AE481" s="7"/>
      <c r="AF481" s="7"/>
    </row>
    <row r="482" spans="2:32" ht="48" customHeight="1" x14ac:dyDescent="0.25">
      <c r="B482" s="38"/>
      <c r="G482" s="3"/>
      <c r="H482" s="3"/>
      <c r="I482" s="3"/>
    </row>
    <row r="483" spans="2:32" ht="35.25" customHeight="1" x14ac:dyDescent="0.25">
      <c r="B483" s="38"/>
      <c r="G483" s="3"/>
      <c r="H483" s="3"/>
      <c r="I483" s="3"/>
    </row>
    <row r="484" spans="2:32" ht="21.75" customHeight="1" x14ac:dyDescent="0.25">
      <c r="B484" s="38"/>
      <c r="G484" s="3"/>
      <c r="H484" s="3"/>
      <c r="I484" s="3"/>
    </row>
    <row r="485" spans="2:32" ht="51" customHeight="1" x14ac:dyDescent="0.25">
      <c r="B485" s="38"/>
      <c r="G485" s="33"/>
      <c r="H485" s="34"/>
      <c r="I485" s="3"/>
    </row>
    <row r="486" spans="2:32" ht="32.25" customHeight="1" x14ac:dyDescent="0.25">
      <c r="B486" s="38"/>
      <c r="G486" s="33"/>
      <c r="H486" s="34"/>
      <c r="I486" s="3"/>
    </row>
    <row r="487" spans="2:32" ht="39.950000000000003" customHeight="1" x14ac:dyDescent="0.25">
      <c r="B487" s="38"/>
      <c r="G487" s="35"/>
      <c r="H487" s="34"/>
      <c r="I487" s="3"/>
    </row>
    <row r="488" spans="2:32" x14ac:dyDescent="0.25">
      <c r="B488" s="38"/>
      <c r="G488" s="35"/>
      <c r="H488" s="34"/>
      <c r="I488" s="3"/>
    </row>
    <row r="489" spans="2:32" x14ac:dyDescent="0.25">
      <c r="B489" s="38"/>
      <c r="G489" s="35"/>
      <c r="H489" s="34"/>
      <c r="I489" s="3"/>
    </row>
    <row r="490" spans="2:32" x14ac:dyDescent="0.25">
      <c r="B490" s="38"/>
      <c r="G490" s="35"/>
      <c r="H490" s="34"/>
      <c r="I490" s="3"/>
    </row>
    <row r="491" spans="2:32" x14ac:dyDescent="0.25">
      <c r="B491" s="38"/>
      <c r="G491" s="35"/>
      <c r="H491" s="34"/>
      <c r="I491" s="3"/>
    </row>
    <row r="492" spans="2:32" x14ac:dyDescent="0.25">
      <c r="B492" s="38"/>
      <c r="G492" s="34"/>
      <c r="H492" s="34"/>
      <c r="I492" s="3"/>
    </row>
    <row r="493" spans="2:32" x14ac:dyDescent="0.25">
      <c r="B493" s="38"/>
      <c r="G493" s="3"/>
      <c r="H493" s="34"/>
      <c r="I493" s="3"/>
    </row>
    <row r="494" spans="2:32" x14ac:dyDescent="0.25">
      <c r="B494" s="38"/>
      <c r="G494" s="3"/>
      <c r="H494" s="34"/>
      <c r="I494" s="3"/>
    </row>
    <row r="495" spans="2:32" x14ac:dyDescent="0.25">
      <c r="B495" s="38"/>
      <c r="G495" s="3"/>
      <c r="H495" s="3"/>
      <c r="I495" s="3"/>
    </row>
    <row r="496" spans="2:32" x14ac:dyDescent="0.25">
      <c r="B496" s="38"/>
      <c r="G496" s="3"/>
      <c r="H496" s="34"/>
      <c r="I496" s="3"/>
    </row>
    <row r="497" spans="2:9" x14ac:dyDescent="0.25">
      <c r="B497" s="38"/>
      <c r="G497" s="3"/>
      <c r="H497" s="3"/>
      <c r="I497" s="3"/>
    </row>
    <row r="498" spans="2:9" x14ac:dyDescent="0.25">
      <c r="B498" s="38"/>
      <c r="G498" s="3"/>
      <c r="H498" s="3"/>
      <c r="I498" s="3"/>
    </row>
    <row r="499" spans="2:9" x14ac:dyDescent="0.25">
      <c r="B499" s="38"/>
      <c r="G499" s="3"/>
      <c r="H499" s="3"/>
      <c r="I499" s="3"/>
    </row>
    <row r="500" spans="2:9" x14ac:dyDescent="0.25">
      <c r="B500" s="38"/>
      <c r="G500" s="3"/>
      <c r="H500" s="3"/>
      <c r="I500" s="3"/>
    </row>
    <row r="501" spans="2:9" x14ac:dyDescent="0.25">
      <c r="B501" s="38"/>
      <c r="G501" s="3"/>
      <c r="H501" s="3"/>
      <c r="I501" s="3"/>
    </row>
    <row r="502" spans="2:9" x14ac:dyDescent="0.25">
      <c r="B502" s="38"/>
      <c r="G502" s="3"/>
      <c r="H502" s="3"/>
      <c r="I502" s="3"/>
    </row>
    <row r="503" spans="2:9" x14ac:dyDescent="0.25">
      <c r="B503" s="38"/>
      <c r="G503" s="3"/>
      <c r="H503" s="3"/>
      <c r="I503" s="3"/>
    </row>
    <row r="504" spans="2:9" x14ac:dyDescent="0.25">
      <c r="B504" s="38"/>
      <c r="G504" s="3"/>
      <c r="H504" s="3"/>
      <c r="I504" s="3"/>
    </row>
    <row r="505" spans="2:9" x14ac:dyDescent="0.25">
      <c r="B505" s="38"/>
      <c r="G505" s="3"/>
      <c r="H505" s="3"/>
      <c r="I505" s="3"/>
    </row>
    <row r="506" spans="2:9" x14ac:dyDescent="0.25">
      <c r="B506" s="38"/>
      <c r="G506" s="3"/>
      <c r="H506" s="3"/>
      <c r="I506" s="3"/>
    </row>
    <row r="507" spans="2:9" x14ac:dyDescent="0.25">
      <c r="B507" s="38"/>
      <c r="G507" s="3"/>
      <c r="H507" s="3"/>
      <c r="I507" s="3"/>
    </row>
    <row r="508" spans="2:9" x14ac:dyDescent="0.25">
      <c r="B508" s="38"/>
      <c r="G508" s="3"/>
      <c r="H508" s="3"/>
      <c r="I508" s="3"/>
    </row>
    <row r="509" spans="2:9" x14ac:dyDescent="0.25">
      <c r="B509" s="38"/>
      <c r="G509" s="3"/>
      <c r="H509" s="3"/>
      <c r="I509" s="3"/>
    </row>
    <row r="510" spans="2:9" x14ac:dyDescent="0.25">
      <c r="B510" s="38"/>
      <c r="G510" s="3"/>
      <c r="H510" s="3"/>
      <c r="I510" s="3"/>
    </row>
    <row r="511" spans="2:9" x14ac:dyDescent="0.25">
      <c r="B511" s="38"/>
      <c r="G511" s="3"/>
      <c r="H511" s="3"/>
      <c r="I511" s="3"/>
    </row>
    <row r="512" spans="2:9" x14ac:dyDescent="0.25">
      <c r="B512" s="38"/>
      <c r="G512" s="3"/>
      <c r="H512" s="3"/>
      <c r="I512" s="3"/>
    </row>
    <row r="513" spans="2:9" x14ac:dyDescent="0.25">
      <c r="B513" s="38"/>
      <c r="G513" s="3"/>
      <c r="H513" s="3"/>
      <c r="I513" s="3"/>
    </row>
    <row r="514" spans="2:9" x14ac:dyDescent="0.25">
      <c r="B514" s="38"/>
      <c r="G514" s="3"/>
      <c r="H514" s="3"/>
      <c r="I514" s="3"/>
    </row>
    <row r="515" spans="2:9" x14ac:dyDescent="0.25">
      <c r="B515" s="38"/>
      <c r="G515" s="3"/>
      <c r="H515" s="3"/>
      <c r="I515" s="3"/>
    </row>
    <row r="516" spans="2:9" x14ac:dyDescent="0.25">
      <c r="B516" s="38"/>
      <c r="G516" s="3"/>
      <c r="H516" s="3"/>
      <c r="I516" s="3"/>
    </row>
    <row r="517" spans="2:9" x14ac:dyDescent="0.25">
      <c r="B517" s="38"/>
      <c r="G517" s="3"/>
      <c r="H517" s="3"/>
      <c r="I517" s="3"/>
    </row>
    <row r="518" spans="2:9" x14ac:dyDescent="0.25">
      <c r="B518" s="38"/>
      <c r="G518" s="3"/>
      <c r="H518" s="3"/>
      <c r="I518" s="3"/>
    </row>
    <row r="519" spans="2:9" x14ac:dyDescent="0.25">
      <c r="B519" s="38"/>
      <c r="G519" s="3"/>
      <c r="H519" s="3"/>
      <c r="I519" s="3"/>
    </row>
    <row r="520" spans="2:9" x14ac:dyDescent="0.25">
      <c r="B520" s="38"/>
      <c r="G520" s="3"/>
      <c r="H520" s="3"/>
      <c r="I520" s="3"/>
    </row>
    <row r="521" spans="2:9" x14ac:dyDescent="0.25">
      <c r="B521" s="38"/>
      <c r="G521" s="3"/>
      <c r="H521" s="3"/>
      <c r="I521" s="3"/>
    </row>
    <row r="522" spans="2:9" x14ac:dyDescent="0.25">
      <c r="B522" s="38"/>
      <c r="G522" s="3"/>
      <c r="H522" s="3"/>
      <c r="I522" s="3"/>
    </row>
    <row r="523" spans="2:9" x14ac:dyDescent="0.25">
      <c r="B523" s="38"/>
      <c r="G523" s="3"/>
      <c r="H523" s="3"/>
      <c r="I523" s="3"/>
    </row>
    <row r="524" spans="2:9" x14ac:dyDescent="0.25">
      <c r="B524" s="38"/>
      <c r="G524" s="3"/>
      <c r="H524" s="3"/>
      <c r="I524" s="3"/>
    </row>
    <row r="525" spans="2:9" x14ac:dyDescent="0.25">
      <c r="B525" s="38"/>
      <c r="G525" s="3"/>
      <c r="H525" s="3"/>
      <c r="I525" s="3"/>
    </row>
    <row r="526" spans="2:9" x14ac:dyDescent="0.25">
      <c r="B526" s="38"/>
      <c r="G526" s="3"/>
      <c r="H526" s="3"/>
      <c r="I526" s="3"/>
    </row>
    <row r="527" spans="2:9" x14ac:dyDescent="0.25">
      <c r="B527" s="38"/>
      <c r="G527" s="3"/>
      <c r="H527" s="3"/>
      <c r="I527" s="3"/>
    </row>
    <row r="528" spans="2:9" x14ac:dyDescent="0.25">
      <c r="B528" s="38"/>
      <c r="G528" s="3"/>
      <c r="H528" s="3"/>
      <c r="I528" s="3"/>
    </row>
    <row r="529" spans="2:9" x14ac:dyDescent="0.25">
      <c r="B529" s="38"/>
      <c r="G529" s="3"/>
      <c r="H529" s="3"/>
      <c r="I529" s="3"/>
    </row>
    <row r="530" spans="2:9" x14ac:dyDescent="0.25">
      <c r="B530" s="38"/>
      <c r="G530" s="3"/>
      <c r="H530" s="3"/>
      <c r="I530" s="3"/>
    </row>
    <row r="531" spans="2:9" x14ac:dyDescent="0.25">
      <c r="B531" s="38"/>
      <c r="G531" s="3"/>
      <c r="H531" s="3"/>
      <c r="I531" s="3"/>
    </row>
    <row r="532" spans="2:9" x14ac:dyDescent="0.25">
      <c r="B532" s="38"/>
      <c r="G532" s="3"/>
      <c r="H532" s="3"/>
      <c r="I532" s="3"/>
    </row>
    <row r="533" spans="2:9" x14ac:dyDescent="0.25">
      <c r="B533" s="38"/>
      <c r="G533" s="3"/>
      <c r="H533" s="3"/>
      <c r="I533" s="3"/>
    </row>
    <row r="534" spans="2:9" x14ac:dyDescent="0.25">
      <c r="B534" s="38"/>
      <c r="G534" s="3"/>
      <c r="H534" s="3"/>
      <c r="I534" s="3"/>
    </row>
    <row r="535" spans="2:9" x14ac:dyDescent="0.25">
      <c r="B535" s="38"/>
      <c r="G535" s="3"/>
      <c r="H535" s="3"/>
      <c r="I535" s="3"/>
    </row>
    <row r="536" spans="2:9" x14ac:dyDescent="0.25">
      <c r="B536" s="38"/>
      <c r="G536" s="3"/>
      <c r="H536" s="3"/>
      <c r="I536" s="3"/>
    </row>
    <row r="537" spans="2:9" x14ac:dyDescent="0.25">
      <c r="B537" s="38"/>
      <c r="G537" s="3"/>
      <c r="H537" s="3"/>
      <c r="I537" s="3"/>
    </row>
    <row r="538" spans="2:9" x14ac:dyDescent="0.25">
      <c r="B538" s="38"/>
      <c r="G538" s="3"/>
      <c r="H538" s="3"/>
      <c r="I538" s="3"/>
    </row>
    <row r="539" spans="2:9" x14ac:dyDescent="0.25">
      <c r="B539" s="38"/>
      <c r="G539" s="3"/>
      <c r="H539" s="3"/>
      <c r="I539" s="3"/>
    </row>
    <row r="540" spans="2:9" x14ac:dyDescent="0.25">
      <c r="B540" s="38"/>
      <c r="G540" s="3"/>
      <c r="H540" s="3"/>
      <c r="I540" s="3"/>
    </row>
    <row r="541" spans="2:9" x14ac:dyDescent="0.25">
      <c r="B541" s="38"/>
      <c r="G541" s="3"/>
      <c r="H541" s="3"/>
      <c r="I541" s="3"/>
    </row>
    <row r="542" spans="2:9" x14ac:dyDescent="0.25">
      <c r="B542" s="38"/>
      <c r="G542" s="3"/>
      <c r="H542" s="3"/>
      <c r="I542" s="3"/>
    </row>
    <row r="543" spans="2:9" x14ac:dyDescent="0.25">
      <c r="B543" s="38"/>
      <c r="G543" s="3"/>
      <c r="H543" s="3"/>
      <c r="I543" s="3"/>
    </row>
    <row r="544" spans="2:9" x14ac:dyDescent="0.25">
      <c r="B544" s="38"/>
      <c r="G544" s="3"/>
      <c r="H544" s="3"/>
      <c r="I544" s="3"/>
    </row>
    <row r="545" spans="2:9" x14ac:dyDescent="0.25">
      <c r="B545" s="38"/>
      <c r="G545" s="3"/>
      <c r="H545" s="3"/>
      <c r="I545" s="3"/>
    </row>
    <row r="546" spans="2:9" x14ac:dyDescent="0.25">
      <c r="B546" s="38"/>
      <c r="G546" s="3"/>
      <c r="H546" s="3"/>
      <c r="I546" s="3"/>
    </row>
    <row r="547" spans="2:9" x14ac:dyDescent="0.25">
      <c r="B547" s="38"/>
      <c r="G547" s="3"/>
      <c r="H547" s="3"/>
      <c r="I547" s="3"/>
    </row>
    <row r="548" spans="2:9" x14ac:dyDescent="0.25">
      <c r="B548" s="38"/>
      <c r="G548" s="3"/>
      <c r="H548" s="3"/>
      <c r="I548" s="3"/>
    </row>
    <row r="549" spans="2:9" x14ac:dyDescent="0.25">
      <c r="B549" s="38"/>
      <c r="G549" s="3"/>
      <c r="H549" s="3"/>
      <c r="I549" s="3"/>
    </row>
    <row r="550" spans="2:9" x14ac:dyDescent="0.25">
      <c r="B550" s="38"/>
      <c r="G550" s="3"/>
      <c r="H550" s="3"/>
      <c r="I550" s="3"/>
    </row>
    <row r="551" spans="2:9" x14ac:dyDescent="0.25">
      <c r="B551" s="38"/>
      <c r="G551" s="3"/>
      <c r="H551" s="3"/>
      <c r="I551" s="3"/>
    </row>
    <row r="552" spans="2:9" x14ac:dyDescent="0.25">
      <c r="B552" s="38"/>
      <c r="G552" s="3"/>
      <c r="H552" s="3"/>
      <c r="I552" s="3"/>
    </row>
    <row r="553" spans="2:9" x14ac:dyDescent="0.25">
      <c r="B553" s="38"/>
      <c r="G553" s="3"/>
      <c r="H553" s="3"/>
      <c r="I553" s="3"/>
    </row>
    <row r="554" spans="2:9" x14ac:dyDescent="0.25">
      <c r="B554" s="38"/>
      <c r="G554" s="3"/>
      <c r="H554" s="3"/>
      <c r="I554" s="3"/>
    </row>
    <row r="555" spans="2:9" x14ac:dyDescent="0.25">
      <c r="B555" s="38"/>
      <c r="G555" s="3"/>
      <c r="H555" s="3"/>
      <c r="I555" s="3"/>
    </row>
    <row r="556" spans="2:9" x14ac:dyDescent="0.25">
      <c r="B556" s="38"/>
      <c r="G556" s="3"/>
      <c r="H556" s="3"/>
      <c r="I556" s="3"/>
    </row>
    <row r="557" spans="2:9" x14ac:dyDescent="0.25">
      <c r="B557" s="38"/>
      <c r="G557" s="3"/>
      <c r="H557" s="3"/>
      <c r="I557" s="3"/>
    </row>
    <row r="558" spans="2:9" x14ac:dyDescent="0.25">
      <c r="B558" s="38"/>
      <c r="G558" s="3"/>
      <c r="H558" s="3"/>
      <c r="I558" s="3"/>
    </row>
    <row r="559" spans="2:9" x14ac:dyDescent="0.25">
      <c r="B559" s="38"/>
      <c r="G559" s="3"/>
      <c r="H559" s="3"/>
      <c r="I559" s="3"/>
    </row>
    <row r="560" spans="2:9" x14ac:dyDescent="0.25">
      <c r="B560" s="38"/>
      <c r="G560" s="3"/>
      <c r="H560" s="3"/>
      <c r="I560" s="3"/>
    </row>
    <row r="561" spans="2:9" x14ac:dyDescent="0.25">
      <c r="B561" s="38"/>
      <c r="G561" s="3"/>
      <c r="H561" s="3"/>
      <c r="I561" s="3"/>
    </row>
    <row r="562" spans="2:9" x14ac:dyDescent="0.25">
      <c r="B562" s="38"/>
      <c r="G562" s="3"/>
      <c r="H562" s="3"/>
      <c r="I562" s="3"/>
    </row>
    <row r="563" spans="2:9" x14ac:dyDescent="0.25">
      <c r="B563" s="38"/>
      <c r="G563" s="3"/>
      <c r="H563" s="3"/>
      <c r="I563" s="3"/>
    </row>
    <row r="564" spans="2:9" x14ac:dyDescent="0.25">
      <c r="B564" s="38"/>
      <c r="G564" s="3"/>
      <c r="H564" s="3"/>
      <c r="I564" s="3"/>
    </row>
    <row r="565" spans="2:9" x14ac:dyDescent="0.25">
      <c r="B565" s="38"/>
      <c r="G565" s="3"/>
      <c r="H565" s="3"/>
      <c r="I565" s="3"/>
    </row>
    <row r="566" spans="2:9" x14ac:dyDescent="0.25">
      <c r="B566" s="38"/>
      <c r="G566" s="3"/>
      <c r="H566" s="3"/>
      <c r="I566" s="3"/>
    </row>
    <row r="567" spans="2:9" x14ac:dyDescent="0.25">
      <c r="B567" s="38"/>
      <c r="G567" s="3"/>
      <c r="H567" s="3"/>
      <c r="I567" s="3"/>
    </row>
    <row r="568" spans="2:9" x14ac:dyDescent="0.25">
      <c r="B568" s="38"/>
      <c r="G568" s="3"/>
      <c r="H568" s="3"/>
      <c r="I568" s="3"/>
    </row>
    <row r="569" spans="2:9" x14ac:dyDescent="0.25">
      <c r="B569" s="38"/>
      <c r="G569" s="3"/>
      <c r="H569" s="3"/>
      <c r="I569" s="3"/>
    </row>
    <row r="570" spans="2:9" x14ac:dyDescent="0.25">
      <c r="B570" s="38"/>
      <c r="G570" s="3"/>
      <c r="H570" s="3"/>
      <c r="I570" s="3"/>
    </row>
    <row r="571" spans="2:9" x14ac:dyDescent="0.25">
      <c r="B571" s="38"/>
      <c r="G571" s="3"/>
      <c r="H571" s="3"/>
      <c r="I571" s="3"/>
    </row>
    <row r="572" spans="2:9" x14ac:dyDescent="0.25">
      <c r="B572" s="38"/>
      <c r="G572" s="3"/>
      <c r="H572" s="3"/>
      <c r="I572" s="3"/>
    </row>
    <row r="573" spans="2:9" x14ac:dyDescent="0.25">
      <c r="B573" s="38"/>
      <c r="G573" s="3"/>
      <c r="H573" s="3"/>
      <c r="I573" s="3"/>
    </row>
    <row r="574" spans="2:9" x14ac:dyDescent="0.25">
      <c r="B574" s="38"/>
      <c r="G574" s="3"/>
      <c r="H574" s="3"/>
      <c r="I574" s="3"/>
    </row>
    <row r="575" spans="2:9" x14ac:dyDescent="0.25">
      <c r="B575" s="38"/>
      <c r="G575" s="3"/>
      <c r="H575" s="3"/>
      <c r="I575" s="3"/>
    </row>
    <row r="576" spans="2:9" x14ac:dyDescent="0.25">
      <c r="B576" s="38"/>
      <c r="G576" s="3"/>
      <c r="H576" s="3"/>
      <c r="I576" s="3"/>
    </row>
    <row r="577" spans="2:9" x14ac:dyDescent="0.25">
      <c r="B577" s="38"/>
      <c r="G577" s="3"/>
      <c r="H577" s="3"/>
      <c r="I577" s="3"/>
    </row>
    <row r="578" spans="2:9" x14ac:dyDescent="0.25">
      <c r="B578" s="38"/>
      <c r="G578" s="3"/>
      <c r="H578" s="3"/>
      <c r="I578" s="3"/>
    </row>
    <row r="579" spans="2:9" x14ac:dyDescent="0.25">
      <c r="B579" s="38"/>
      <c r="G579" s="3"/>
      <c r="H579" s="3"/>
      <c r="I579" s="3"/>
    </row>
    <row r="580" spans="2:9" x14ac:dyDescent="0.25">
      <c r="B580" s="38"/>
      <c r="G580" s="3"/>
      <c r="H580" s="3"/>
      <c r="I580" s="3"/>
    </row>
    <row r="581" spans="2:9" x14ac:dyDescent="0.25">
      <c r="B581" s="38"/>
      <c r="G581" s="3"/>
      <c r="H581" s="3"/>
      <c r="I581" s="3"/>
    </row>
    <row r="582" spans="2:9" x14ac:dyDescent="0.25">
      <c r="B582" s="38"/>
      <c r="G582" s="3"/>
      <c r="H582" s="3"/>
      <c r="I582" s="3"/>
    </row>
    <row r="583" spans="2:9" x14ac:dyDescent="0.25">
      <c r="B583" s="38"/>
      <c r="G583" s="3"/>
      <c r="H583" s="3"/>
      <c r="I583" s="3"/>
    </row>
    <row r="584" spans="2:9" x14ac:dyDescent="0.25">
      <c r="B584" s="38"/>
      <c r="G584" s="3"/>
      <c r="H584" s="3"/>
      <c r="I584" s="3"/>
    </row>
    <row r="585" spans="2:9" x14ac:dyDescent="0.25">
      <c r="B585" s="38"/>
      <c r="G585" s="3"/>
      <c r="H585" s="3"/>
      <c r="I585" s="3"/>
    </row>
    <row r="586" spans="2:9" x14ac:dyDescent="0.25">
      <c r="B586" s="38"/>
      <c r="G586" s="3"/>
      <c r="H586" s="3"/>
      <c r="I586" s="3"/>
    </row>
    <row r="587" spans="2:9" x14ac:dyDescent="0.25">
      <c r="B587" s="38"/>
      <c r="G587" s="3"/>
      <c r="H587" s="3"/>
      <c r="I587" s="3"/>
    </row>
    <row r="588" spans="2:9" x14ac:dyDescent="0.25">
      <c r="B588" s="38"/>
      <c r="G588" s="3"/>
      <c r="H588" s="3"/>
      <c r="I588" s="3"/>
    </row>
    <row r="589" spans="2:9" x14ac:dyDescent="0.25">
      <c r="B589" s="38"/>
      <c r="G589" s="3"/>
      <c r="H589" s="3"/>
      <c r="I589" s="3"/>
    </row>
    <row r="590" spans="2:9" x14ac:dyDescent="0.25">
      <c r="B590" s="38"/>
      <c r="G590" s="3"/>
      <c r="H590" s="3"/>
      <c r="I590" s="3"/>
    </row>
    <row r="591" spans="2:9" x14ac:dyDescent="0.25">
      <c r="B591" s="38"/>
      <c r="G591" s="3"/>
      <c r="H591" s="3"/>
      <c r="I591" s="3"/>
    </row>
    <row r="592" spans="2:9" x14ac:dyDescent="0.25">
      <c r="B592" s="38"/>
      <c r="G592" s="3"/>
      <c r="H592" s="3"/>
      <c r="I592" s="3"/>
    </row>
    <row r="593" spans="2:9" x14ac:dyDescent="0.25">
      <c r="B593" s="38"/>
      <c r="G593" s="3"/>
      <c r="H593" s="3"/>
      <c r="I593" s="3"/>
    </row>
    <row r="594" spans="2:9" x14ac:dyDescent="0.25">
      <c r="B594" s="38"/>
      <c r="G594" s="3"/>
      <c r="H594" s="3"/>
      <c r="I594" s="3"/>
    </row>
    <row r="595" spans="2:9" x14ac:dyDescent="0.25">
      <c r="B595" s="38"/>
      <c r="G595" s="3"/>
      <c r="H595" s="3"/>
      <c r="I595" s="3"/>
    </row>
    <row r="596" spans="2:9" x14ac:dyDescent="0.25">
      <c r="B596" s="38"/>
      <c r="G596" s="3"/>
      <c r="H596" s="3"/>
      <c r="I596" s="3"/>
    </row>
    <row r="597" spans="2:9" x14ac:dyDescent="0.25">
      <c r="B597" s="38"/>
      <c r="G597" s="3"/>
      <c r="H597" s="3"/>
      <c r="I597" s="3"/>
    </row>
    <row r="598" spans="2:9" x14ac:dyDescent="0.25">
      <c r="B598" s="38"/>
      <c r="G598" s="3"/>
      <c r="H598" s="3"/>
      <c r="I598" s="3"/>
    </row>
    <row r="599" spans="2:9" x14ac:dyDescent="0.25">
      <c r="B599" s="38"/>
      <c r="G599" s="3"/>
      <c r="H599" s="3"/>
      <c r="I599" s="3"/>
    </row>
    <row r="600" spans="2:9" x14ac:dyDescent="0.25">
      <c r="B600" s="38"/>
      <c r="G600" s="3"/>
      <c r="H600" s="3"/>
      <c r="I600" s="3"/>
    </row>
    <row r="601" spans="2:9" x14ac:dyDescent="0.25">
      <c r="B601" s="38"/>
      <c r="G601" s="3"/>
      <c r="H601" s="3"/>
      <c r="I601" s="3"/>
    </row>
    <row r="602" spans="2:9" x14ac:dyDescent="0.25">
      <c r="B602" s="38"/>
      <c r="G602" s="3"/>
      <c r="H602" s="3"/>
      <c r="I602" s="3"/>
    </row>
    <row r="603" spans="2:9" x14ac:dyDescent="0.25">
      <c r="B603" s="38"/>
      <c r="G603" s="3"/>
      <c r="H603" s="3"/>
      <c r="I603" s="3"/>
    </row>
    <row r="604" spans="2:9" x14ac:dyDescent="0.25">
      <c r="B604" s="38"/>
      <c r="G604" s="3"/>
      <c r="H604" s="3"/>
      <c r="I604" s="3"/>
    </row>
    <row r="605" spans="2:9" x14ac:dyDescent="0.25">
      <c r="B605" s="38"/>
      <c r="G605" s="3"/>
      <c r="H605" s="3"/>
      <c r="I605" s="3"/>
    </row>
    <row r="606" spans="2:9" x14ac:dyDescent="0.25">
      <c r="B606" s="38"/>
      <c r="G606" s="3"/>
      <c r="H606" s="3"/>
      <c r="I606" s="3"/>
    </row>
    <row r="607" spans="2:9" x14ac:dyDescent="0.25">
      <c r="B607" s="38"/>
      <c r="G607" s="3"/>
      <c r="H607" s="3"/>
      <c r="I607" s="3"/>
    </row>
    <row r="608" spans="2:9" x14ac:dyDescent="0.25">
      <c r="B608" s="38"/>
      <c r="G608" s="3"/>
      <c r="H608" s="3"/>
      <c r="I608" s="3"/>
    </row>
    <row r="609" spans="2:9" x14ac:dyDescent="0.25">
      <c r="B609" s="38"/>
      <c r="G609" s="3"/>
      <c r="H609" s="3"/>
      <c r="I609" s="3"/>
    </row>
    <row r="610" spans="2:9" x14ac:dyDescent="0.25">
      <c r="B610" s="38"/>
      <c r="G610" s="3"/>
      <c r="H610" s="3"/>
      <c r="I610" s="3"/>
    </row>
    <row r="611" spans="2:9" x14ac:dyDescent="0.25">
      <c r="B611" s="38"/>
      <c r="G611" s="3"/>
      <c r="H611" s="3"/>
      <c r="I611" s="3"/>
    </row>
    <row r="612" spans="2:9" x14ac:dyDescent="0.25">
      <c r="B612" s="38"/>
      <c r="G612" s="3"/>
      <c r="H612" s="3"/>
      <c r="I612" s="3"/>
    </row>
    <row r="613" spans="2:9" x14ac:dyDescent="0.25">
      <c r="B613" s="38"/>
      <c r="G613" s="3"/>
      <c r="H613" s="3"/>
      <c r="I613" s="3"/>
    </row>
    <row r="614" spans="2:9" x14ac:dyDescent="0.25">
      <c r="B614" s="38"/>
      <c r="G614" s="3"/>
      <c r="H614" s="3"/>
      <c r="I614" s="3"/>
    </row>
    <row r="615" spans="2:9" x14ac:dyDescent="0.25">
      <c r="B615" s="38"/>
      <c r="G615" s="3"/>
      <c r="H615" s="3"/>
      <c r="I615" s="3"/>
    </row>
    <row r="616" spans="2:9" x14ac:dyDescent="0.25">
      <c r="B616" s="38"/>
      <c r="G616" s="3"/>
      <c r="H616" s="3"/>
      <c r="I616" s="3"/>
    </row>
    <row r="617" spans="2:9" x14ac:dyDescent="0.25">
      <c r="B617" s="38"/>
      <c r="G617" s="3"/>
      <c r="H617" s="3"/>
      <c r="I617" s="3"/>
    </row>
    <row r="618" spans="2:9" x14ac:dyDescent="0.25">
      <c r="B618" s="38"/>
      <c r="G618" s="3"/>
      <c r="H618" s="3"/>
      <c r="I618" s="3"/>
    </row>
    <row r="619" spans="2:9" x14ac:dyDescent="0.25">
      <c r="B619" s="38"/>
      <c r="G619" s="3"/>
      <c r="H619" s="3"/>
      <c r="I619" s="3"/>
    </row>
    <row r="620" spans="2:9" x14ac:dyDescent="0.25">
      <c r="B620" s="38"/>
      <c r="G620" s="3"/>
      <c r="H620" s="3"/>
      <c r="I620" s="3"/>
    </row>
    <row r="621" spans="2:9" x14ac:dyDescent="0.25">
      <c r="B621" s="38"/>
      <c r="G621" s="3"/>
      <c r="H621" s="3"/>
      <c r="I621" s="3"/>
    </row>
    <row r="622" spans="2:9" x14ac:dyDescent="0.25">
      <c r="B622" s="38"/>
      <c r="G622" s="3"/>
      <c r="H622" s="3"/>
      <c r="I622" s="3"/>
    </row>
    <row r="623" spans="2:9" x14ac:dyDescent="0.25">
      <c r="B623" s="38"/>
      <c r="G623" s="3"/>
      <c r="H623" s="3"/>
      <c r="I623" s="3"/>
    </row>
    <row r="624" spans="2:9" x14ac:dyDescent="0.25">
      <c r="B624" s="38"/>
      <c r="G624" s="3"/>
      <c r="H624" s="3"/>
      <c r="I624" s="3"/>
    </row>
    <row r="625" spans="2:9" x14ac:dyDescent="0.25">
      <c r="B625" s="38"/>
      <c r="G625" s="3"/>
      <c r="H625" s="3"/>
      <c r="I625" s="3"/>
    </row>
    <row r="626" spans="2:9" x14ac:dyDescent="0.25">
      <c r="B626" s="38"/>
      <c r="G626" s="3"/>
      <c r="H626" s="3"/>
      <c r="I626" s="3"/>
    </row>
    <row r="627" spans="2:9" x14ac:dyDescent="0.25">
      <c r="B627" s="38"/>
      <c r="G627" s="3"/>
      <c r="H627" s="3"/>
      <c r="I627" s="3"/>
    </row>
    <row r="628" spans="2:9" x14ac:dyDescent="0.25">
      <c r="B628" s="38"/>
      <c r="G628" s="3"/>
      <c r="H628" s="3"/>
      <c r="I628" s="3"/>
    </row>
    <row r="629" spans="2:9" x14ac:dyDescent="0.25">
      <c r="B629" s="38"/>
      <c r="G629" s="3"/>
      <c r="H629" s="3"/>
      <c r="I629" s="3"/>
    </row>
    <row r="630" spans="2:9" x14ac:dyDescent="0.25">
      <c r="B630" s="38"/>
      <c r="G630" s="3"/>
      <c r="H630" s="3"/>
      <c r="I630" s="3"/>
    </row>
    <row r="631" spans="2:9" x14ac:dyDescent="0.25">
      <c r="B631" s="38"/>
      <c r="G631" s="3"/>
      <c r="H631" s="3"/>
      <c r="I631" s="3"/>
    </row>
    <row r="632" spans="2:9" x14ac:dyDescent="0.25">
      <c r="B632" s="38"/>
      <c r="G632" s="3"/>
      <c r="H632" s="3"/>
      <c r="I632" s="3"/>
    </row>
    <row r="633" spans="2:9" x14ac:dyDescent="0.25">
      <c r="B633" s="38"/>
      <c r="G633" s="3"/>
      <c r="H633" s="3"/>
      <c r="I633" s="3"/>
    </row>
    <row r="634" spans="2:9" x14ac:dyDescent="0.25">
      <c r="B634" s="38"/>
      <c r="G634" s="3"/>
      <c r="H634" s="3"/>
      <c r="I634" s="3"/>
    </row>
    <row r="635" spans="2:9" x14ac:dyDescent="0.25">
      <c r="B635" s="38"/>
      <c r="G635" s="3"/>
      <c r="H635" s="3"/>
      <c r="I635" s="3"/>
    </row>
    <row r="636" spans="2:9" x14ac:dyDescent="0.25">
      <c r="B636" s="38"/>
      <c r="G636" s="3"/>
      <c r="H636" s="3"/>
      <c r="I636" s="3"/>
    </row>
    <row r="637" spans="2:9" x14ac:dyDescent="0.25">
      <c r="B637" s="38"/>
      <c r="G637" s="3"/>
      <c r="H637" s="3"/>
      <c r="I637" s="3"/>
    </row>
    <row r="638" spans="2:9" x14ac:dyDescent="0.25">
      <c r="B638" s="38"/>
      <c r="G638" s="3"/>
      <c r="H638" s="3"/>
      <c r="I638" s="3"/>
    </row>
    <row r="639" spans="2:9" x14ac:dyDescent="0.25">
      <c r="B639" s="38"/>
      <c r="G639" s="3"/>
      <c r="H639" s="3"/>
      <c r="I639" s="3"/>
    </row>
    <row r="640" spans="2:9" x14ac:dyDescent="0.25">
      <c r="B640" s="38"/>
      <c r="G640" s="3"/>
      <c r="H640" s="3"/>
      <c r="I640" s="3"/>
    </row>
    <row r="641" spans="2:9" x14ac:dyDescent="0.25">
      <c r="B641" s="38"/>
      <c r="G641" s="3"/>
      <c r="H641" s="3"/>
      <c r="I641" s="3"/>
    </row>
    <row r="642" spans="2:9" x14ac:dyDescent="0.25">
      <c r="B642" s="38"/>
      <c r="G642" s="3"/>
      <c r="H642" s="3"/>
      <c r="I642" s="3"/>
    </row>
    <row r="643" spans="2:9" x14ac:dyDescent="0.25">
      <c r="B643" s="38"/>
      <c r="G643" s="3"/>
      <c r="H643" s="3"/>
      <c r="I643" s="3"/>
    </row>
    <row r="644" spans="2:9" x14ac:dyDescent="0.25">
      <c r="B644" s="38"/>
      <c r="G644" s="3"/>
      <c r="H644" s="3"/>
      <c r="I644" s="3"/>
    </row>
    <row r="645" spans="2:9" x14ac:dyDescent="0.25">
      <c r="B645" s="38"/>
      <c r="G645" s="3"/>
      <c r="H645" s="3"/>
      <c r="I645" s="3"/>
    </row>
    <row r="646" spans="2:9" x14ac:dyDescent="0.25">
      <c r="B646" s="38"/>
      <c r="G646" s="3"/>
      <c r="H646" s="3"/>
      <c r="I646" s="3"/>
    </row>
    <row r="647" spans="2:9" x14ac:dyDescent="0.25">
      <c r="B647" s="38"/>
      <c r="G647" s="3"/>
      <c r="H647" s="3"/>
      <c r="I647" s="3"/>
    </row>
    <row r="648" spans="2:9" x14ac:dyDescent="0.25">
      <c r="B648" s="38"/>
      <c r="G648" s="3"/>
      <c r="H648" s="3"/>
      <c r="I648" s="3"/>
    </row>
    <row r="649" spans="2:9" x14ac:dyDescent="0.25">
      <c r="B649" s="38"/>
      <c r="G649" s="3"/>
      <c r="H649" s="3"/>
      <c r="I649" s="3"/>
    </row>
    <row r="650" spans="2:9" x14ac:dyDescent="0.25">
      <c r="B650" s="38"/>
      <c r="G650" s="3"/>
      <c r="H650" s="3"/>
      <c r="I650" s="3"/>
    </row>
    <row r="651" spans="2:9" x14ac:dyDescent="0.25">
      <c r="B651" s="38"/>
      <c r="G651" s="3"/>
      <c r="H651" s="3"/>
      <c r="I651" s="3"/>
    </row>
    <row r="652" spans="2:9" x14ac:dyDescent="0.25">
      <c r="B652" s="38"/>
      <c r="G652" s="3"/>
      <c r="H652" s="3"/>
      <c r="I652" s="3"/>
    </row>
    <row r="653" spans="2:9" x14ac:dyDescent="0.25">
      <c r="B653" s="38"/>
      <c r="G653" s="3"/>
      <c r="H653" s="3"/>
      <c r="I653" s="3"/>
    </row>
    <row r="654" spans="2:9" x14ac:dyDescent="0.25">
      <c r="B654" s="38"/>
      <c r="G654" s="3"/>
      <c r="H654" s="3"/>
      <c r="I654" s="3"/>
    </row>
    <row r="655" spans="2:9" x14ac:dyDescent="0.25">
      <c r="B655" s="38"/>
      <c r="G655" s="3"/>
      <c r="H655" s="3"/>
      <c r="I655" s="3"/>
    </row>
    <row r="656" spans="2:9" x14ac:dyDescent="0.25">
      <c r="B656" s="38"/>
      <c r="G656" s="3"/>
      <c r="H656" s="3"/>
      <c r="I656" s="3"/>
    </row>
    <row r="657" spans="2:9" x14ac:dyDescent="0.25">
      <c r="B657" s="38"/>
      <c r="G657" s="3"/>
      <c r="H657" s="3"/>
      <c r="I657" s="3"/>
    </row>
    <row r="658" spans="2:9" x14ac:dyDescent="0.25">
      <c r="B658" s="38"/>
      <c r="G658" s="3"/>
      <c r="H658" s="3"/>
      <c r="I658" s="3"/>
    </row>
    <row r="659" spans="2:9" x14ac:dyDescent="0.25">
      <c r="B659" s="38"/>
      <c r="G659" s="3"/>
      <c r="H659" s="3"/>
      <c r="I659" s="3"/>
    </row>
    <row r="660" spans="2:9" x14ac:dyDescent="0.25">
      <c r="B660" s="38"/>
      <c r="G660" s="3"/>
      <c r="H660" s="3"/>
      <c r="I660" s="3"/>
    </row>
    <row r="661" spans="2:9" x14ac:dyDescent="0.25">
      <c r="B661" s="38"/>
      <c r="G661" s="3"/>
      <c r="H661" s="3"/>
      <c r="I661" s="3"/>
    </row>
    <row r="662" spans="2:9" x14ac:dyDescent="0.25">
      <c r="B662" s="38"/>
      <c r="G662" s="3"/>
      <c r="H662" s="3"/>
      <c r="I662" s="3"/>
    </row>
    <row r="663" spans="2:9" x14ac:dyDescent="0.25">
      <c r="B663" s="38"/>
      <c r="G663" s="3"/>
      <c r="H663" s="3"/>
      <c r="I663" s="3"/>
    </row>
    <row r="664" spans="2:9" x14ac:dyDescent="0.25">
      <c r="B664" s="38"/>
      <c r="G664" s="3"/>
      <c r="H664" s="3"/>
      <c r="I664" s="3"/>
    </row>
    <row r="665" spans="2:9" x14ac:dyDescent="0.25">
      <c r="B665" s="38"/>
      <c r="G665" s="3"/>
      <c r="H665" s="3"/>
      <c r="I665" s="3"/>
    </row>
    <row r="666" spans="2:9" x14ac:dyDescent="0.25">
      <c r="B666" s="38"/>
      <c r="G666" s="3"/>
      <c r="H666" s="3"/>
      <c r="I666" s="3"/>
    </row>
    <row r="667" spans="2:9" x14ac:dyDescent="0.25">
      <c r="B667" s="38"/>
      <c r="G667" s="3"/>
      <c r="H667" s="3"/>
      <c r="I667" s="3"/>
    </row>
    <row r="668" spans="2:9" x14ac:dyDescent="0.25">
      <c r="B668" s="38"/>
      <c r="G668" s="3"/>
      <c r="H668" s="3"/>
      <c r="I668" s="3"/>
    </row>
    <row r="669" spans="2:9" x14ac:dyDescent="0.25">
      <c r="B669" s="38"/>
      <c r="G669" s="3"/>
      <c r="H669" s="3"/>
      <c r="I669" s="3"/>
    </row>
    <row r="670" spans="2:9" x14ac:dyDescent="0.25">
      <c r="B670" s="38"/>
      <c r="G670" s="3"/>
      <c r="H670" s="3"/>
      <c r="I670" s="3"/>
    </row>
    <row r="671" spans="2:9" x14ac:dyDescent="0.25">
      <c r="B671" s="38"/>
      <c r="G671" s="3"/>
      <c r="H671" s="3"/>
      <c r="I671" s="3"/>
    </row>
    <row r="672" spans="2:9" x14ac:dyDescent="0.25">
      <c r="B672" s="38"/>
      <c r="G672" s="3"/>
      <c r="H672" s="3"/>
      <c r="I672" s="3"/>
    </row>
    <row r="673" spans="2:9" x14ac:dyDescent="0.25">
      <c r="B673" s="38"/>
      <c r="G673" s="3"/>
      <c r="H673" s="3"/>
      <c r="I673" s="3"/>
    </row>
    <row r="674" spans="2:9" x14ac:dyDescent="0.25">
      <c r="B674" s="38"/>
      <c r="G674" s="3"/>
      <c r="H674" s="3"/>
      <c r="I674" s="3"/>
    </row>
    <row r="675" spans="2:9" x14ac:dyDescent="0.25">
      <c r="B675" s="38"/>
      <c r="G675" s="3"/>
      <c r="H675" s="3"/>
      <c r="I675" s="3"/>
    </row>
    <row r="676" spans="2:9" x14ac:dyDescent="0.25">
      <c r="B676" s="38"/>
      <c r="G676" s="3"/>
      <c r="H676" s="3"/>
      <c r="I676" s="3"/>
    </row>
    <row r="677" spans="2:9" x14ac:dyDescent="0.25">
      <c r="B677" s="38"/>
      <c r="G677" s="3"/>
      <c r="H677" s="3"/>
      <c r="I677" s="3"/>
    </row>
    <row r="678" spans="2:9" x14ac:dyDescent="0.25">
      <c r="B678" s="38"/>
      <c r="G678" s="3"/>
      <c r="H678" s="3"/>
      <c r="I678" s="3"/>
    </row>
    <row r="679" spans="2:9" x14ac:dyDescent="0.25">
      <c r="B679" s="38"/>
      <c r="G679" s="3"/>
      <c r="H679" s="3"/>
      <c r="I679" s="3"/>
    </row>
    <row r="680" spans="2:9" x14ac:dyDescent="0.25">
      <c r="B680" s="38"/>
      <c r="G680" s="3"/>
      <c r="H680" s="3"/>
      <c r="I680" s="3"/>
    </row>
    <row r="681" spans="2:9" x14ac:dyDescent="0.25">
      <c r="B681" s="38"/>
      <c r="G681" s="3"/>
      <c r="H681" s="3"/>
      <c r="I681" s="3"/>
    </row>
    <row r="682" spans="2:9" x14ac:dyDescent="0.25">
      <c r="B682" s="38"/>
      <c r="G682" s="3"/>
      <c r="H682" s="3"/>
      <c r="I682" s="3"/>
    </row>
    <row r="683" spans="2:9" x14ac:dyDescent="0.25">
      <c r="B683" s="38"/>
      <c r="G683" s="3"/>
      <c r="H683" s="3"/>
      <c r="I683" s="3"/>
    </row>
    <row r="684" spans="2:9" x14ac:dyDescent="0.25">
      <c r="B684" s="38"/>
      <c r="G684" s="3"/>
      <c r="H684" s="3"/>
      <c r="I684" s="3"/>
    </row>
    <row r="685" spans="2:9" x14ac:dyDescent="0.25">
      <c r="B685" s="38"/>
      <c r="G685" s="3"/>
      <c r="H685" s="3"/>
      <c r="I685" s="3"/>
    </row>
    <row r="686" spans="2:9" x14ac:dyDescent="0.25">
      <c r="B686" s="38"/>
      <c r="G686" s="3"/>
      <c r="H686" s="3"/>
      <c r="I686" s="3"/>
    </row>
    <row r="687" spans="2:9" x14ac:dyDescent="0.25">
      <c r="B687" s="38"/>
      <c r="G687" s="3"/>
      <c r="H687" s="3"/>
      <c r="I687" s="3"/>
    </row>
    <row r="688" spans="2:9" x14ac:dyDescent="0.25">
      <c r="B688" s="38"/>
      <c r="G688" s="3"/>
      <c r="H688" s="3"/>
      <c r="I688" s="3"/>
    </row>
    <row r="689" spans="2:9" x14ac:dyDescent="0.25">
      <c r="B689" s="38"/>
      <c r="G689" s="3"/>
      <c r="H689" s="3"/>
      <c r="I689" s="3"/>
    </row>
    <row r="690" spans="2:9" x14ac:dyDescent="0.25">
      <c r="B690" s="38"/>
      <c r="G690" s="3"/>
      <c r="H690" s="3"/>
      <c r="I690" s="3"/>
    </row>
    <row r="691" spans="2:9" x14ac:dyDescent="0.25">
      <c r="B691" s="38"/>
      <c r="G691" s="3"/>
      <c r="H691" s="3"/>
      <c r="I691" s="3"/>
    </row>
    <row r="692" spans="2:9" x14ac:dyDescent="0.25">
      <c r="B692" s="38"/>
      <c r="G692" s="3"/>
      <c r="H692" s="3"/>
      <c r="I692" s="3"/>
    </row>
    <row r="693" spans="2:9" x14ac:dyDescent="0.25">
      <c r="B693" s="38"/>
      <c r="G693" s="3"/>
      <c r="H693" s="3"/>
      <c r="I693" s="3"/>
    </row>
    <row r="694" spans="2:9" x14ac:dyDescent="0.25">
      <c r="B694" s="38"/>
      <c r="G694" s="3"/>
      <c r="H694" s="3"/>
      <c r="I694" s="3"/>
    </row>
    <row r="695" spans="2:9" x14ac:dyDescent="0.25">
      <c r="B695" s="38"/>
      <c r="G695" s="3"/>
      <c r="H695" s="3"/>
      <c r="I695" s="3"/>
    </row>
    <row r="696" spans="2:9" x14ac:dyDescent="0.25">
      <c r="B696" s="38"/>
      <c r="G696" s="3"/>
      <c r="H696" s="3"/>
      <c r="I696" s="3"/>
    </row>
    <row r="697" spans="2:9" x14ac:dyDescent="0.25">
      <c r="B697" s="38"/>
      <c r="G697" s="3"/>
      <c r="H697" s="3"/>
      <c r="I697" s="3"/>
    </row>
    <row r="698" spans="2:9" x14ac:dyDescent="0.25">
      <c r="B698" s="38"/>
      <c r="G698" s="3"/>
      <c r="H698" s="3"/>
      <c r="I698" s="3"/>
    </row>
    <row r="699" spans="2:9" x14ac:dyDescent="0.25">
      <c r="B699" s="38"/>
      <c r="G699" s="3"/>
      <c r="H699" s="3"/>
      <c r="I699" s="3"/>
    </row>
    <row r="700" spans="2:9" x14ac:dyDescent="0.25">
      <c r="B700" s="38"/>
      <c r="G700" s="3"/>
      <c r="H700" s="3"/>
      <c r="I700" s="3"/>
    </row>
    <row r="701" spans="2:9" x14ac:dyDescent="0.25">
      <c r="B701" s="38"/>
      <c r="G701" s="3"/>
      <c r="H701" s="3"/>
      <c r="I701" s="3"/>
    </row>
    <row r="702" spans="2:9" x14ac:dyDescent="0.25">
      <c r="B702" s="38"/>
      <c r="G702" s="3"/>
      <c r="H702" s="3"/>
      <c r="I702" s="3"/>
    </row>
    <row r="703" spans="2:9" x14ac:dyDescent="0.25">
      <c r="B703" s="38"/>
      <c r="G703" s="3"/>
      <c r="H703" s="3"/>
      <c r="I703" s="3"/>
    </row>
    <row r="704" spans="2:9" x14ac:dyDescent="0.25">
      <c r="B704" s="38"/>
      <c r="G704" s="3"/>
      <c r="H704" s="3"/>
      <c r="I704" s="3"/>
    </row>
    <row r="705" spans="2:9" x14ac:dyDescent="0.25">
      <c r="B705" s="38"/>
      <c r="G705" s="3"/>
      <c r="H705" s="3"/>
      <c r="I705" s="3"/>
    </row>
    <row r="706" spans="2:9" x14ac:dyDescent="0.25">
      <c r="B706" s="38"/>
      <c r="G706" s="3"/>
      <c r="H706" s="3"/>
      <c r="I706" s="3"/>
    </row>
    <row r="707" spans="2:9" x14ac:dyDescent="0.25">
      <c r="B707" s="38"/>
      <c r="G707" s="3"/>
      <c r="H707" s="3"/>
      <c r="I707" s="3"/>
    </row>
    <row r="708" spans="2:9" x14ac:dyDescent="0.25">
      <c r="B708" s="38"/>
      <c r="G708" s="3"/>
      <c r="H708" s="3"/>
      <c r="I708" s="3"/>
    </row>
    <row r="709" spans="2:9" x14ac:dyDescent="0.25">
      <c r="B709" s="38"/>
      <c r="G709" s="3"/>
      <c r="H709" s="3"/>
      <c r="I709" s="3"/>
    </row>
    <row r="710" spans="2:9" x14ac:dyDescent="0.25">
      <c r="B710" s="38"/>
      <c r="G710" s="3"/>
      <c r="H710" s="3"/>
      <c r="I710" s="3"/>
    </row>
    <row r="711" spans="2:9" x14ac:dyDescent="0.25">
      <c r="B711" s="38"/>
      <c r="G711" s="3"/>
      <c r="H711" s="3"/>
      <c r="I711" s="3"/>
    </row>
    <row r="712" spans="2:9" x14ac:dyDescent="0.25">
      <c r="B712" s="38"/>
      <c r="G712" s="3"/>
      <c r="H712" s="3"/>
      <c r="I712" s="3"/>
    </row>
    <row r="713" spans="2:9" x14ac:dyDescent="0.25">
      <c r="B713" s="38"/>
      <c r="G713" s="3"/>
      <c r="H713" s="3"/>
      <c r="I713" s="3"/>
    </row>
    <row r="714" spans="2:9" x14ac:dyDescent="0.25">
      <c r="B714" s="38"/>
      <c r="G714" s="3"/>
      <c r="H714" s="3"/>
      <c r="I714" s="3"/>
    </row>
    <row r="715" spans="2:9" x14ac:dyDescent="0.25">
      <c r="B715" s="38"/>
      <c r="G715" s="3"/>
      <c r="H715" s="3"/>
      <c r="I715" s="3"/>
    </row>
    <row r="716" spans="2:9" x14ac:dyDescent="0.25">
      <c r="B716" s="38"/>
      <c r="G716" s="3"/>
      <c r="H716" s="3"/>
      <c r="I716" s="3"/>
    </row>
    <row r="717" spans="2:9" x14ac:dyDescent="0.25">
      <c r="B717" s="38"/>
      <c r="G717" s="3"/>
      <c r="H717" s="3"/>
      <c r="I717" s="3"/>
    </row>
    <row r="718" spans="2:9" x14ac:dyDescent="0.25">
      <c r="B718" s="38"/>
      <c r="G718" s="3"/>
      <c r="H718" s="3"/>
      <c r="I718" s="3"/>
    </row>
    <row r="719" spans="2:9" x14ac:dyDescent="0.25">
      <c r="B719" s="38"/>
      <c r="G719" s="3"/>
      <c r="H719" s="3"/>
      <c r="I719" s="3"/>
    </row>
    <row r="720" spans="2:9" x14ac:dyDescent="0.25">
      <c r="B720" s="38"/>
      <c r="G720" s="3"/>
      <c r="H720" s="3"/>
      <c r="I720" s="3"/>
    </row>
    <row r="721" spans="2:9" x14ac:dyDescent="0.25">
      <c r="B721" s="38"/>
      <c r="G721" s="3"/>
      <c r="H721" s="3"/>
      <c r="I721" s="3"/>
    </row>
    <row r="722" spans="2:9" x14ac:dyDescent="0.25">
      <c r="B722" s="38"/>
      <c r="G722" s="3"/>
      <c r="H722" s="3"/>
      <c r="I722" s="3"/>
    </row>
    <row r="723" spans="2:9" x14ac:dyDescent="0.25">
      <c r="B723" s="38"/>
      <c r="G723" s="3"/>
      <c r="H723" s="3"/>
      <c r="I723" s="3"/>
    </row>
    <row r="724" spans="2:9" x14ac:dyDescent="0.25">
      <c r="B724" s="38"/>
      <c r="G724" s="3"/>
      <c r="H724" s="3"/>
      <c r="I724" s="3"/>
    </row>
    <row r="725" spans="2:9" x14ac:dyDescent="0.25">
      <c r="B725" s="38"/>
      <c r="G725" s="3"/>
      <c r="H725" s="3"/>
      <c r="I725" s="3"/>
    </row>
    <row r="726" spans="2:9" x14ac:dyDescent="0.25">
      <c r="B726" s="38"/>
      <c r="G726" s="3"/>
      <c r="H726" s="3"/>
      <c r="I726" s="3"/>
    </row>
    <row r="727" spans="2:9" x14ac:dyDescent="0.25">
      <c r="B727" s="38"/>
      <c r="G727" s="3"/>
      <c r="H727" s="3"/>
      <c r="I727" s="3"/>
    </row>
    <row r="728" spans="2:9" x14ac:dyDescent="0.25">
      <c r="B728" s="38"/>
      <c r="G728" s="3"/>
      <c r="H728" s="3"/>
      <c r="I728" s="3"/>
    </row>
    <row r="729" spans="2:9" x14ac:dyDescent="0.25">
      <c r="B729" s="38"/>
      <c r="G729" s="3"/>
      <c r="H729" s="3"/>
      <c r="I729" s="3"/>
    </row>
    <row r="730" spans="2:9" x14ac:dyDescent="0.25">
      <c r="B730" s="38"/>
      <c r="G730" s="3"/>
      <c r="H730" s="3"/>
      <c r="I730" s="3"/>
    </row>
    <row r="731" spans="2:9" x14ac:dyDescent="0.25">
      <c r="B731" s="38"/>
      <c r="G731" s="3"/>
      <c r="H731" s="3"/>
      <c r="I731" s="3"/>
    </row>
    <row r="732" spans="2:9" x14ac:dyDescent="0.25">
      <c r="B732" s="38"/>
      <c r="G732" s="3"/>
      <c r="H732" s="3"/>
      <c r="I732" s="3"/>
    </row>
    <row r="733" spans="2:9" x14ac:dyDescent="0.25">
      <c r="B733" s="38"/>
      <c r="G733" s="3"/>
      <c r="H733" s="3"/>
      <c r="I733" s="3"/>
    </row>
    <row r="734" spans="2:9" x14ac:dyDescent="0.25">
      <c r="B734" s="38"/>
      <c r="G734" s="3"/>
      <c r="H734" s="3"/>
      <c r="I734" s="3"/>
    </row>
    <row r="735" spans="2:9" x14ac:dyDescent="0.25">
      <c r="B735" s="38"/>
      <c r="G735" s="3"/>
      <c r="H735" s="3"/>
      <c r="I735" s="3"/>
    </row>
    <row r="736" spans="2:9" x14ac:dyDescent="0.25">
      <c r="B736" s="38"/>
      <c r="G736" s="3"/>
      <c r="H736" s="3"/>
      <c r="I736" s="3"/>
    </row>
    <row r="737" spans="2:9" x14ac:dyDescent="0.25">
      <c r="B737" s="38"/>
      <c r="G737" s="3"/>
      <c r="H737" s="3"/>
      <c r="I737" s="3"/>
    </row>
    <row r="738" spans="2:9" x14ac:dyDescent="0.25">
      <c r="B738" s="38"/>
      <c r="G738" s="3"/>
      <c r="H738" s="3"/>
      <c r="I738" s="3"/>
    </row>
    <row r="739" spans="2:9" x14ac:dyDescent="0.25">
      <c r="B739" s="38"/>
      <c r="G739" s="3"/>
      <c r="H739" s="3"/>
      <c r="I739" s="3"/>
    </row>
    <row r="740" spans="2:9" x14ac:dyDescent="0.25">
      <c r="B740" s="38"/>
      <c r="G740" s="3"/>
      <c r="H740" s="3"/>
      <c r="I740" s="3"/>
    </row>
    <row r="741" spans="2:9" x14ac:dyDescent="0.25">
      <c r="B741" s="38"/>
      <c r="G741" s="3"/>
      <c r="H741" s="3"/>
      <c r="I741" s="3"/>
    </row>
    <row r="742" spans="2:9" x14ac:dyDescent="0.25">
      <c r="B742" s="38"/>
      <c r="G742" s="3"/>
      <c r="H742" s="3"/>
      <c r="I742" s="3"/>
    </row>
    <row r="743" spans="2:9" x14ac:dyDescent="0.25">
      <c r="B743" s="38"/>
      <c r="G743" s="3"/>
      <c r="H743" s="3"/>
      <c r="I743" s="3"/>
    </row>
    <row r="744" spans="2:9" x14ac:dyDescent="0.25">
      <c r="B744" s="38"/>
      <c r="G744" s="3"/>
      <c r="H744" s="3"/>
      <c r="I744" s="3"/>
    </row>
    <row r="745" spans="2:9" x14ac:dyDescent="0.25">
      <c r="B745" s="38"/>
      <c r="G745" s="3"/>
      <c r="H745" s="3"/>
      <c r="I745" s="3"/>
    </row>
    <row r="746" spans="2:9" x14ac:dyDescent="0.25">
      <c r="B746" s="38"/>
      <c r="G746" s="3"/>
      <c r="H746" s="3"/>
      <c r="I746" s="3"/>
    </row>
    <row r="747" spans="2:9" x14ac:dyDescent="0.25">
      <c r="B747" s="38"/>
      <c r="G747" s="3"/>
      <c r="H747" s="3"/>
      <c r="I747" s="3"/>
    </row>
    <row r="748" spans="2:9" x14ac:dyDescent="0.25">
      <c r="B748" s="38"/>
      <c r="G748" s="3"/>
      <c r="H748" s="3"/>
      <c r="I748" s="3"/>
    </row>
    <row r="749" spans="2:9" x14ac:dyDescent="0.25">
      <c r="B749" s="38"/>
      <c r="G749" s="3"/>
      <c r="H749" s="3"/>
      <c r="I749" s="3"/>
    </row>
    <row r="750" spans="2:9" x14ac:dyDescent="0.25">
      <c r="B750" s="38"/>
      <c r="G750" s="3"/>
      <c r="H750" s="3"/>
      <c r="I750" s="3"/>
    </row>
    <row r="751" spans="2:9" x14ac:dyDescent="0.25">
      <c r="B751" s="38"/>
      <c r="G751" s="3"/>
      <c r="H751" s="3"/>
      <c r="I751" s="3"/>
    </row>
    <row r="752" spans="2:9" x14ac:dyDescent="0.25">
      <c r="B752" s="38"/>
      <c r="G752" s="3"/>
      <c r="H752" s="3"/>
      <c r="I752" s="3"/>
    </row>
    <row r="753" spans="2:9" x14ac:dyDescent="0.25">
      <c r="B753" s="38"/>
      <c r="G753" s="3"/>
      <c r="H753" s="3"/>
      <c r="I753" s="3"/>
    </row>
    <row r="754" spans="2:9" x14ac:dyDescent="0.25">
      <c r="B754" s="38"/>
      <c r="G754" s="3"/>
      <c r="H754" s="3"/>
      <c r="I754" s="3"/>
    </row>
    <row r="755" spans="2:9" x14ac:dyDescent="0.25">
      <c r="B755" s="38"/>
      <c r="G755" s="3"/>
      <c r="H755" s="3"/>
      <c r="I755" s="3"/>
    </row>
    <row r="756" spans="2:9" x14ac:dyDescent="0.25">
      <c r="B756" s="38"/>
      <c r="G756" s="3"/>
      <c r="H756" s="3"/>
      <c r="I756" s="3"/>
    </row>
    <row r="757" spans="2:9" x14ac:dyDescent="0.25">
      <c r="B757" s="38"/>
      <c r="G757" s="3"/>
      <c r="H757" s="3"/>
      <c r="I757" s="3"/>
    </row>
    <row r="758" spans="2:9" x14ac:dyDescent="0.25">
      <c r="B758" s="38"/>
      <c r="G758" s="3"/>
      <c r="H758" s="3"/>
      <c r="I758" s="3"/>
    </row>
    <row r="759" spans="2:9" x14ac:dyDescent="0.25">
      <c r="B759" s="38"/>
      <c r="G759" s="3"/>
      <c r="H759" s="3"/>
      <c r="I759" s="3"/>
    </row>
    <row r="760" spans="2:9" x14ac:dyDescent="0.25">
      <c r="B760" s="38"/>
      <c r="G760" s="3"/>
      <c r="H760" s="3"/>
      <c r="I760" s="3"/>
    </row>
    <row r="761" spans="2:9" x14ac:dyDescent="0.25">
      <c r="B761" s="38"/>
      <c r="G761" s="3"/>
      <c r="H761" s="3"/>
      <c r="I761" s="3"/>
    </row>
    <row r="762" spans="2:9" x14ac:dyDescent="0.25">
      <c r="B762" s="38"/>
      <c r="G762" s="3"/>
      <c r="H762" s="3"/>
      <c r="I762" s="3"/>
    </row>
    <row r="763" spans="2:9" x14ac:dyDescent="0.25">
      <c r="B763" s="38"/>
      <c r="G763" s="3"/>
      <c r="H763" s="3"/>
      <c r="I763" s="3"/>
    </row>
    <row r="764" spans="2:9" x14ac:dyDescent="0.25">
      <c r="B764" s="38"/>
      <c r="G764" s="3"/>
      <c r="H764" s="3"/>
      <c r="I764" s="3"/>
    </row>
    <row r="765" spans="2:9" x14ac:dyDescent="0.25">
      <c r="B765" s="38"/>
      <c r="G765" s="3"/>
      <c r="H765" s="3"/>
      <c r="I765" s="3"/>
    </row>
    <row r="766" spans="2:9" x14ac:dyDescent="0.25">
      <c r="B766" s="38"/>
      <c r="G766" s="3"/>
      <c r="H766" s="3"/>
      <c r="I766" s="3"/>
    </row>
    <row r="767" spans="2:9" x14ac:dyDescent="0.25">
      <c r="B767" s="38"/>
      <c r="G767" s="3"/>
      <c r="H767" s="3"/>
      <c r="I767" s="3"/>
    </row>
    <row r="768" spans="2:9" x14ac:dyDescent="0.25">
      <c r="B768" s="38"/>
      <c r="G768" s="3"/>
      <c r="H768" s="3"/>
      <c r="I768" s="3"/>
    </row>
    <row r="769" spans="2:9" x14ac:dyDescent="0.25">
      <c r="B769" s="38"/>
      <c r="G769" s="3"/>
      <c r="H769" s="3"/>
      <c r="I769" s="3"/>
    </row>
    <row r="770" spans="2:9" x14ac:dyDescent="0.25">
      <c r="B770" s="38"/>
      <c r="G770" s="3"/>
      <c r="H770" s="3"/>
      <c r="I770" s="3"/>
    </row>
    <row r="771" spans="2:9" x14ac:dyDescent="0.25">
      <c r="B771" s="38"/>
      <c r="G771" s="3"/>
      <c r="H771" s="3"/>
      <c r="I771" s="3"/>
    </row>
    <row r="772" spans="2:9" x14ac:dyDescent="0.25">
      <c r="B772" s="38"/>
      <c r="G772" s="3"/>
      <c r="H772" s="3"/>
      <c r="I772" s="3"/>
    </row>
    <row r="773" spans="2:9" x14ac:dyDescent="0.25">
      <c r="B773" s="38"/>
      <c r="G773" s="3"/>
      <c r="H773" s="3"/>
      <c r="I773" s="3"/>
    </row>
    <row r="774" spans="2:9" x14ac:dyDescent="0.25">
      <c r="B774" s="38"/>
      <c r="G774" s="3"/>
      <c r="H774" s="3"/>
      <c r="I774" s="3"/>
    </row>
    <row r="775" spans="2:9" x14ac:dyDescent="0.25">
      <c r="B775" s="38"/>
      <c r="G775" s="3"/>
      <c r="H775" s="3"/>
      <c r="I775" s="3"/>
    </row>
    <row r="776" spans="2:9" x14ac:dyDescent="0.25">
      <c r="B776" s="38"/>
      <c r="G776" s="3"/>
      <c r="H776" s="3"/>
      <c r="I776" s="3"/>
    </row>
    <row r="777" spans="2:9" x14ac:dyDescent="0.25">
      <c r="B777" s="38"/>
      <c r="G777" s="3"/>
      <c r="H777" s="3"/>
      <c r="I777" s="3"/>
    </row>
    <row r="778" spans="2:9" x14ac:dyDescent="0.25">
      <c r="B778" s="38"/>
      <c r="G778" s="3"/>
      <c r="H778" s="3"/>
      <c r="I778" s="3"/>
    </row>
    <row r="779" spans="2:9" x14ac:dyDescent="0.25">
      <c r="B779" s="38"/>
      <c r="G779" s="3"/>
      <c r="H779" s="3"/>
      <c r="I779" s="3"/>
    </row>
    <row r="780" spans="2:9" x14ac:dyDescent="0.25">
      <c r="B780" s="38"/>
      <c r="G780" s="3"/>
      <c r="H780" s="3"/>
      <c r="I780" s="3"/>
    </row>
    <row r="781" spans="2:9" x14ac:dyDescent="0.25">
      <c r="B781" s="38"/>
      <c r="G781" s="3"/>
      <c r="H781" s="3"/>
      <c r="I781" s="3"/>
    </row>
    <row r="782" spans="2:9" x14ac:dyDescent="0.25">
      <c r="B782" s="38"/>
      <c r="G782" s="3"/>
      <c r="H782" s="3"/>
      <c r="I782" s="3"/>
    </row>
    <row r="783" spans="2:9" x14ac:dyDescent="0.25">
      <c r="B783" s="38"/>
      <c r="G783" s="3"/>
      <c r="H783" s="3"/>
      <c r="I783" s="3"/>
    </row>
    <row r="784" spans="2:9" x14ac:dyDescent="0.25">
      <c r="B784" s="38"/>
      <c r="G784" s="3"/>
      <c r="H784" s="3"/>
      <c r="I784" s="3"/>
    </row>
    <row r="785" spans="2:9" x14ac:dyDescent="0.25">
      <c r="B785" s="38"/>
      <c r="G785" s="3"/>
      <c r="H785" s="3"/>
      <c r="I785" s="3"/>
    </row>
    <row r="786" spans="2:9" x14ac:dyDescent="0.25">
      <c r="B786" s="38"/>
      <c r="G786" s="3"/>
      <c r="H786" s="3"/>
      <c r="I786" s="3"/>
    </row>
    <row r="787" spans="2:9" x14ac:dyDescent="0.25">
      <c r="B787" s="38"/>
      <c r="G787" s="3"/>
      <c r="H787" s="3"/>
      <c r="I787" s="3"/>
    </row>
    <row r="788" spans="2:9" x14ac:dyDescent="0.25">
      <c r="B788" s="38"/>
      <c r="G788" s="3"/>
      <c r="H788" s="3"/>
      <c r="I788" s="3"/>
    </row>
    <row r="789" spans="2:9" x14ac:dyDescent="0.25">
      <c r="B789" s="38"/>
      <c r="G789" s="3"/>
      <c r="H789" s="3"/>
      <c r="I789" s="3"/>
    </row>
    <row r="790" spans="2:9" x14ac:dyDescent="0.25">
      <c r="B790" s="38"/>
      <c r="G790" s="3"/>
      <c r="H790" s="3"/>
      <c r="I790" s="3"/>
    </row>
    <row r="791" spans="2:9" x14ac:dyDescent="0.25">
      <c r="B791" s="38"/>
      <c r="G791" s="3"/>
      <c r="H791" s="3"/>
      <c r="I791" s="3"/>
    </row>
    <row r="792" spans="2:9" x14ac:dyDescent="0.25">
      <c r="B792" s="38"/>
      <c r="G792" s="3"/>
      <c r="H792" s="3"/>
      <c r="I792" s="3"/>
    </row>
    <row r="793" spans="2:9" x14ac:dyDescent="0.25">
      <c r="B793" s="38"/>
      <c r="G793" s="3"/>
      <c r="H793" s="3"/>
      <c r="I793" s="3"/>
    </row>
    <row r="794" spans="2:9" x14ac:dyDescent="0.25">
      <c r="B794" s="38"/>
      <c r="G794" s="3"/>
      <c r="H794" s="3"/>
      <c r="I794" s="3"/>
    </row>
    <row r="795" spans="2:9" x14ac:dyDescent="0.25">
      <c r="B795" s="38"/>
      <c r="G795" s="3"/>
      <c r="H795" s="3"/>
      <c r="I795" s="3"/>
    </row>
    <row r="796" spans="2:9" x14ac:dyDescent="0.25">
      <c r="B796" s="38"/>
      <c r="G796" s="3"/>
      <c r="H796" s="3"/>
      <c r="I796" s="3"/>
    </row>
    <row r="797" spans="2:9" x14ac:dyDescent="0.25">
      <c r="B797" s="38"/>
      <c r="G797" s="3"/>
      <c r="H797" s="3"/>
      <c r="I797" s="3"/>
    </row>
    <row r="798" spans="2:9" x14ac:dyDescent="0.25">
      <c r="B798" s="38"/>
      <c r="G798" s="3"/>
      <c r="H798" s="3"/>
      <c r="I798" s="3"/>
    </row>
    <row r="799" spans="2:9" x14ac:dyDescent="0.25">
      <c r="B799" s="38"/>
      <c r="G799" s="3"/>
      <c r="H799" s="3"/>
      <c r="I799" s="3"/>
    </row>
    <row r="800" spans="2:9" x14ac:dyDescent="0.25">
      <c r="B800" s="38"/>
      <c r="G800" s="3"/>
      <c r="H800" s="3"/>
      <c r="I800" s="3"/>
    </row>
    <row r="801" spans="2:9" x14ac:dyDescent="0.25">
      <c r="B801" s="38"/>
      <c r="G801" s="3"/>
      <c r="H801" s="3"/>
      <c r="I801" s="3"/>
    </row>
    <row r="802" spans="2:9" x14ac:dyDescent="0.25">
      <c r="B802" s="38"/>
      <c r="G802" s="3"/>
      <c r="H802" s="3"/>
      <c r="I802" s="3"/>
    </row>
    <row r="803" spans="2:9" x14ac:dyDescent="0.25">
      <c r="B803" s="38"/>
      <c r="G803" s="3"/>
      <c r="H803" s="3"/>
      <c r="I803" s="3"/>
    </row>
    <row r="804" spans="2:9" x14ac:dyDescent="0.25">
      <c r="B804" s="38"/>
      <c r="G804" s="3"/>
      <c r="H804" s="3"/>
      <c r="I804" s="3"/>
    </row>
    <row r="805" spans="2:9" x14ac:dyDescent="0.25">
      <c r="B805" s="38"/>
      <c r="G805" s="3"/>
      <c r="H805" s="3"/>
      <c r="I805" s="3"/>
    </row>
    <row r="806" spans="2:9" x14ac:dyDescent="0.25">
      <c r="B806" s="38"/>
      <c r="G806" s="3"/>
      <c r="H806" s="3"/>
      <c r="I806" s="3"/>
    </row>
    <row r="807" spans="2:9" x14ac:dyDescent="0.25">
      <c r="B807" s="38"/>
      <c r="G807" s="3"/>
      <c r="H807" s="3"/>
      <c r="I807" s="3"/>
    </row>
    <row r="808" spans="2:9" x14ac:dyDescent="0.25">
      <c r="B808" s="38"/>
      <c r="G808" s="3"/>
      <c r="H808" s="3"/>
      <c r="I808" s="3"/>
    </row>
    <row r="809" spans="2:9" x14ac:dyDescent="0.25">
      <c r="B809" s="38"/>
      <c r="G809" s="3"/>
      <c r="H809" s="3"/>
      <c r="I809" s="3"/>
    </row>
    <row r="810" spans="2:9" x14ac:dyDescent="0.25">
      <c r="B810" s="38"/>
      <c r="G810" s="3"/>
      <c r="H810" s="3"/>
      <c r="I810" s="3"/>
    </row>
    <row r="811" spans="2:9" x14ac:dyDescent="0.25">
      <c r="B811" s="38"/>
      <c r="G811" s="3"/>
      <c r="H811" s="3"/>
      <c r="I811" s="3"/>
    </row>
    <row r="812" spans="2:9" x14ac:dyDescent="0.25">
      <c r="B812" s="38"/>
      <c r="G812" s="3"/>
      <c r="H812" s="3"/>
      <c r="I812" s="3"/>
    </row>
    <row r="813" spans="2:9" x14ac:dyDescent="0.25">
      <c r="B813" s="38"/>
      <c r="G813" s="3"/>
      <c r="H813" s="3"/>
      <c r="I813" s="3"/>
    </row>
    <row r="814" spans="2:9" x14ac:dyDescent="0.25">
      <c r="B814" s="38"/>
      <c r="G814" s="3"/>
      <c r="H814" s="3"/>
      <c r="I814" s="3"/>
    </row>
    <row r="815" spans="2:9" x14ac:dyDescent="0.25">
      <c r="B815" s="38"/>
      <c r="G815" s="3"/>
      <c r="H815" s="3"/>
      <c r="I815" s="3"/>
    </row>
    <row r="816" spans="2:9" x14ac:dyDescent="0.25">
      <c r="B816" s="38"/>
      <c r="G816" s="3"/>
      <c r="H816" s="3"/>
      <c r="I816" s="3"/>
    </row>
    <row r="817" spans="2:9" x14ac:dyDescent="0.25">
      <c r="B817" s="38"/>
      <c r="G817" s="3"/>
      <c r="H817" s="3"/>
      <c r="I817" s="3"/>
    </row>
    <row r="818" spans="2:9" x14ac:dyDescent="0.25">
      <c r="B818" s="38"/>
      <c r="G818" s="3"/>
      <c r="H818" s="3"/>
      <c r="I818" s="3"/>
    </row>
    <row r="819" spans="2:9" x14ac:dyDescent="0.25">
      <c r="B819" s="38"/>
      <c r="G819" s="3"/>
      <c r="H819" s="3"/>
      <c r="I819" s="3"/>
    </row>
    <row r="820" spans="2:9" x14ac:dyDescent="0.25">
      <c r="B820" s="38"/>
      <c r="G820" s="3"/>
      <c r="H820" s="3"/>
      <c r="I820" s="3"/>
    </row>
    <row r="821" spans="2:9" x14ac:dyDescent="0.25">
      <c r="B821" s="38"/>
      <c r="G821" s="3"/>
      <c r="H821" s="3"/>
      <c r="I821" s="3"/>
    </row>
    <row r="822" spans="2:9" x14ac:dyDescent="0.25">
      <c r="B822" s="38"/>
      <c r="G822" s="3"/>
      <c r="H822" s="3"/>
      <c r="I822" s="3"/>
    </row>
    <row r="823" spans="2:9" x14ac:dyDescent="0.25">
      <c r="B823" s="38"/>
      <c r="G823" s="3"/>
      <c r="H823" s="3"/>
      <c r="I823" s="3"/>
    </row>
  </sheetData>
  <mergeCells count="1463">
    <mergeCell ref="B472:B474"/>
    <mergeCell ref="C472:C474"/>
    <mergeCell ref="D472:D474"/>
    <mergeCell ref="E472:E474"/>
    <mergeCell ref="J472:J474"/>
    <mergeCell ref="K472:K474"/>
    <mergeCell ref="L472:L474"/>
    <mergeCell ref="N469:N471"/>
    <mergeCell ref="E466:E468"/>
    <mergeCell ref="M472:M474"/>
    <mergeCell ref="N472:N474"/>
    <mergeCell ref="C469:C471"/>
    <mergeCell ref="D469:D471"/>
    <mergeCell ref="E469:E471"/>
    <mergeCell ref="J152:J154"/>
    <mergeCell ref="K152:K154"/>
    <mergeCell ref="L152:L154"/>
    <mergeCell ref="M152:M154"/>
    <mergeCell ref="N152:N154"/>
    <mergeCell ref="B155:B157"/>
    <mergeCell ref="B349:B351"/>
    <mergeCell ref="C349:C351"/>
    <mergeCell ref="D349:D351"/>
    <mergeCell ref="E349:E351"/>
    <mergeCell ref="J349:J351"/>
    <mergeCell ref="K349:K351"/>
    <mergeCell ref="L349:L351"/>
    <mergeCell ref="M349:M351"/>
    <mergeCell ref="N349:N351"/>
    <mergeCell ref="N275:N277"/>
    <mergeCell ref="N260:N262"/>
    <mergeCell ref="N263:N265"/>
    <mergeCell ref="B466:B468"/>
    <mergeCell ref="K469:K471"/>
    <mergeCell ref="L469:L471"/>
    <mergeCell ref="M469:M471"/>
    <mergeCell ref="J466:J468"/>
    <mergeCell ref="K56:K58"/>
    <mergeCell ref="L56:L58"/>
    <mergeCell ref="M56:M58"/>
    <mergeCell ref="N56:N58"/>
    <mergeCell ref="B77:B79"/>
    <mergeCell ref="C77:C79"/>
    <mergeCell ref="D77:D79"/>
    <mergeCell ref="E77:E79"/>
    <mergeCell ref="J77:J79"/>
    <mergeCell ref="K77:K79"/>
    <mergeCell ref="L77:L79"/>
    <mergeCell ref="M77:M79"/>
    <mergeCell ref="N77:N79"/>
    <mergeCell ref="E68:E70"/>
    <mergeCell ref="K68:K70"/>
    <mergeCell ref="B74:B76"/>
    <mergeCell ref="B469:B471"/>
    <mergeCell ref="C466:C468"/>
    <mergeCell ref="D466:D468"/>
    <mergeCell ref="L466:L468"/>
    <mergeCell ref="M466:M468"/>
    <mergeCell ref="N466:N468"/>
    <mergeCell ref="K466:K468"/>
    <mergeCell ref="B149:B151"/>
    <mergeCell ref="N257:N259"/>
    <mergeCell ref="B161:B164"/>
    <mergeCell ref="C161:C164"/>
    <mergeCell ref="B460:B462"/>
    <mergeCell ref="C460:C462"/>
    <mergeCell ref="D460:D462"/>
    <mergeCell ref="E460:E462"/>
    <mergeCell ref="J460:J462"/>
    <mergeCell ref="K460:K462"/>
    <mergeCell ref="L460:L462"/>
    <mergeCell ref="M460:M462"/>
    <mergeCell ref="N460:N462"/>
    <mergeCell ref="B463:B465"/>
    <mergeCell ref="C463:C465"/>
    <mergeCell ref="D463:D465"/>
    <mergeCell ref="E463:E465"/>
    <mergeCell ref="J463:J465"/>
    <mergeCell ref="K463:K465"/>
    <mergeCell ref="L463:L465"/>
    <mergeCell ref="M463:M465"/>
    <mergeCell ref="N463:N465"/>
    <mergeCell ref="B454:B456"/>
    <mergeCell ref="K454:K456"/>
    <mergeCell ref="L454:L456"/>
    <mergeCell ref="M454:M456"/>
    <mergeCell ref="N454:N456"/>
    <mergeCell ref="L445:L447"/>
    <mergeCell ref="M445:M447"/>
    <mergeCell ref="N445:N447"/>
    <mergeCell ref="J448:J450"/>
    <mergeCell ref="K448:K450"/>
    <mergeCell ref="K445:K447"/>
    <mergeCell ref="L448:L450"/>
    <mergeCell ref="C454:C456"/>
    <mergeCell ref="D454:D456"/>
    <mergeCell ref="E454:E456"/>
    <mergeCell ref="J454:J456"/>
    <mergeCell ref="B457:B459"/>
    <mergeCell ref="C457:C459"/>
    <mergeCell ref="D457:D459"/>
    <mergeCell ref="E457:E459"/>
    <mergeCell ref="J457:J459"/>
    <mergeCell ref="K457:K459"/>
    <mergeCell ref="L457:L459"/>
    <mergeCell ref="M457:M459"/>
    <mergeCell ref="N457:N459"/>
    <mergeCell ref="C448:C450"/>
    <mergeCell ref="D448:D450"/>
    <mergeCell ref="J445:J447"/>
    <mergeCell ref="J149:J151"/>
    <mergeCell ref="K149:K151"/>
    <mergeCell ref="K442:K444"/>
    <mergeCell ref="L442:L444"/>
    <mergeCell ref="M448:M450"/>
    <mergeCell ref="N448:N450"/>
    <mergeCell ref="C437:C439"/>
    <mergeCell ref="C422:C424"/>
    <mergeCell ref="E422:E424"/>
    <mergeCell ref="D419:D421"/>
    <mergeCell ref="D425:D427"/>
    <mergeCell ref="E425:E427"/>
    <mergeCell ref="E428:E430"/>
    <mergeCell ref="M428:M430"/>
    <mergeCell ref="D287:D289"/>
    <mergeCell ref="E287:E289"/>
    <mergeCell ref="J287:J289"/>
    <mergeCell ref="K287:K289"/>
    <mergeCell ref="C149:C151"/>
    <mergeCell ref="D149:D151"/>
    <mergeCell ref="E149:E151"/>
    <mergeCell ref="M442:M444"/>
    <mergeCell ref="N442:N444"/>
    <mergeCell ref="J392:J394"/>
    <mergeCell ref="K392:K394"/>
    <mergeCell ref="D161:D164"/>
    <mergeCell ref="E161:E164"/>
    <mergeCell ref="F163:F164"/>
    <mergeCell ref="G163:G164"/>
    <mergeCell ref="H163:H164"/>
    <mergeCell ref="C155:C157"/>
    <mergeCell ref="D155:D157"/>
    <mergeCell ref="E155:E157"/>
    <mergeCell ref="J155:J157"/>
    <mergeCell ref="K155:K157"/>
    <mergeCell ref="C188:C190"/>
    <mergeCell ref="C191:C193"/>
    <mergeCell ref="B233:B235"/>
    <mergeCell ref="D236:D238"/>
    <mergeCell ref="B316:B318"/>
    <mergeCell ref="B307:B309"/>
    <mergeCell ref="D301:D303"/>
    <mergeCell ref="C313:C315"/>
    <mergeCell ref="D337:D339"/>
    <mergeCell ref="C284:C286"/>
    <mergeCell ref="D395:D397"/>
    <mergeCell ref="D401:D403"/>
    <mergeCell ref="C398:C400"/>
    <mergeCell ref="K177:K179"/>
    <mergeCell ref="K168:K170"/>
    <mergeCell ref="D180:D182"/>
    <mergeCell ref="D284:D286"/>
    <mergeCell ref="E284:E286"/>
    <mergeCell ref="J284:J286"/>
    <mergeCell ref="B287:B289"/>
    <mergeCell ref="C287:C289"/>
    <mergeCell ref="J260:J262"/>
    <mergeCell ref="J248:J250"/>
    <mergeCell ref="B260:B262"/>
    <mergeCell ref="K269:K271"/>
    <mergeCell ref="B168:B170"/>
    <mergeCell ref="E269:E271"/>
    <mergeCell ref="E272:E274"/>
    <mergeCell ref="E230:E232"/>
    <mergeCell ref="K107:K109"/>
    <mergeCell ref="K110:K112"/>
    <mergeCell ref="K128:K130"/>
    <mergeCell ref="K116:K118"/>
    <mergeCell ref="E137:E139"/>
    <mergeCell ref="K137:K139"/>
    <mergeCell ref="L137:L139"/>
    <mergeCell ref="B200:B202"/>
    <mergeCell ref="C200:C202"/>
    <mergeCell ref="D200:D202"/>
    <mergeCell ref="E200:E202"/>
    <mergeCell ref="J200:J202"/>
    <mergeCell ref="K200:K202"/>
    <mergeCell ref="L200:L202"/>
    <mergeCell ref="M200:M202"/>
    <mergeCell ref="N200:N202"/>
    <mergeCell ref="L98:L100"/>
    <mergeCell ref="M98:M100"/>
    <mergeCell ref="B128:B130"/>
    <mergeCell ref="C128:C130"/>
    <mergeCell ref="D128:D130"/>
    <mergeCell ref="E128:E130"/>
    <mergeCell ref="M140:M142"/>
    <mergeCell ref="N140:N142"/>
    <mergeCell ref="B137:B139"/>
    <mergeCell ref="C137:C139"/>
    <mergeCell ref="I163:I164"/>
    <mergeCell ref="B152:B154"/>
    <mergeCell ref="C152:C154"/>
    <mergeCell ref="D152:D154"/>
    <mergeCell ref="E152:E154"/>
    <mergeCell ref="J104:J106"/>
    <mergeCell ref="K95:K97"/>
    <mergeCell ref="C89:C91"/>
    <mergeCell ref="B80:B82"/>
    <mergeCell ref="C80:C82"/>
    <mergeCell ref="D80:D82"/>
    <mergeCell ref="E80:E82"/>
    <mergeCell ref="E89:E91"/>
    <mergeCell ref="B107:B109"/>
    <mergeCell ref="M188:M190"/>
    <mergeCell ref="M206:M208"/>
    <mergeCell ref="N206:N208"/>
    <mergeCell ref="K206:K208"/>
    <mergeCell ref="E113:E115"/>
    <mergeCell ref="N212:N214"/>
    <mergeCell ref="B215:B217"/>
    <mergeCell ref="C215:C217"/>
    <mergeCell ref="C212:C214"/>
    <mergeCell ref="K209:K211"/>
    <mergeCell ref="K212:K214"/>
    <mergeCell ref="E209:E211"/>
    <mergeCell ref="B131:B133"/>
    <mergeCell ref="C131:C133"/>
    <mergeCell ref="D131:D133"/>
    <mergeCell ref="E131:E133"/>
    <mergeCell ref="J131:J133"/>
    <mergeCell ref="K131:K133"/>
    <mergeCell ref="L131:L133"/>
    <mergeCell ref="M131:M133"/>
    <mergeCell ref="N131:N133"/>
    <mergeCell ref="K101:K103"/>
    <mergeCell ref="E125:E127"/>
    <mergeCell ref="J125:J127"/>
    <mergeCell ref="C230:C232"/>
    <mergeCell ref="K215:K217"/>
    <mergeCell ref="K227:K229"/>
    <mergeCell ref="K224:K226"/>
    <mergeCell ref="J245:J247"/>
    <mergeCell ref="J263:J265"/>
    <mergeCell ref="E263:E265"/>
    <mergeCell ref="E242:E244"/>
    <mergeCell ref="N227:N229"/>
    <mergeCell ref="L227:L229"/>
    <mergeCell ref="M230:M232"/>
    <mergeCell ref="K248:K250"/>
    <mergeCell ref="J221:J223"/>
    <mergeCell ref="D215:D217"/>
    <mergeCell ref="J215:J217"/>
    <mergeCell ref="M248:M250"/>
    <mergeCell ref="N248:N250"/>
    <mergeCell ref="D242:D244"/>
    <mergeCell ref="C242:C244"/>
    <mergeCell ref="L248:L250"/>
    <mergeCell ref="L257:L259"/>
    <mergeCell ref="L245:L247"/>
    <mergeCell ref="L236:L238"/>
    <mergeCell ref="D221:D223"/>
    <mergeCell ref="N215:N217"/>
    <mergeCell ref="N239:N241"/>
    <mergeCell ref="N236:N238"/>
    <mergeCell ref="N245:N247"/>
    <mergeCell ref="N230:N232"/>
    <mergeCell ref="N233:N235"/>
    <mergeCell ref="L239:L241"/>
    <mergeCell ref="L251:L253"/>
    <mergeCell ref="A128:A130"/>
    <mergeCell ref="D168:D170"/>
    <mergeCell ref="E134:E136"/>
    <mergeCell ref="D158:D160"/>
    <mergeCell ref="C168:C170"/>
    <mergeCell ref="J119:J121"/>
    <mergeCell ref="K171:K173"/>
    <mergeCell ref="B146:B148"/>
    <mergeCell ref="C146:C148"/>
    <mergeCell ref="D146:D148"/>
    <mergeCell ref="B177:B179"/>
    <mergeCell ref="C119:C121"/>
    <mergeCell ref="J128:J130"/>
    <mergeCell ref="B224:B226"/>
    <mergeCell ref="C209:C211"/>
    <mergeCell ref="E227:E229"/>
    <mergeCell ref="K146:K148"/>
    <mergeCell ref="B143:B145"/>
    <mergeCell ref="D209:D211"/>
    <mergeCell ref="B125:B127"/>
    <mergeCell ref="A224:A226"/>
    <mergeCell ref="A218:A220"/>
    <mergeCell ref="E224:E226"/>
    <mergeCell ref="J224:J226"/>
    <mergeCell ref="D224:D226"/>
    <mergeCell ref="A180:A182"/>
    <mergeCell ref="A168:A170"/>
    <mergeCell ref="A165:A167"/>
    <mergeCell ref="A186:A188"/>
    <mergeCell ref="A171:A173"/>
    <mergeCell ref="C180:C182"/>
    <mergeCell ref="E180:E182"/>
    <mergeCell ref="D65:D67"/>
    <mergeCell ref="A110:A112"/>
    <mergeCell ref="B86:B88"/>
    <mergeCell ref="B83:B85"/>
    <mergeCell ref="D116:D118"/>
    <mergeCell ref="C110:C112"/>
    <mergeCell ref="B110:B112"/>
    <mergeCell ref="C125:C127"/>
    <mergeCell ref="E110:E112"/>
    <mergeCell ref="C116:C118"/>
    <mergeCell ref="B116:B118"/>
    <mergeCell ref="D107:D109"/>
    <mergeCell ref="C104:C106"/>
    <mergeCell ref="A116:A118"/>
    <mergeCell ref="D110:D112"/>
    <mergeCell ref="B101:B103"/>
    <mergeCell ref="D101:D103"/>
    <mergeCell ref="D95:D97"/>
    <mergeCell ref="B98:B100"/>
    <mergeCell ref="D92:D94"/>
    <mergeCell ref="C101:C103"/>
    <mergeCell ref="E95:E97"/>
    <mergeCell ref="C107:C109"/>
    <mergeCell ref="E104:E106"/>
    <mergeCell ref="A113:A115"/>
    <mergeCell ref="B89:B91"/>
    <mergeCell ref="C74:C76"/>
    <mergeCell ref="A95:A97"/>
    <mergeCell ref="D68:D70"/>
    <mergeCell ref="B113:B115"/>
    <mergeCell ref="B104:B106"/>
    <mergeCell ref="D113:D115"/>
    <mergeCell ref="E3:E6"/>
    <mergeCell ref="B11:B13"/>
    <mergeCell ref="E11:E13"/>
    <mergeCell ref="A200:A202"/>
    <mergeCell ref="A86:A88"/>
    <mergeCell ref="D89:D91"/>
    <mergeCell ref="C86:C88"/>
    <mergeCell ref="D86:D88"/>
    <mergeCell ref="A107:A109"/>
    <mergeCell ref="A119:A121"/>
    <mergeCell ref="K44:K46"/>
    <mergeCell ref="N86:N88"/>
    <mergeCell ref="K89:K91"/>
    <mergeCell ref="D41:D43"/>
    <mergeCell ref="L41:L43"/>
    <mergeCell ref="E41:E43"/>
    <mergeCell ref="K41:K43"/>
    <mergeCell ref="M41:M43"/>
    <mergeCell ref="E86:E88"/>
    <mergeCell ref="A3:A6"/>
    <mergeCell ref="D11:D13"/>
    <mergeCell ref="C14:C16"/>
    <mergeCell ref="A14:A16"/>
    <mergeCell ref="B3:B6"/>
    <mergeCell ref="A125:A127"/>
    <mergeCell ref="D119:D121"/>
    <mergeCell ref="E116:E118"/>
    <mergeCell ref="E119:E121"/>
    <mergeCell ref="A65:A70"/>
    <mergeCell ref="B68:B70"/>
    <mergeCell ref="B71:B73"/>
    <mergeCell ref="A92:A94"/>
    <mergeCell ref="B38:B40"/>
    <mergeCell ref="C38:C40"/>
    <mergeCell ref="D38:D40"/>
    <mergeCell ref="E38:E40"/>
    <mergeCell ref="J38:J40"/>
    <mergeCell ref="E65:E67"/>
    <mergeCell ref="B65:B67"/>
    <mergeCell ref="C41:C43"/>
    <mergeCell ref="A9:B9"/>
    <mergeCell ref="B14:B16"/>
    <mergeCell ref="A44:A46"/>
    <mergeCell ref="A8:B8"/>
    <mergeCell ref="A10:B10"/>
    <mergeCell ref="A11:A13"/>
    <mergeCell ref="D71:D73"/>
    <mergeCell ref="D29:D31"/>
    <mergeCell ref="A17:A19"/>
    <mergeCell ref="C23:C25"/>
    <mergeCell ref="C20:C22"/>
    <mergeCell ref="D23:D25"/>
    <mergeCell ref="C65:C67"/>
    <mergeCell ref="A29:A31"/>
    <mergeCell ref="C62:C64"/>
    <mergeCell ref="D62:D64"/>
    <mergeCell ref="C47:C49"/>
    <mergeCell ref="D47:D49"/>
    <mergeCell ref="C11:C13"/>
    <mergeCell ref="B56:B58"/>
    <mergeCell ref="C56:C58"/>
    <mergeCell ref="D56:D58"/>
    <mergeCell ref="B62:B64"/>
    <mergeCell ref="E14:E16"/>
    <mergeCell ref="E29:E31"/>
    <mergeCell ref="J29:J31"/>
    <mergeCell ref="J23:J25"/>
    <mergeCell ref="N23:N25"/>
    <mergeCell ref="E20:E22"/>
    <mergeCell ref="E23:E25"/>
    <mergeCell ref="M23:M25"/>
    <mergeCell ref="K23:K25"/>
    <mergeCell ref="J11:J13"/>
    <mergeCell ref="J14:J16"/>
    <mergeCell ref="K32:K34"/>
    <mergeCell ref="J41:J43"/>
    <mergeCell ref="E71:E73"/>
    <mergeCell ref="C68:C70"/>
    <mergeCell ref="C71:C73"/>
    <mergeCell ref="B17:B19"/>
    <mergeCell ref="D14:D16"/>
    <mergeCell ref="D26:D28"/>
    <mergeCell ref="B41:B43"/>
    <mergeCell ref="D32:D34"/>
    <mergeCell ref="E17:E19"/>
    <mergeCell ref="J17:J19"/>
    <mergeCell ref="B44:B46"/>
    <mergeCell ref="C44:C46"/>
    <mergeCell ref="D44:D46"/>
    <mergeCell ref="E35:E37"/>
    <mergeCell ref="J35:J37"/>
    <mergeCell ref="D20:D22"/>
    <mergeCell ref="C17:C19"/>
    <mergeCell ref="J68:J70"/>
    <mergeCell ref="J71:J73"/>
    <mergeCell ref="E59:E61"/>
    <mergeCell ref="D5:D6"/>
    <mergeCell ref="J89:J91"/>
    <mergeCell ref="C3:D4"/>
    <mergeCell ref="C5:C6"/>
    <mergeCell ref="N95:N97"/>
    <mergeCell ref="N89:N91"/>
    <mergeCell ref="L86:L88"/>
    <mergeCell ref="J4:J6"/>
    <mergeCell ref="J3:N3"/>
    <mergeCell ref="G83:G85"/>
    <mergeCell ref="H83:H85"/>
    <mergeCell ref="I83:I85"/>
    <mergeCell ref="E83:E85"/>
    <mergeCell ref="F83:F85"/>
    <mergeCell ref="K4:K6"/>
    <mergeCell ref="L35:L37"/>
    <mergeCell ref="M35:M37"/>
    <mergeCell ref="N35:N37"/>
    <mergeCell ref="L5:N5"/>
    <mergeCell ref="M59:M61"/>
    <mergeCell ref="M17:M19"/>
    <mergeCell ref="N17:N19"/>
    <mergeCell ref="N20:N22"/>
    <mergeCell ref="L14:L16"/>
    <mergeCell ref="L17:L19"/>
    <mergeCell ref="L23:L25"/>
    <mergeCell ref="D17:D19"/>
    <mergeCell ref="J44:J46"/>
    <mergeCell ref="C35:C37"/>
    <mergeCell ref="D35:D37"/>
    <mergeCell ref="K35:K37"/>
    <mergeCell ref="M11:M13"/>
    <mergeCell ref="K83:K85"/>
    <mergeCell ref="M86:M88"/>
    <mergeCell ref="N41:N43"/>
    <mergeCell ref="N50:N52"/>
    <mergeCell ref="L65:L67"/>
    <mergeCell ref="K86:K88"/>
    <mergeCell ref="L89:L91"/>
    <mergeCell ref="F4:F6"/>
    <mergeCell ref="G4:I4"/>
    <mergeCell ref="F3:I3"/>
    <mergeCell ref="N14:N16"/>
    <mergeCell ref="M14:M16"/>
    <mergeCell ref="K14:K16"/>
    <mergeCell ref="K26:K28"/>
    <mergeCell ref="K38:K40"/>
    <mergeCell ref="J59:J61"/>
    <mergeCell ref="K59:K61"/>
    <mergeCell ref="L44:L46"/>
    <mergeCell ref="K20:K22"/>
    <mergeCell ref="M20:M22"/>
    <mergeCell ref="J26:J28"/>
    <mergeCell ref="N32:N34"/>
    <mergeCell ref="N59:N61"/>
    <mergeCell ref="M44:M46"/>
    <mergeCell ref="N44:N46"/>
    <mergeCell ref="G5:I5"/>
    <mergeCell ref="L11:L13"/>
    <mergeCell ref="K11:K13"/>
    <mergeCell ref="N11:N13"/>
    <mergeCell ref="K17:K19"/>
    <mergeCell ref="M32:M34"/>
    <mergeCell ref="L26:L28"/>
    <mergeCell ref="K53:K55"/>
    <mergeCell ref="L53:L55"/>
    <mergeCell ref="M53:M55"/>
    <mergeCell ref="N53:N55"/>
    <mergeCell ref="M95:M97"/>
    <mergeCell ref="K80:K82"/>
    <mergeCell ref="J86:J88"/>
    <mergeCell ref="E62:E64"/>
    <mergeCell ref="N68:N70"/>
    <mergeCell ref="L38:L40"/>
    <mergeCell ref="M38:M40"/>
    <mergeCell ref="N38:N40"/>
    <mergeCell ref="K65:K67"/>
    <mergeCell ref="A59:A61"/>
    <mergeCell ref="B59:B61"/>
    <mergeCell ref="C59:C61"/>
    <mergeCell ref="D59:D61"/>
    <mergeCell ref="A71:A73"/>
    <mergeCell ref="J80:J82"/>
    <mergeCell ref="D83:D85"/>
    <mergeCell ref="C83:C85"/>
    <mergeCell ref="A83:A85"/>
    <mergeCell ref="L71:L73"/>
    <mergeCell ref="M71:M73"/>
    <mergeCell ref="N71:N73"/>
    <mergeCell ref="A41:A43"/>
    <mergeCell ref="E47:E49"/>
    <mergeCell ref="J47:J49"/>
    <mergeCell ref="K47:K49"/>
    <mergeCell ref="L47:L49"/>
    <mergeCell ref="M47:M49"/>
    <mergeCell ref="N47:N49"/>
    <mergeCell ref="B20:B22"/>
    <mergeCell ref="A23:A25"/>
    <mergeCell ref="B23:B25"/>
    <mergeCell ref="B32:B34"/>
    <mergeCell ref="A32:A34"/>
    <mergeCell ref="B26:B28"/>
    <mergeCell ref="B29:B31"/>
    <mergeCell ref="A20:A22"/>
    <mergeCell ref="J65:J67"/>
    <mergeCell ref="C32:C34"/>
    <mergeCell ref="E44:E46"/>
    <mergeCell ref="E32:E34"/>
    <mergeCell ref="B95:B97"/>
    <mergeCell ref="B92:B94"/>
    <mergeCell ref="J83:J85"/>
    <mergeCell ref="D74:D76"/>
    <mergeCell ref="E74:E76"/>
    <mergeCell ref="J74:J76"/>
    <mergeCell ref="E56:E58"/>
    <mergeCell ref="J56:J58"/>
    <mergeCell ref="B50:B52"/>
    <mergeCell ref="C50:C52"/>
    <mergeCell ref="D50:D52"/>
    <mergeCell ref="E50:E52"/>
    <mergeCell ref="J50:J52"/>
    <mergeCell ref="B53:B55"/>
    <mergeCell ref="C53:C55"/>
    <mergeCell ref="D53:D55"/>
    <mergeCell ref="E53:E55"/>
    <mergeCell ref="J53:J55"/>
    <mergeCell ref="B35:B37"/>
    <mergeCell ref="J20:J22"/>
    <mergeCell ref="C29:C31"/>
    <mergeCell ref="C26:C28"/>
    <mergeCell ref="K29:K31"/>
    <mergeCell ref="J32:J34"/>
    <mergeCell ref="K71:K73"/>
    <mergeCell ref="A89:A91"/>
    <mergeCell ref="C95:C97"/>
    <mergeCell ref="E191:E193"/>
    <mergeCell ref="J177:J179"/>
    <mergeCell ref="J92:J94"/>
    <mergeCell ref="J95:J97"/>
    <mergeCell ref="J107:J109"/>
    <mergeCell ref="K104:K106"/>
    <mergeCell ref="K98:K100"/>
    <mergeCell ref="E92:E94"/>
    <mergeCell ref="D104:D106"/>
    <mergeCell ref="J101:J103"/>
    <mergeCell ref="E101:E103"/>
    <mergeCell ref="C92:C94"/>
    <mergeCell ref="K92:K94"/>
    <mergeCell ref="J110:J112"/>
    <mergeCell ref="C113:C115"/>
    <mergeCell ref="D188:D190"/>
    <mergeCell ref="D185:D187"/>
    <mergeCell ref="J98:J100"/>
    <mergeCell ref="D98:D100"/>
    <mergeCell ref="E98:E100"/>
    <mergeCell ref="C98:C100"/>
    <mergeCell ref="E26:E28"/>
    <mergeCell ref="K50:K52"/>
    <mergeCell ref="C165:C167"/>
    <mergeCell ref="J113:J115"/>
    <mergeCell ref="D165:D167"/>
    <mergeCell ref="E168:E170"/>
    <mergeCell ref="E165:E167"/>
    <mergeCell ref="K221:K223"/>
    <mergeCell ref="J122:J124"/>
    <mergeCell ref="K122:K124"/>
    <mergeCell ref="B122:B124"/>
    <mergeCell ref="C122:C124"/>
    <mergeCell ref="B206:B208"/>
    <mergeCell ref="K197:K199"/>
    <mergeCell ref="C224:C226"/>
    <mergeCell ref="E107:E109"/>
    <mergeCell ref="B212:B214"/>
    <mergeCell ref="B209:B211"/>
    <mergeCell ref="J212:J214"/>
    <mergeCell ref="K113:K115"/>
    <mergeCell ref="K119:K121"/>
    <mergeCell ref="B165:B167"/>
    <mergeCell ref="D177:D179"/>
    <mergeCell ref="J188:J190"/>
    <mergeCell ref="J185:J187"/>
    <mergeCell ref="C177:C179"/>
    <mergeCell ref="B191:B193"/>
    <mergeCell ref="E194:E196"/>
    <mergeCell ref="J191:J193"/>
    <mergeCell ref="B171:B173"/>
    <mergeCell ref="C171:C173"/>
    <mergeCell ref="D171:D173"/>
    <mergeCell ref="E171:E173"/>
    <mergeCell ref="J171:J173"/>
    <mergeCell ref="D122:D124"/>
    <mergeCell ref="E122:E124"/>
    <mergeCell ref="A174:A176"/>
    <mergeCell ref="A203:A205"/>
    <mergeCell ref="D191:D193"/>
    <mergeCell ref="J180:J182"/>
    <mergeCell ref="J206:J208"/>
    <mergeCell ref="J209:J211"/>
    <mergeCell ref="E221:E223"/>
    <mergeCell ref="B185:B187"/>
    <mergeCell ref="B194:B196"/>
    <mergeCell ref="E185:E187"/>
    <mergeCell ref="B197:B199"/>
    <mergeCell ref="C197:C199"/>
    <mergeCell ref="D197:D199"/>
    <mergeCell ref="E197:E199"/>
    <mergeCell ref="J197:J199"/>
    <mergeCell ref="C194:C196"/>
    <mergeCell ref="J194:J196"/>
    <mergeCell ref="D194:D196"/>
    <mergeCell ref="C185:C187"/>
    <mergeCell ref="E212:E214"/>
    <mergeCell ref="E215:E217"/>
    <mergeCell ref="A215:A217"/>
    <mergeCell ref="C221:C223"/>
    <mergeCell ref="B221:B223"/>
    <mergeCell ref="A194:A196"/>
    <mergeCell ref="A221:A223"/>
    <mergeCell ref="B188:B190"/>
    <mergeCell ref="D212:D214"/>
    <mergeCell ref="E188:E190"/>
    <mergeCell ref="A197:A199"/>
    <mergeCell ref="E177:E179"/>
    <mergeCell ref="A257:A259"/>
    <mergeCell ref="B248:B250"/>
    <mergeCell ref="A233:A235"/>
    <mergeCell ref="D239:D241"/>
    <mergeCell ref="D230:D232"/>
    <mergeCell ref="D233:D235"/>
    <mergeCell ref="J293:J295"/>
    <mergeCell ref="B251:B253"/>
    <mergeCell ref="B293:B295"/>
    <mergeCell ref="C293:C295"/>
    <mergeCell ref="D293:D295"/>
    <mergeCell ref="B278:B280"/>
    <mergeCell ref="E278:E280"/>
    <mergeCell ref="B281:B283"/>
    <mergeCell ref="C281:C283"/>
    <mergeCell ref="D281:D283"/>
    <mergeCell ref="A230:A232"/>
    <mergeCell ref="J230:J232"/>
    <mergeCell ref="J236:J238"/>
    <mergeCell ref="J239:J241"/>
    <mergeCell ref="E233:E235"/>
    <mergeCell ref="A269:A271"/>
    <mergeCell ref="C260:C262"/>
    <mergeCell ref="B263:B265"/>
    <mergeCell ref="C263:C265"/>
    <mergeCell ref="B257:B259"/>
    <mergeCell ref="B242:B244"/>
    <mergeCell ref="B245:B247"/>
    <mergeCell ref="A272:A274"/>
    <mergeCell ref="J278:J280"/>
    <mergeCell ref="E254:E256"/>
    <mergeCell ref="J254:J256"/>
    <mergeCell ref="A236:A238"/>
    <mergeCell ref="B331:B333"/>
    <mergeCell ref="A245:A247"/>
    <mergeCell ref="C239:C241"/>
    <mergeCell ref="C310:C312"/>
    <mergeCell ref="C251:C253"/>
    <mergeCell ref="D251:D253"/>
    <mergeCell ref="B254:B256"/>
    <mergeCell ref="C254:C256"/>
    <mergeCell ref="D254:D256"/>
    <mergeCell ref="C278:C280"/>
    <mergeCell ref="D310:D312"/>
    <mergeCell ref="E301:E303"/>
    <mergeCell ref="C334:C336"/>
    <mergeCell ref="D334:D336"/>
    <mergeCell ref="D325:D327"/>
    <mergeCell ref="C355:C357"/>
    <mergeCell ref="C269:C271"/>
    <mergeCell ref="A251:A253"/>
    <mergeCell ref="A254:A256"/>
    <mergeCell ref="C331:C333"/>
    <mergeCell ref="D331:D333"/>
    <mergeCell ref="B328:B330"/>
    <mergeCell ref="C328:C330"/>
    <mergeCell ref="C266:C268"/>
    <mergeCell ref="C322:C324"/>
    <mergeCell ref="C325:C327"/>
    <mergeCell ref="E304:E306"/>
    <mergeCell ref="E239:E241"/>
    <mergeCell ref="A239:A241"/>
    <mergeCell ref="A248:A250"/>
    <mergeCell ref="B284:B286"/>
    <mergeCell ref="A242:A244"/>
    <mergeCell ref="E236:E238"/>
    <mergeCell ref="J361:J362"/>
    <mergeCell ref="B301:B303"/>
    <mergeCell ref="J334:J336"/>
    <mergeCell ref="E322:E324"/>
    <mergeCell ref="J304:J306"/>
    <mergeCell ref="J307:J309"/>
    <mergeCell ref="D296:D298"/>
    <mergeCell ref="C304:C306"/>
    <mergeCell ref="D307:D309"/>
    <mergeCell ref="D352:D354"/>
    <mergeCell ref="E296:E298"/>
    <mergeCell ref="D322:D324"/>
    <mergeCell ref="C301:C303"/>
    <mergeCell ref="C307:C309"/>
    <mergeCell ref="A313:A315"/>
    <mergeCell ref="A337:A339"/>
    <mergeCell ref="J337:J339"/>
    <mergeCell ref="E313:E315"/>
    <mergeCell ref="E337:E339"/>
    <mergeCell ref="J319:J321"/>
    <mergeCell ref="J313:J315"/>
    <mergeCell ref="E316:E318"/>
    <mergeCell ref="D257:D259"/>
    <mergeCell ref="J355:J357"/>
    <mergeCell ref="J352:J354"/>
    <mergeCell ref="B269:B271"/>
    <mergeCell ref="A358:A360"/>
    <mergeCell ref="C257:C259"/>
    <mergeCell ref="A322:A323"/>
    <mergeCell ref="B290:B292"/>
    <mergeCell ref="A355:A357"/>
    <mergeCell ref="B352:B354"/>
    <mergeCell ref="D316:D318"/>
    <mergeCell ref="A275:A277"/>
    <mergeCell ref="J386:J391"/>
    <mergeCell ref="A324:A327"/>
    <mergeCell ref="E360:E362"/>
    <mergeCell ref="D360:D362"/>
    <mergeCell ref="A334:A336"/>
    <mergeCell ref="C316:C318"/>
    <mergeCell ref="A328:A330"/>
    <mergeCell ref="E310:E312"/>
    <mergeCell ref="E334:E336"/>
    <mergeCell ref="E319:E321"/>
    <mergeCell ref="A361:A363"/>
    <mergeCell ref="A278:A280"/>
    <mergeCell ref="C290:C292"/>
    <mergeCell ref="D290:D292"/>
    <mergeCell ref="J301:J303"/>
    <mergeCell ref="J316:J318"/>
    <mergeCell ref="D275:D277"/>
    <mergeCell ref="E275:E277"/>
    <mergeCell ref="A372:A374"/>
    <mergeCell ref="E290:E292"/>
    <mergeCell ref="B275:B277"/>
    <mergeCell ref="C275:C277"/>
    <mergeCell ref="D319:D321"/>
    <mergeCell ref="B313:B315"/>
    <mergeCell ref="B296:B298"/>
    <mergeCell ref="D313:D315"/>
    <mergeCell ref="B304:B306"/>
    <mergeCell ref="E293:E295"/>
    <mergeCell ref="B272:B274"/>
    <mergeCell ref="A407:A409"/>
    <mergeCell ref="A398:A400"/>
    <mergeCell ref="A401:A403"/>
    <mergeCell ref="A404:A406"/>
    <mergeCell ref="A386:A388"/>
    <mergeCell ref="A389:A391"/>
    <mergeCell ref="A392:A394"/>
    <mergeCell ref="B380:B382"/>
    <mergeCell ref="C366:C368"/>
    <mergeCell ref="C296:C298"/>
    <mergeCell ref="E389:E391"/>
    <mergeCell ref="E398:E400"/>
    <mergeCell ref="E401:E403"/>
    <mergeCell ref="E395:E397"/>
    <mergeCell ref="D304:D306"/>
    <mergeCell ref="B310:B312"/>
    <mergeCell ref="A310:A312"/>
    <mergeCell ref="E307:E309"/>
    <mergeCell ref="D380:D382"/>
    <mergeCell ref="C386:C388"/>
    <mergeCell ref="C383:C385"/>
    <mergeCell ref="C401:C403"/>
    <mergeCell ref="D278:D280"/>
    <mergeCell ref="E281:E283"/>
    <mergeCell ref="A316:A318"/>
    <mergeCell ref="E325:E327"/>
    <mergeCell ref="A319:A321"/>
    <mergeCell ref="C272:C274"/>
    <mergeCell ref="E363:E365"/>
    <mergeCell ref="C363:C365"/>
    <mergeCell ref="C380:C382"/>
    <mergeCell ref="A416:A418"/>
    <mergeCell ref="A413:A415"/>
    <mergeCell ref="A375:A377"/>
    <mergeCell ref="A378:A382"/>
    <mergeCell ref="A383:A385"/>
    <mergeCell ref="E366:E368"/>
    <mergeCell ref="D355:D357"/>
    <mergeCell ref="A369:A371"/>
    <mergeCell ref="B410:B412"/>
    <mergeCell ref="B369:B373"/>
    <mergeCell ref="B392:B394"/>
    <mergeCell ref="C392:C394"/>
    <mergeCell ref="D392:D394"/>
    <mergeCell ref="E392:E394"/>
    <mergeCell ref="B363:B365"/>
    <mergeCell ref="B355:B357"/>
    <mergeCell ref="B401:B403"/>
    <mergeCell ref="D383:D385"/>
    <mergeCell ref="E386:E388"/>
    <mergeCell ref="C360:C362"/>
    <mergeCell ref="C410:C412"/>
    <mergeCell ref="C416:C418"/>
    <mergeCell ref="E404:E406"/>
    <mergeCell ref="E410:E412"/>
    <mergeCell ref="D416:D418"/>
    <mergeCell ref="D374:D376"/>
    <mergeCell ref="E369:E373"/>
    <mergeCell ref="D369:D373"/>
    <mergeCell ref="E416:E418"/>
    <mergeCell ref="D404:D406"/>
    <mergeCell ref="D407:D409"/>
    <mergeCell ref="D377:D379"/>
    <mergeCell ref="C374:C376"/>
    <mergeCell ref="D366:D368"/>
    <mergeCell ref="D363:D365"/>
    <mergeCell ref="C377:C379"/>
    <mergeCell ref="C369:C373"/>
    <mergeCell ref="E355:E357"/>
    <mergeCell ref="E352:E354"/>
    <mergeCell ref="B319:B321"/>
    <mergeCell ref="B366:B368"/>
    <mergeCell ref="B360:B362"/>
    <mergeCell ref="I371:I373"/>
    <mergeCell ref="B337:B339"/>
    <mergeCell ref="C352:C354"/>
    <mergeCell ref="B334:B336"/>
    <mergeCell ref="E331:E333"/>
    <mergeCell ref="C319:C321"/>
    <mergeCell ref="B374:B376"/>
    <mergeCell ref="C337:C339"/>
    <mergeCell ref="B322:B324"/>
    <mergeCell ref="B340:B342"/>
    <mergeCell ref="C340:C342"/>
    <mergeCell ref="D340:D342"/>
    <mergeCell ref="E340:E342"/>
    <mergeCell ref="A478:A480"/>
    <mergeCell ref="B422:B424"/>
    <mergeCell ref="B419:B421"/>
    <mergeCell ref="J366:J368"/>
    <mergeCell ref="E383:E385"/>
    <mergeCell ref="E377:E379"/>
    <mergeCell ref="E374:E376"/>
    <mergeCell ref="H371:H373"/>
    <mergeCell ref="E380:E382"/>
    <mergeCell ref="F371:F373"/>
    <mergeCell ref="G371:G373"/>
    <mergeCell ref="C404:C406"/>
    <mergeCell ref="C407:C409"/>
    <mergeCell ref="B407:B409"/>
    <mergeCell ref="B404:B406"/>
    <mergeCell ref="B383:B385"/>
    <mergeCell ref="B389:B391"/>
    <mergeCell ref="B386:B388"/>
    <mergeCell ref="A428:A430"/>
    <mergeCell ref="A431:A433"/>
    <mergeCell ref="B413:B415"/>
    <mergeCell ref="A422:A424"/>
    <mergeCell ref="B416:B418"/>
    <mergeCell ref="A425:A427"/>
    <mergeCell ref="A419:A421"/>
    <mergeCell ref="C425:C427"/>
    <mergeCell ref="B377:B379"/>
    <mergeCell ref="C389:C391"/>
    <mergeCell ref="B425:B427"/>
    <mergeCell ref="B395:B397"/>
    <mergeCell ref="C413:C415"/>
    <mergeCell ref="C395:C397"/>
    <mergeCell ref="J374:J376"/>
    <mergeCell ref="J369:J373"/>
    <mergeCell ref="J377:J385"/>
    <mergeCell ref="J398:J400"/>
    <mergeCell ref="D475:D477"/>
    <mergeCell ref="E407:E409"/>
    <mergeCell ref="J437:J439"/>
    <mergeCell ref="A410:A412"/>
    <mergeCell ref="B398:B400"/>
    <mergeCell ref="E475:E477"/>
    <mergeCell ref="K475:K477"/>
    <mergeCell ref="K419:K421"/>
    <mergeCell ref="K437:K439"/>
    <mergeCell ref="J475:J477"/>
    <mergeCell ref="J416:J418"/>
    <mergeCell ref="J404:J406"/>
    <mergeCell ref="J407:J409"/>
    <mergeCell ref="J469:J471"/>
    <mergeCell ref="D389:D391"/>
    <mergeCell ref="D398:D400"/>
    <mergeCell ref="D410:D412"/>
    <mergeCell ref="E419:E421"/>
    <mergeCell ref="E413:E415"/>
    <mergeCell ref="E437:E439"/>
    <mergeCell ref="D413:D415"/>
    <mergeCell ref="D437:D439"/>
    <mergeCell ref="D422:D424"/>
    <mergeCell ref="D386:D388"/>
    <mergeCell ref="C475:C477"/>
    <mergeCell ref="K431:K433"/>
    <mergeCell ref="C419:C421"/>
    <mergeCell ref="B428:B430"/>
    <mergeCell ref="C428:C430"/>
    <mergeCell ref="D428:D430"/>
    <mergeCell ref="N422:N424"/>
    <mergeCell ref="K404:K406"/>
    <mergeCell ref="K401:K403"/>
    <mergeCell ref="J428:J430"/>
    <mergeCell ref="K428:K430"/>
    <mergeCell ref="L428:L430"/>
    <mergeCell ref="J419:J421"/>
    <mergeCell ref="J422:J424"/>
    <mergeCell ref="K407:K409"/>
    <mergeCell ref="K416:K418"/>
    <mergeCell ref="K413:K415"/>
    <mergeCell ref="J413:J415"/>
    <mergeCell ref="J410:J412"/>
    <mergeCell ref="J401:J403"/>
    <mergeCell ref="J395:J397"/>
    <mergeCell ref="J425:J427"/>
    <mergeCell ref="K425:K427"/>
    <mergeCell ref="K398:K400"/>
    <mergeCell ref="K395:K397"/>
    <mergeCell ref="N475:N477"/>
    <mergeCell ref="N437:N439"/>
    <mergeCell ref="N419:N421"/>
    <mergeCell ref="L425:L427"/>
    <mergeCell ref="M425:M427"/>
    <mergeCell ref="N425:N427"/>
    <mergeCell ref="M475:M477"/>
    <mergeCell ref="L475:L477"/>
    <mergeCell ref="L422:L424"/>
    <mergeCell ref="M422:M424"/>
    <mergeCell ref="M419:M421"/>
    <mergeCell ref="L437:L439"/>
    <mergeCell ref="M437:M439"/>
    <mergeCell ref="N428:N430"/>
    <mergeCell ref="N407:N409"/>
    <mergeCell ref="L407:L409"/>
    <mergeCell ref="M407:M409"/>
    <mergeCell ref="M416:M418"/>
    <mergeCell ref="N413:N415"/>
    <mergeCell ref="N416:N418"/>
    <mergeCell ref="M410:M412"/>
    <mergeCell ref="L410:L412"/>
    <mergeCell ref="L419:L421"/>
    <mergeCell ref="L413:L415"/>
    <mergeCell ref="M413:M415"/>
    <mergeCell ref="N431:N433"/>
    <mergeCell ref="K366:K368"/>
    <mergeCell ref="K383:K385"/>
    <mergeCell ref="K377:K379"/>
    <mergeCell ref="K380:K382"/>
    <mergeCell ref="K374:K376"/>
    <mergeCell ref="K369:K373"/>
    <mergeCell ref="M404:M406"/>
    <mergeCell ref="N389:N391"/>
    <mergeCell ref="M395:M397"/>
    <mergeCell ref="M389:M391"/>
    <mergeCell ref="K422:K424"/>
    <mergeCell ref="K389:K391"/>
    <mergeCell ref="K410:K412"/>
    <mergeCell ref="N410:N412"/>
    <mergeCell ref="N395:N397"/>
    <mergeCell ref="L416:L418"/>
    <mergeCell ref="M392:M394"/>
    <mergeCell ref="N392:N394"/>
    <mergeCell ref="L401:L403"/>
    <mergeCell ref="L392:L394"/>
    <mergeCell ref="L404:L406"/>
    <mergeCell ref="M401:M403"/>
    <mergeCell ref="N404:N406"/>
    <mergeCell ref="N401:N403"/>
    <mergeCell ref="K386:K388"/>
    <mergeCell ref="N377:N379"/>
    <mergeCell ref="L383:L385"/>
    <mergeCell ref="M386:M388"/>
    <mergeCell ref="L398:L400"/>
    <mergeCell ref="L389:L391"/>
    <mergeCell ref="L386:L388"/>
    <mergeCell ref="L366:L368"/>
    <mergeCell ref="M374:M376"/>
    <mergeCell ref="M380:M382"/>
    <mergeCell ref="N383:N385"/>
    <mergeCell ref="M383:M385"/>
    <mergeCell ref="N366:N368"/>
    <mergeCell ref="N369:N373"/>
    <mergeCell ref="L374:L376"/>
    <mergeCell ref="N380:N382"/>
    <mergeCell ref="N398:N400"/>
    <mergeCell ref="L395:L397"/>
    <mergeCell ref="L377:L379"/>
    <mergeCell ref="L380:L382"/>
    <mergeCell ref="M377:M379"/>
    <mergeCell ref="L369:L373"/>
    <mergeCell ref="N386:N388"/>
    <mergeCell ref="M398:M400"/>
    <mergeCell ref="N374:N376"/>
    <mergeCell ref="M369:M373"/>
    <mergeCell ref="M366:M368"/>
    <mergeCell ref="L352:L354"/>
    <mergeCell ref="L355:L357"/>
    <mergeCell ref="L337:L339"/>
    <mergeCell ref="L287:L289"/>
    <mergeCell ref="L275:L277"/>
    <mergeCell ref="M334:M336"/>
    <mergeCell ref="L334:L336"/>
    <mergeCell ref="L316:L318"/>
    <mergeCell ref="N334:N336"/>
    <mergeCell ref="N304:N306"/>
    <mergeCell ref="N296:N298"/>
    <mergeCell ref="N301:N303"/>
    <mergeCell ref="N310:N312"/>
    <mergeCell ref="N316:N318"/>
    <mergeCell ref="N331:N333"/>
    <mergeCell ref="N307:N309"/>
    <mergeCell ref="M352:M354"/>
    <mergeCell ref="M331:M333"/>
    <mergeCell ref="M337:M339"/>
    <mergeCell ref="M355:M357"/>
    <mergeCell ref="N355:N357"/>
    <mergeCell ref="N313:N315"/>
    <mergeCell ref="L328:L330"/>
    <mergeCell ref="M233:M235"/>
    <mergeCell ref="M221:M223"/>
    <mergeCell ref="N161:N163"/>
    <mergeCell ref="N177:N179"/>
    <mergeCell ref="N319:N321"/>
    <mergeCell ref="N337:N339"/>
    <mergeCell ref="N352:N354"/>
    <mergeCell ref="N269:N271"/>
    <mergeCell ref="N266:N268"/>
    <mergeCell ref="N322:N323"/>
    <mergeCell ref="M328:M330"/>
    <mergeCell ref="N328:N330"/>
    <mergeCell ref="M272:M274"/>
    <mergeCell ref="N272:N274"/>
    <mergeCell ref="N284:N286"/>
    <mergeCell ref="M242:M244"/>
    <mergeCell ref="M209:M211"/>
    <mergeCell ref="M215:M217"/>
    <mergeCell ref="N325:N326"/>
    <mergeCell ref="N278:N280"/>
    <mergeCell ref="N251:N253"/>
    <mergeCell ref="N254:N256"/>
    <mergeCell ref="N171:N173"/>
    <mergeCell ref="M346:M348"/>
    <mergeCell ref="N346:N348"/>
    <mergeCell ref="N290:N292"/>
    <mergeCell ref="N242:N244"/>
    <mergeCell ref="N101:N103"/>
    <mergeCell ref="N107:N109"/>
    <mergeCell ref="N221:N223"/>
    <mergeCell ref="N104:N106"/>
    <mergeCell ref="N209:N211"/>
    <mergeCell ref="N194:N196"/>
    <mergeCell ref="N119:N121"/>
    <mergeCell ref="N203:N205"/>
    <mergeCell ref="L272:L274"/>
    <mergeCell ref="L209:L211"/>
    <mergeCell ref="L155:L157"/>
    <mergeCell ref="M260:M262"/>
    <mergeCell ref="M257:M259"/>
    <mergeCell ref="M266:M268"/>
    <mergeCell ref="L113:L115"/>
    <mergeCell ref="M113:M115"/>
    <mergeCell ref="M158:M160"/>
    <mergeCell ref="M161:M163"/>
    <mergeCell ref="L116:L118"/>
    <mergeCell ref="N180:N182"/>
    <mergeCell ref="L143:L145"/>
    <mergeCell ref="M143:M145"/>
    <mergeCell ref="N224:N226"/>
    <mergeCell ref="N143:N145"/>
    <mergeCell ref="N168:N170"/>
    <mergeCell ref="N185:N187"/>
    <mergeCell ref="M171:M173"/>
    <mergeCell ref="M212:M214"/>
    <mergeCell ref="M245:M247"/>
    <mergeCell ref="M236:M238"/>
    <mergeCell ref="M26:M28"/>
    <mergeCell ref="N29:N31"/>
    <mergeCell ref="M65:M67"/>
    <mergeCell ref="L29:L31"/>
    <mergeCell ref="L20:L22"/>
    <mergeCell ref="M29:M31"/>
    <mergeCell ref="N113:N115"/>
    <mergeCell ref="M110:M112"/>
    <mergeCell ref="M119:M121"/>
    <mergeCell ref="L110:L112"/>
    <mergeCell ref="N92:N94"/>
    <mergeCell ref="L32:L34"/>
    <mergeCell ref="L1:N1"/>
    <mergeCell ref="L4:N4"/>
    <mergeCell ref="L92:L94"/>
    <mergeCell ref="L50:L52"/>
    <mergeCell ref="M50:M52"/>
    <mergeCell ref="L68:L70"/>
    <mergeCell ref="M68:M70"/>
    <mergeCell ref="L59:L61"/>
    <mergeCell ref="L83:L85"/>
    <mergeCell ref="M83:M85"/>
    <mergeCell ref="N83:N85"/>
    <mergeCell ref="L80:L82"/>
    <mergeCell ref="M80:M82"/>
    <mergeCell ref="N65:N67"/>
    <mergeCell ref="N26:N28"/>
    <mergeCell ref="M89:M91"/>
    <mergeCell ref="N80:N82"/>
    <mergeCell ref="N98:N100"/>
    <mergeCell ref="K307:K309"/>
    <mergeCell ref="K325:K326"/>
    <mergeCell ref="K310:K312"/>
    <mergeCell ref="M319:M321"/>
    <mergeCell ref="M316:M318"/>
    <mergeCell ref="M310:M312"/>
    <mergeCell ref="L263:L265"/>
    <mergeCell ref="M293:M295"/>
    <mergeCell ref="L293:L295"/>
    <mergeCell ref="L331:L333"/>
    <mergeCell ref="L304:L306"/>
    <mergeCell ref="M304:M306"/>
    <mergeCell ref="M313:M315"/>
    <mergeCell ref="K293:K295"/>
    <mergeCell ref="K296:K298"/>
    <mergeCell ref="M275:M277"/>
    <mergeCell ref="L278:L280"/>
    <mergeCell ref="M263:M265"/>
    <mergeCell ref="M290:M292"/>
    <mergeCell ref="D137:D139"/>
    <mergeCell ref="N128:N130"/>
    <mergeCell ref="E146:E148"/>
    <mergeCell ref="K352:K354"/>
    <mergeCell ref="M177:M179"/>
    <mergeCell ref="M278:M280"/>
    <mergeCell ref="L319:L321"/>
    <mergeCell ref="L313:L315"/>
    <mergeCell ref="L310:L312"/>
    <mergeCell ref="L307:L309"/>
    <mergeCell ref="L301:L303"/>
    <mergeCell ref="L325:L326"/>
    <mergeCell ref="D125:D127"/>
    <mergeCell ref="L125:L127"/>
    <mergeCell ref="M125:M127"/>
    <mergeCell ref="N125:N127"/>
    <mergeCell ref="M227:M229"/>
    <mergeCell ref="M224:M226"/>
    <mergeCell ref="L230:L232"/>
    <mergeCell ref="L218:L220"/>
    <mergeCell ref="M218:M220"/>
    <mergeCell ref="M185:M187"/>
    <mergeCell ref="L221:L223"/>
    <mergeCell ref="L212:L214"/>
    <mergeCell ref="L224:L226"/>
    <mergeCell ref="N158:N160"/>
    <mergeCell ref="N191:N193"/>
    <mergeCell ref="L185:L187"/>
    <mergeCell ref="E158:E160"/>
    <mergeCell ref="J158:J160"/>
    <mergeCell ref="J296:J298"/>
    <mergeCell ref="J251:J253"/>
    <mergeCell ref="J116:J118"/>
    <mergeCell ref="J168:J170"/>
    <mergeCell ref="M137:M139"/>
    <mergeCell ref="N137:N139"/>
    <mergeCell ref="M155:M157"/>
    <mergeCell ref="N155:N157"/>
    <mergeCell ref="L149:L151"/>
    <mergeCell ref="M149:M151"/>
    <mergeCell ref="L165:L167"/>
    <mergeCell ref="N188:N190"/>
    <mergeCell ref="N197:N199"/>
    <mergeCell ref="L194:L196"/>
    <mergeCell ref="N165:N167"/>
    <mergeCell ref="K194:K196"/>
    <mergeCell ref="K188:K190"/>
    <mergeCell ref="J161:J163"/>
    <mergeCell ref="K125:K127"/>
    <mergeCell ref="K158:K160"/>
    <mergeCell ref="K161:K163"/>
    <mergeCell ref="K180:K182"/>
    <mergeCell ref="K165:K167"/>
    <mergeCell ref="L177:L179"/>
    <mergeCell ref="M197:M199"/>
    <mergeCell ref="M194:M196"/>
    <mergeCell ref="M180:M182"/>
    <mergeCell ref="M191:M193"/>
    <mergeCell ref="L188:L190"/>
    <mergeCell ref="L191:L193"/>
    <mergeCell ref="L158:L160"/>
    <mergeCell ref="M168:M170"/>
    <mergeCell ref="M165:M167"/>
    <mergeCell ref="M116:M118"/>
    <mergeCell ref="L146:L148"/>
    <mergeCell ref="M146:M148"/>
    <mergeCell ref="N146:N148"/>
    <mergeCell ref="N116:N118"/>
    <mergeCell ref="L161:L163"/>
    <mergeCell ref="M92:M94"/>
    <mergeCell ref="L95:L97"/>
    <mergeCell ref="N110:N112"/>
    <mergeCell ref="L134:L136"/>
    <mergeCell ref="M134:M136"/>
    <mergeCell ref="N134:N136"/>
    <mergeCell ref="L128:L130"/>
    <mergeCell ref="M128:M130"/>
    <mergeCell ref="L104:L106"/>
    <mergeCell ref="M104:M106"/>
    <mergeCell ref="M101:M103"/>
    <mergeCell ref="M107:M109"/>
    <mergeCell ref="L107:L109"/>
    <mergeCell ref="L168:L170"/>
    <mergeCell ref="L101:L103"/>
    <mergeCell ref="L119:L121"/>
    <mergeCell ref="B134:B136"/>
    <mergeCell ref="C134:C136"/>
    <mergeCell ref="B266:B268"/>
    <mergeCell ref="B203:B205"/>
    <mergeCell ref="C203:C205"/>
    <mergeCell ref="D203:D205"/>
    <mergeCell ref="E203:E205"/>
    <mergeCell ref="J203:J205"/>
    <mergeCell ref="L206:L208"/>
    <mergeCell ref="L203:L205"/>
    <mergeCell ref="C245:C247"/>
    <mergeCell ref="B236:B238"/>
    <mergeCell ref="B239:B241"/>
    <mergeCell ref="B230:B232"/>
    <mergeCell ref="C236:C238"/>
    <mergeCell ref="K251:K253"/>
    <mergeCell ref="B158:B160"/>
    <mergeCell ref="K263:K265"/>
    <mergeCell ref="K230:K232"/>
    <mergeCell ref="C143:C145"/>
    <mergeCell ref="K245:K247"/>
    <mergeCell ref="K236:K238"/>
    <mergeCell ref="K233:K235"/>
    <mergeCell ref="K239:K241"/>
    <mergeCell ref="K257:K259"/>
    <mergeCell ref="K242:K244"/>
    <mergeCell ref="K266:K268"/>
    <mergeCell ref="K260:K262"/>
    <mergeCell ref="L233:L235"/>
    <mergeCell ref="L254:L256"/>
    <mergeCell ref="B140:B142"/>
    <mergeCell ref="C140:C142"/>
    <mergeCell ref="D140:D142"/>
    <mergeCell ref="E140:E142"/>
    <mergeCell ref="J140:J142"/>
    <mergeCell ref="K140:K142"/>
    <mergeCell ref="K203:K205"/>
    <mergeCell ref="C206:C208"/>
    <mergeCell ref="D206:D208"/>
    <mergeCell ref="E206:E208"/>
    <mergeCell ref="E257:E259"/>
    <mergeCell ref="D260:D262"/>
    <mergeCell ref="D263:D265"/>
    <mergeCell ref="C233:C235"/>
    <mergeCell ref="D266:D268"/>
    <mergeCell ref="E245:E247"/>
    <mergeCell ref="D245:D247"/>
    <mergeCell ref="E266:E268"/>
    <mergeCell ref="E248:E250"/>
    <mergeCell ref="C248:C250"/>
    <mergeCell ref="K254:K256"/>
    <mergeCell ref="J227:J229"/>
    <mergeCell ref="C227:C229"/>
    <mergeCell ref="D227:D229"/>
    <mergeCell ref="B227:B229"/>
    <mergeCell ref="C158:C160"/>
    <mergeCell ref="J242:J244"/>
    <mergeCell ref="J233:J235"/>
    <mergeCell ref="D143:D145"/>
    <mergeCell ref="E143:E145"/>
    <mergeCell ref="J143:J145"/>
    <mergeCell ref="K143:K145"/>
    <mergeCell ref="D134:D136"/>
    <mergeCell ref="J134:J136"/>
    <mergeCell ref="K134:K136"/>
    <mergeCell ref="J146:J148"/>
    <mergeCell ref="N149:N151"/>
    <mergeCell ref="D269:D271"/>
    <mergeCell ref="E251:E253"/>
    <mergeCell ref="J281:J283"/>
    <mergeCell ref="D248:D250"/>
    <mergeCell ref="J266:J268"/>
    <mergeCell ref="J272:J274"/>
    <mergeCell ref="E260:E262"/>
    <mergeCell ref="J275:J277"/>
    <mergeCell ref="J269:J271"/>
    <mergeCell ref="K191:K193"/>
    <mergeCell ref="K185:K187"/>
    <mergeCell ref="J218:J220"/>
    <mergeCell ref="K218:K220"/>
    <mergeCell ref="L197:L199"/>
    <mergeCell ref="L260:L262"/>
    <mergeCell ref="L269:L271"/>
    <mergeCell ref="M269:M271"/>
    <mergeCell ref="K281:K283"/>
    <mergeCell ref="J257:J259"/>
    <mergeCell ref="J137:J139"/>
    <mergeCell ref="L171:L173"/>
    <mergeCell ref="L180:L182"/>
    <mergeCell ref="L140:L142"/>
    <mergeCell ref="L266:L268"/>
    <mergeCell ref="D272:D274"/>
    <mergeCell ref="J165:J167"/>
    <mergeCell ref="B475:B477"/>
    <mergeCell ref="B180:B182"/>
    <mergeCell ref="N218:N220"/>
    <mergeCell ref="L215:L217"/>
    <mergeCell ref="J343:J345"/>
    <mergeCell ref="K343:K345"/>
    <mergeCell ref="M301:M303"/>
    <mergeCell ref="L281:L283"/>
    <mergeCell ref="B218:B220"/>
    <mergeCell ref="C218:C220"/>
    <mergeCell ref="D218:D220"/>
    <mergeCell ref="E218:E220"/>
    <mergeCell ref="L340:L342"/>
    <mergeCell ref="M340:M342"/>
    <mergeCell ref="N340:N342"/>
    <mergeCell ref="C343:C345"/>
    <mergeCell ref="J328:J330"/>
    <mergeCell ref="K328:K330"/>
    <mergeCell ref="J310:J312"/>
    <mergeCell ref="J325:J326"/>
    <mergeCell ref="J322:J323"/>
    <mergeCell ref="K272:K274"/>
    <mergeCell ref="K278:K280"/>
    <mergeCell ref="K275:K277"/>
    <mergeCell ref="M239:M241"/>
    <mergeCell ref="M254:M256"/>
    <mergeCell ref="M251:M253"/>
    <mergeCell ref="L242:L244"/>
    <mergeCell ref="M203:M205"/>
    <mergeCell ref="D346:D348"/>
    <mergeCell ref="E346:E348"/>
    <mergeCell ref="K355:K357"/>
    <mergeCell ref="J340:J342"/>
    <mergeCell ref="K340:K342"/>
    <mergeCell ref="D343:D345"/>
    <mergeCell ref="E343:E345"/>
    <mergeCell ref="N281:N283"/>
    <mergeCell ref="B343:B345"/>
    <mergeCell ref="K322:K323"/>
    <mergeCell ref="L322:L323"/>
    <mergeCell ref="M322:M323"/>
    <mergeCell ref="K316:K318"/>
    <mergeCell ref="K304:K306"/>
    <mergeCell ref="M307:M309"/>
    <mergeCell ref="M296:M298"/>
    <mergeCell ref="M281:M283"/>
    <mergeCell ref="L296:L298"/>
    <mergeCell ref="L290:L292"/>
    <mergeCell ref="K284:K286"/>
    <mergeCell ref="N287:N289"/>
    <mergeCell ref="M325:M326"/>
    <mergeCell ref="N293:N295"/>
    <mergeCell ref="B325:B327"/>
    <mergeCell ref="D328:D330"/>
    <mergeCell ref="E328:E330"/>
    <mergeCell ref="K301:K303"/>
    <mergeCell ref="J331:J333"/>
    <mergeCell ref="K331:K333"/>
    <mergeCell ref="K319:K321"/>
    <mergeCell ref="J290:J292"/>
    <mergeCell ref="K290:K292"/>
    <mergeCell ref="K334:K336"/>
    <mergeCell ref="K313:K315"/>
    <mergeCell ref="K337:K339"/>
    <mergeCell ref="B431:B433"/>
    <mergeCell ref="C431:C433"/>
    <mergeCell ref="D431:D433"/>
    <mergeCell ref="E431:E433"/>
    <mergeCell ref="J431:J433"/>
    <mergeCell ref="L343:L345"/>
    <mergeCell ref="M343:M345"/>
    <mergeCell ref="N343:N345"/>
    <mergeCell ref="K74:K76"/>
    <mergeCell ref="L74:L76"/>
    <mergeCell ref="M74:M76"/>
    <mergeCell ref="N74:N76"/>
    <mergeCell ref="B174:B176"/>
    <mergeCell ref="C174:C176"/>
    <mergeCell ref="D174:D176"/>
    <mergeCell ref="E174:E176"/>
    <mergeCell ref="J174:J176"/>
    <mergeCell ref="K174:K176"/>
    <mergeCell ref="L174:L176"/>
    <mergeCell ref="M174:M176"/>
    <mergeCell ref="N174:N176"/>
    <mergeCell ref="B119:B121"/>
    <mergeCell ref="M287:M289"/>
    <mergeCell ref="L284:L286"/>
    <mergeCell ref="M284:M286"/>
    <mergeCell ref="B346:B348"/>
    <mergeCell ref="C346:C348"/>
    <mergeCell ref="L431:L433"/>
    <mergeCell ref="M431:M433"/>
    <mergeCell ref="J346:J348"/>
    <mergeCell ref="K346:K348"/>
    <mergeCell ref="L346:L348"/>
    <mergeCell ref="B434:B436"/>
    <mergeCell ref="C434:C436"/>
    <mergeCell ref="D434:D436"/>
    <mergeCell ref="E434:E436"/>
    <mergeCell ref="J434:J436"/>
    <mergeCell ref="K434:K436"/>
    <mergeCell ref="L434:L436"/>
    <mergeCell ref="M434:M436"/>
    <mergeCell ref="N434:N436"/>
    <mergeCell ref="B451:B453"/>
    <mergeCell ref="C451:C453"/>
    <mergeCell ref="D451:D453"/>
    <mergeCell ref="E451:E453"/>
    <mergeCell ref="J451:J453"/>
    <mergeCell ref="K451:K453"/>
    <mergeCell ref="L451:L453"/>
    <mergeCell ref="M451:M453"/>
    <mergeCell ref="N451:N453"/>
    <mergeCell ref="J442:J444"/>
    <mergeCell ref="B442:B444"/>
    <mergeCell ref="C442:C444"/>
    <mergeCell ref="D442:D444"/>
    <mergeCell ref="E442:E444"/>
    <mergeCell ref="C445:C447"/>
    <mergeCell ref="D445:D447"/>
    <mergeCell ref="E445:E447"/>
    <mergeCell ref="B445:B447"/>
    <mergeCell ref="E448:E450"/>
    <mergeCell ref="B448:B450"/>
    <mergeCell ref="B437:B439"/>
  </mergeCells>
  <phoneticPr fontId="0" type="noConversion"/>
  <pageMargins left="0" right="0" top="0.15748031496062992" bottom="0.15748031496062992" header="0.31496062992125984" footer="0.31496062992125984"/>
  <pageSetup paperSize="9" scale="65" fitToHeight="0" orientation="landscape" r:id="rId1"/>
  <rowBreaks count="18" manualBreakCount="18">
    <brk id="22" max="13" man="1"/>
    <brk id="37" max="13" man="1"/>
    <brk id="58" max="13" man="1"/>
    <brk id="79" max="13" man="1"/>
    <brk id="100" max="13" man="1"/>
    <brk id="145" max="13" man="1"/>
    <brk id="170" max="13" man="1"/>
    <brk id="205" max="13" man="1"/>
    <brk id="229" max="13" man="1"/>
    <brk id="268" max="13" man="1"/>
    <brk id="315" max="13" man="1"/>
    <brk id="336" max="13" man="1"/>
    <brk id="359" max="13" man="1"/>
    <brk id="388" max="13" man="1"/>
    <brk id="436" max="13" man="1"/>
    <brk id="456" max="13" man="1"/>
    <brk id="471" max="13" man="1"/>
    <brk id="486" max="2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2020-04-08T08:54:11Z</cp:lastPrinted>
  <dcterms:created xsi:type="dcterms:W3CDTF">2006-09-28T05:33:49Z</dcterms:created>
  <dcterms:modified xsi:type="dcterms:W3CDTF">2023-06-02T05:57:07Z</dcterms:modified>
</cp:coreProperties>
</file>