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 tabRatio="603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Лист1!$A$1:$N$400</definedName>
  </definedNames>
  <calcPr calcId="162913" refMode="R1C1"/>
</workbook>
</file>

<file path=xl/calcChain.xml><?xml version="1.0" encoding="utf-8"?>
<calcChain xmlns="http://schemas.openxmlformats.org/spreadsheetml/2006/main">
  <c r="H324" i="1" l="1"/>
  <c r="H325" i="1"/>
  <c r="N378" i="1"/>
  <c r="I379" i="1"/>
  <c r="N355" i="1"/>
  <c r="N358" i="1"/>
  <c r="N364" i="1"/>
  <c r="N370" i="1"/>
  <c r="I356" i="1"/>
  <c r="I359" i="1"/>
  <c r="I360" i="1"/>
  <c r="I365" i="1"/>
  <c r="I366" i="1"/>
  <c r="I371" i="1"/>
  <c r="N326" i="1"/>
  <c r="I327" i="1"/>
  <c r="I328" i="1"/>
  <c r="N311" i="1"/>
  <c r="N314" i="1"/>
  <c r="N317" i="1"/>
  <c r="N305" i="1"/>
  <c r="N275" i="1"/>
  <c r="N272" i="1"/>
  <c r="I276" i="1"/>
  <c r="I291" i="1"/>
  <c r="I292" i="1"/>
  <c r="I306" i="1"/>
  <c r="I312" i="1"/>
  <c r="I313" i="1"/>
  <c r="I315" i="1"/>
  <c r="I316" i="1"/>
  <c r="I318" i="1"/>
  <c r="N262" i="1"/>
  <c r="I257" i="1"/>
  <c r="I263" i="1"/>
  <c r="H223" i="1" l="1"/>
  <c r="G223" i="1"/>
  <c r="H222" i="1"/>
  <c r="G222" i="1"/>
  <c r="N242" i="1" l="1"/>
  <c r="N239" i="1"/>
  <c r="N236" i="1"/>
  <c r="N230" i="1"/>
  <c r="N227" i="1"/>
  <c r="N225" i="1"/>
  <c r="I225" i="1"/>
  <c r="I228" i="1"/>
  <c r="I231" i="1"/>
  <c r="I237" i="1"/>
  <c r="I240" i="1"/>
  <c r="I243" i="1"/>
  <c r="I208" i="1"/>
  <c r="I209" i="1"/>
  <c r="I210" i="1"/>
  <c r="I211" i="1"/>
  <c r="I212" i="1"/>
  <c r="N195" i="1"/>
  <c r="I196" i="1"/>
  <c r="I205" i="1"/>
  <c r="I206" i="1"/>
  <c r="N170" i="1"/>
  <c r="N182" i="1"/>
  <c r="N185" i="1"/>
  <c r="N164" i="1"/>
  <c r="I165" i="1"/>
  <c r="I171" i="1"/>
  <c r="I184" i="1"/>
  <c r="I186" i="1"/>
  <c r="I187" i="1"/>
  <c r="N128" i="1"/>
  <c r="N131" i="1"/>
  <c r="N134" i="1"/>
  <c r="N137" i="1"/>
  <c r="N140" i="1"/>
  <c r="N143" i="1"/>
  <c r="N146" i="1"/>
  <c r="N125" i="1"/>
  <c r="N119" i="1"/>
  <c r="I120" i="1"/>
  <c r="I126" i="1"/>
  <c r="I129" i="1"/>
  <c r="I132" i="1"/>
  <c r="I135" i="1"/>
  <c r="I138" i="1"/>
  <c r="I141" i="1"/>
  <c r="I144" i="1"/>
  <c r="I147" i="1"/>
  <c r="H19" i="1"/>
  <c r="N110" i="1"/>
  <c r="N107" i="1"/>
  <c r="N104" i="1"/>
  <c r="N101" i="1"/>
  <c r="N98" i="1"/>
  <c r="N92" i="1"/>
  <c r="N80" i="1"/>
  <c r="N77" i="1"/>
  <c r="N62" i="1"/>
  <c r="N65" i="1"/>
  <c r="N71" i="1"/>
  <c r="N56" i="1"/>
  <c r="N59" i="1"/>
  <c r="N53" i="1"/>
  <c r="I54" i="1"/>
  <c r="I57" i="1"/>
  <c r="I61" i="1"/>
  <c r="I67" i="1"/>
  <c r="I72" i="1"/>
  <c r="I73" i="1"/>
  <c r="I79" i="1"/>
  <c r="I82" i="1"/>
  <c r="I94" i="1"/>
  <c r="I99" i="1"/>
  <c r="I102" i="1"/>
  <c r="I103" i="1"/>
  <c r="I106" i="1"/>
  <c r="I108" i="1"/>
  <c r="I109" i="1"/>
  <c r="I112" i="1"/>
  <c r="N23" i="1" l="1"/>
  <c r="N29" i="1"/>
  <c r="N32" i="1"/>
  <c r="N35" i="1"/>
  <c r="N38" i="1"/>
  <c r="N44" i="1"/>
  <c r="N20" i="1"/>
  <c r="I24" i="1"/>
  <c r="I31" i="1"/>
  <c r="I34" i="1"/>
  <c r="I40" i="1"/>
  <c r="I42" i="1"/>
  <c r="I43" i="1"/>
  <c r="I46" i="1"/>
  <c r="I21" i="1"/>
  <c r="G202" i="1" l="1"/>
  <c r="G385" i="1" l="1"/>
  <c r="H385" i="1"/>
  <c r="I385" i="1"/>
  <c r="G384" i="1"/>
  <c r="H384" i="1"/>
  <c r="I384" i="1"/>
  <c r="I389" i="1"/>
  <c r="H389" i="1"/>
  <c r="G389" i="1"/>
  <c r="H386" i="1"/>
  <c r="G386" i="1"/>
  <c r="H378" i="1" l="1"/>
  <c r="G378" i="1"/>
  <c r="H377" i="1"/>
  <c r="G377" i="1"/>
  <c r="H376" i="1"/>
  <c r="G376" i="1"/>
  <c r="I376" i="1" l="1"/>
  <c r="I378" i="1"/>
  <c r="H375" i="1"/>
  <c r="G375" i="1"/>
  <c r="G124" i="1"/>
  <c r="H124" i="1"/>
  <c r="G123" i="1"/>
  <c r="H123" i="1"/>
  <c r="H143" i="1"/>
  <c r="G143" i="1"/>
  <c r="H140" i="1"/>
  <c r="I140" i="1" s="1"/>
  <c r="G140" i="1"/>
  <c r="H137" i="1"/>
  <c r="G137" i="1"/>
  <c r="H134" i="1"/>
  <c r="I134" i="1" s="1"/>
  <c r="G134" i="1"/>
  <c r="H131" i="1"/>
  <c r="G131" i="1"/>
  <c r="H128" i="1"/>
  <c r="I128" i="1" s="1"/>
  <c r="G128" i="1"/>
  <c r="H125" i="1"/>
  <c r="G125" i="1"/>
  <c r="H119" i="1"/>
  <c r="I119" i="1" s="1"/>
  <c r="G119" i="1"/>
  <c r="H118" i="1"/>
  <c r="G118" i="1"/>
  <c r="H117" i="1"/>
  <c r="I117" i="1" s="1"/>
  <c r="G117" i="1"/>
  <c r="I375" i="1" l="1"/>
  <c r="I125" i="1"/>
  <c r="I131" i="1"/>
  <c r="I137" i="1"/>
  <c r="I143" i="1"/>
  <c r="I123" i="1"/>
  <c r="H116" i="1"/>
  <c r="I116" i="1" s="1"/>
  <c r="G116" i="1"/>
  <c r="G358" i="1"/>
  <c r="G370" i="1" l="1"/>
  <c r="G314" i="1"/>
  <c r="G311" i="1"/>
  <c r="H311" i="1"/>
  <c r="I311" i="1" s="1"/>
  <c r="G272" i="1"/>
  <c r="H272" i="1"/>
  <c r="G52" i="1"/>
  <c r="H52" i="1"/>
  <c r="G51" i="1"/>
  <c r="H51" i="1"/>
  <c r="H107" i="1"/>
  <c r="G107" i="1"/>
  <c r="G19" i="1"/>
  <c r="I19" i="1" s="1"/>
  <c r="G18" i="1"/>
  <c r="H18" i="1"/>
  <c r="I18" i="1" s="1"/>
  <c r="H41" i="1"/>
  <c r="G41" i="1"/>
  <c r="I107" i="1" l="1"/>
  <c r="I51" i="1"/>
  <c r="I52" i="1"/>
  <c r="I41" i="1"/>
  <c r="G151" i="1"/>
  <c r="G150" i="1"/>
  <c r="H151" i="1"/>
  <c r="H150" i="1"/>
  <c r="G351" i="1"/>
  <c r="H351" i="1"/>
  <c r="I351" i="1" s="1"/>
  <c r="G350" i="1"/>
  <c r="H350" i="1"/>
  <c r="H367" i="1"/>
  <c r="G367" i="1"/>
  <c r="H364" i="1"/>
  <c r="G364" i="1"/>
  <c r="H361" i="1"/>
  <c r="G361" i="1"/>
  <c r="G280" i="1"/>
  <c r="H280" i="1"/>
  <c r="G279" i="1"/>
  <c r="H279" i="1"/>
  <c r="H314" i="1"/>
  <c r="I314" i="1" s="1"/>
  <c r="H308" i="1"/>
  <c r="G308" i="1"/>
  <c r="H305" i="1"/>
  <c r="G305" i="1"/>
  <c r="H302" i="1"/>
  <c r="G302" i="1"/>
  <c r="I279" i="1" l="1"/>
  <c r="I364" i="1"/>
  <c r="I305" i="1"/>
  <c r="I350" i="1"/>
  <c r="I280" i="1"/>
  <c r="I150" i="1"/>
  <c r="I151" i="1"/>
  <c r="G71" i="1"/>
  <c r="H104" i="1"/>
  <c r="G104" i="1"/>
  <c r="I104" i="1" l="1"/>
  <c r="G191" i="1"/>
  <c r="H191" i="1"/>
  <c r="G190" i="1"/>
  <c r="H190" i="1"/>
  <c r="I190" i="1" s="1"/>
  <c r="H195" i="1"/>
  <c r="G195" i="1"/>
  <c r="I195" i="1" l="1"/>
  <c r="I331" i="1"/>
  <c r="F11" i="2" l="1"/>
  <c r="F8" i="2"/>
  <c r="F5" i="2"/>
  <c r="F2" i="2"/>
  <c r="H101" i="1" l="1"/>
  <c r="G101" i="1"/>
  <c r="I101" i="1" l="1"/>
  <c r="H38" i="1"/>
  <c r="G38" i="1"/>
  <c r="I38" i="1" l="1"/>
  <c r="H299" i="1"/>
  <c r="G299" i="1"/>
  <c r="G317" i="1"/>
  <c r="H317" i="1"/>
  <c r="I317" i="1" l="1"/>
  <c r="H296" i="1"/>
  <c r="G296" i="1"/>
  <c r="I296" i="1" l="1"/>
  <c r="G293" i="1"/>
  <c r="H293" i="1"/>
  <c r="H290" i="1"/>
  <c r="G290" i="1"/>
  <c r="I290" i="1" l="1"/>
  <c r="G260" i="1"/>
  <c r="H260" i="1"/>
  <c r="I260" i="1" l="1"/>
  <c r="H98" i="1"/>
  <c r="G98" i="1"/>
  <c r="H92" i="1"/>
  <c r="I92" i="1" s="1"/>
  <c r="G92" i="1"/>
  <c r="I98" i="1" l="1"/>
  <c r="H35" i="1"/>
  <c r="G35" i="1"/>
  <c r="G236" i="1" l="1"/>
  <c r="H236" i="1"/>
  <c r="I236" i="1" s="1"/>
  <c r="G203" i="1" l="1"/>
  <c r="H203" i="1"/>
  <c r="I203" i="1" s="1"/>
  <c r="H202" i="1"/>
  <c r="I202" i="1" s="1"/>
  <c r="H110" i="1" l="1"/>
  <c r="I110" i="1" s="1"/>
  <c r="G110" i="1"/>
  <c r="G29" i="1"/>
  <c r="H242" i="1" l="1"/>
  <c r="G242" i="1"/>
  <c r="I242" i="1" l="1"/>
  <c r="I222" i="1"/>
  <c r="H89" i="1"/>
  <c r="G89" i="1"/>
  <c r="H86" i="1" l="1"/>
  <c r="G86" i="1"/>
  <c r="H83" i="1"/>
  <c r="G83" i="1"/>
  <c r="H262" i="1" l="1"/>
  <c r="G262" i="1"/>
  <c r="H204" i="1"/>
  <c r="I204" i="1" s="1"/>
  <c r="G204" i="1"/>
  <c r="I262" i="1" l="1"/>
  <c r="H32" i="1"/>
  <c r="G32" i="1"/>
  <c r="H80" i="1"/>
  <c r="G80" i="1"/>
  <c r="I80" i="1" l="1"/>
  <c r="I32" i="1"/>
  <c r="H287" i="1"/>
  <c r="G287" i="1"/>
  <c r="H358" i="1"/>
  <c r="I358" i="1" s="1"/>
  <c r="H284" i="1" l="1"/>
  <c r="G284" i="1"/>
  <c r="H275" i="1"/>
  <c r="I275" i="1" s="1"/>
  <c r="G275" i="1"/>
  <c r="H271" i="1"/>
  <c r="G271" i="1"/>
  <c r="H270" i="1"/>
  <c r="G270" i="1"/>
  <c r="H355" i="1"/>
  <c r="G355" i="1"/>
  <c r="G332" i="1"/>
  <c r="H332" i="1"/>
  <c r="I332" i="1"/>
  <c r="G331" i="1"/>
  <c r="H331" i="1"/>
  <c r="I333" i="1"/>
  <c r="H333" i="1"/>
  <c r="G333" i="1"/>
  <c r="G336" i="1"/>
  <c r="H336" i="1"/>
  <c r="I336" i="1"/>
  <c r="I355" i="1" l="1"/>
  <c r="I270" i="1"/>
  <c r="H269" i="1"/>
  <c r="I269" i="1" s="1"/>
  <c r="G269" i="1"/>
  <c r="H29" i="1"/>
  <c r="I29" i="1" s="1"/>
  <c r="I342" i="1" l="1"/>
  <c r="H342" i="1"/>
  <c r="G342" i="1"/>
  <c r="I339" i="1"/>
  <c r="H339" i="1"/>
  <c r="G339" i="1"/>
  <c r="I330" i="1"/>
  <c r="H370" i="1"/>
  <c r="I370" i="1" s="1"/>
  <c r="H352" i="1"/>
  <c r="G352" i="1"/>
  <c r="G349" i="1"/>
  <c r="I345" i="1"/>
  <c r="H345" i="1"/>
  <c r="G345" i="1"/>
  <c r="H256" i="1"/>
  <c r="G256" i="1"/>
  <c r="H255" i="1"/>
  <c r="G255" i="1"/>
  <c r="H254" i="1"/>
  <c r="H396" i="1" s="1"/>
  <c r="G254" i="1"/>
  <c r="I256" i="1" l="1"/>
  <c r="I254" i="1"/>
  <c r="G330" i="1"/>
  <c r="H330" i="1"/>
  <c r="H349" i="1"/>
  <c r="I349" i="1" s="1"/>
  <c r="H253" i="1"/>
  <c r="G253" i="1"/>
  <c r="I253" i="1" l="1"/>
  <c r="H281" i="1"/>
  <c r="G281" i="1"/>
  <c r="H239" i="1" l="1"/>
  <c r="G239" i="1"/>
  <c r="H95" i="1"/>
  <c r="G95" i="1"/>
  <c r="H77" i="1"/>
  <c r="G77" i="1"/>
  <c r="I77" i="1" l="1"/>
  <c r="I239" i="1"/>
  <c r="G163" i="1"/>
  <c r="G215" i="1" s="1"/>
  <c r="H163" i="1"/>
  <c r="G162" i="1"/>
  <c r="H162" i="1"/>
  <c r="H182" i="1"/>
  <c r="I182" i="1" s="1"/>
  <c r="G182" i="1"/>
  <c r="G198" i="1"/>
  <c r="H198" i="1"/>
  <c r="H192" i="1"/>
  <c r="G192" i="1"/>
  <c r="G324" i="1"/>
  <c r="G396" i="1" s="1"/>
  <c r="G325" i="1"/>
  <c r="I325" i="1"/>
  <c r="G278" i="1"/>
  <c r="H278" i="1"/>
  <c r="G261" i="1"/>
  <c r="G397" i="1" s="1"/>
  <c r="H261" i="1"/>
  <c r="G392" i="1"/>
  <c r="H392" i="1"/>
  <c r="I392" i="1"/>
  <c r="G326" i="1"/>
  <c r="H326" i="1"/>
  <c r="G265" i="1"/>
  <c r="H265" i="1"/>
  <c r="G246" i="1"/>
  <c r="G247" i="1"/>
  <c r="H246" i="1"/>
  <c r="G227" i="1"/>
  <c r="H227" i="1"/>
  <c r="I227" i="1" s="1"/>
  <c r="H179" i="1"/>
  <c r="H173" i="1"/>
  <c r="G50" i="1"/>
  <c r="H50" i="1"/>
  <c r="I50" i="1" s="1"/>
  <c r="G74" i="1"/>
  <c r="H74" i="1"/>
  <c r="G68" i="1"/>
  <c r="G44" i="1"/>
  <c r="H44" i="1"/>
  <c r="I44" i="1" s="1"/>
  <c r="G26" i="1"/>
  <c r="H26" i="1"/>
  <c r="H71" i="1"/>
  <c r="I71" i="1" s="1"/>
  <c r="H68" i="1"/>
  <c r="H23" i="1"/>
  <c r="I23" i="1" s="1"/>
  <c r="G23" i="1"/>
  <c r="H185" i="1"/>
  <c r="G185" i="1"/>
  <c r="G65" i="1"/>
  <c r="G179" i="1"/>
  <c r="H65" i="1"/>
  <c r="H62" i="1"/>
  <c r="G62" i="1"/>
  <c r="H207" i="1"/>
  <c r="G207" i="1"/>
  <c r="H176" i="1"/>
  <c r="G176" i="1"/>
  <c r="G173" i="1"/>
  <c r="H170" i="1"/>
  <c r="G170" i="1"/>
  <c r="H167" i="1"/>
  <c r="G167" i="1"/>
  <c r="H164" i="1"/>
  <c r="G164" i="1"/>
  <c r="G224" i="1"/>
  <c r="H224" i="1"/>
  <c r="G230" i="1"/>
  <c r="H230" i="1"/>
  <c r="I230" i="1" s="1"/>
  <c r="G233" i="1"/>
  <c r="H233" i="1"/>
  <c r="H59" i="1"/>
  <c r="G59" i="1"/>
  <c r="H56" i="1"/>
  <c r="I56" i="1" s="1"/>
  <c r="G56" i="1"/>
  <c r="H146" i="1"/>
  <c r="G146" i="1"/>
  <c r="H53" i="1"/>
  <c r="I53" i="1" s="1"/>
  <c r="G53" i="1"/>
  <c r="G20" i="1"/>
  <c r="H20" i="1"/>
  <c r="I20" i="1" s="1"/>
  <c r="H397" i="1" l="1"/>
  <c r="H395" i="1" s="1"/>
  <c r="I278" i="1"/>
  <c r="I326" i="1"/>
  <c r="I396" i="1"/>
  <c r="I324" i="1"/>
  <c r="I246" i="1"/>
  <c r="I163" i="1"/>
  <c r="I170" i="1"/>
  <c r="I65" i="1"/>
  <c r="I185" i="1"/>
  <c r="I59" i="1"/>
  <c r="I164" i="1"/>
  <c r="I224" i="1"/>
  <c r="I207" i="1"/>
  <c r="I162" i="1"/>
  <c r="I146" i="1"/>
  <c r="H214" i="1"/>
  <c r="I214" i="1" s="1"/>
  <c r="H259" i="1"/>
  <c r="G259" i="1"/>
  <c r="G400" i="1"/>
  <c r="G214" i="1"/>
  <c r="H215" i="1"/>
  <c r="I215" i="1" s="1"/>
  <c r="G122" i="1"/>
  <c r="G149" i="1"/>
  <c r="H122" i="1"/>
  <c r="H149" i="1"/>
  <c r="I149" i="1" s="1"/>
  <c r="G323" i="1"/>
  <c r="G17" i="1"/>
  <c r="G189" i="1"/>
  <c r="H323" i="1"/>
  <c r="H189" i="1"/>
  <c r="H201" i="1"/>
  <c r="G201" i="1"/>
  <c r="H221" i="1"/>
  <c r="G245" i="1"/>
  <c r="G221" i="1"/>
  <c r="I383" i="1"/>
  <c r="G383" i="1"/>
  <c r="H383" i="1"/>
  <c r="G161" i="1"/>
  <c r="H161" i="1"/>
  <c r="I161" i="1" s="1"/>
  <c r="H17" i="1"/>
  <c r="H247" i="1"/>
  <c r="I397" i="1" l="1"/>
  <c r="I323" i="1"/>
  <c r="I259" i="1"/>
  <c r="I221" i="1"/>
  <c r="I189" i="1"/>
  <c r="I201" i="1"/>
  <c r="I122" i="1"/>
  <c r="I17" i="1"/>
  <c r="H400" i="1"/>
  <c r="I400" i="1" s="1"/>
  <c r="H213" i="1"/>
  <c r="G213" i="1"/>
  <c r="H245" i="1"/>
  <c r="I245" i="1" s="1"/>
  <c r="H399" i="1"/>
  <c r="G395" i="1"/>
  <c r="I395" i="1" s="1"/>
  <c r="G399" i="1"/>
  <c r="I399" i="1" l="1"/>
  <c r="I213" i="1"/>
  <c r="H398" i="1"/>
  <c r="G398" i="1"/>
  <c r="I398" i="1" l="1"/>
</calcChain>
</file>

<file path=xl/comments1.xml><?xml version="1.0" encoding="utf-8"?>
<comments xmlns="http://schemas.openxmlformats.org/spreadsheetml/2006/main">
  <authors>
    <author>Автор</author>
  </authors>
  <commentList>
    <comment ref="H2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I2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7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H7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G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2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2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4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G16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H16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G1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H1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G16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G17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H17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G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G17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7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G18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G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9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B19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G20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G20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G21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G26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H26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G26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H26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G3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<sst xmlns="http://schemas.openxmlformats.org/spreadsheetml/2006/main" count="1139" uniqueCount="242">
  <si>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</si>
  <si>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</si>
  <si>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</si>
  <si>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</si>
  <si>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</si>
  <si>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</si>
  <si>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</si>
  <si>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</si>
  <si>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</si>
  <si>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</si>
  <si>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</si>
  <si>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</si>
  <si>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</si>
  <si>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</si>
  <si>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</si>
  <si>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</si>
  <si>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</si>
  <si>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</si>
  <si>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</si>
  <si>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</si>
  <si>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</si>
  <si>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</si>
  <si>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</si>
  <si>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</si>
  <si>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</si>
  <si>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</si>
  <si>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</si>
  <si>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</si>
  <si>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</si>
  <si>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</si>
  <si>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</si>
  <si>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</si>
  <si>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</si>
  <si>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</si>
  <si>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</si>
  <si>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</si>
  <si>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</si>
  <si>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</si>
  <si>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</si>
  <si>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</si>
  <si>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</si>
  <si>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</si>
  <si>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</si>
  <si>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</si>
  <si>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</si>
  <si>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</si>
  <si>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</si>
  <si>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</si>
  <si>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</si>
  <si>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</si>
  <si>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</si>
  <si>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</si>
  <si>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</si>
  <si>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</si>
  <si>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</si>
  <si>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</si>
  <si>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</si>
  <si>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</si>
  <si>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</si>
  <si>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</si>
  <si>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</si>
  <si>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</si>
  <si>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</si>
  <si>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</si>
  <si>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</si>
  <si>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</si>
  <si>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</si>
  <si>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</si>
  <si>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</si>
  <si>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</si>
  <si>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</si>
  <si>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</si>
  <si>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</si>
  <si>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</si>
  <si>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</si>
  <si>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</si>
  <si>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</si>
  <si>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</si>
  <si>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</si>
  <si>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</si>
  <si>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</si>
  <si>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</si>
  <si>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</si>
  <si>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</si>
  <si>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</si>
  <si>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</si>
  <si>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</si>
  <si>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</si>
  <si>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</si>
  <si>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</si>
  <si>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</si>
  <si>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</si>
  <si>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</si>
  <si>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</si>
  <si>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</si>
  <si>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</si>
  <si>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</si>
  <si>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</si>
  <si>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</si>
  <si>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</si>
  <si>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</si>
  <si>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</si>
  <si>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</si>
  <si>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</si>
  <si>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</si>
  <si>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</si>
  <si>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</si>
  <si>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</si>
  <si>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</si>
  <si>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</si>
  <si>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</si>
  <si>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</si>
  <si>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</si>
  <si>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</si>
  <si>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</si>
  <si>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</si>
  <si>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</si>
  <si>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</si>
  <si>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</si>
  <si>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</si>
  <si>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</si>
  <si>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</si>
  <si>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</si>
  <si>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</si>
  <si>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</si>
  <si>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</si>
  <si>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</si>
  <si>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</si>
  <si>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</si>
  <si>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</si>
  <si>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</si>
  <si>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</si>
  <si>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</si>
  <si>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</si>
  <si>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</si>
  <si>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</si>
  <si>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</si>
  <si>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</si>
  <si>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</si>
  <si>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</si>
  <si>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</si>
  <si>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</si>
  <si>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</si>
  <si>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</si>
  <si>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</si>
  <si>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</si>
  <si>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</si>
  <si>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</si>
  <si>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</si>
  <si>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</si>
  <si>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</si>
  <si>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</si>
  <si>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</si>
  <si>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</si>
  <si>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</si>
  <si>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</si>
  <si>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</si>
  <si>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</si>
  <si>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</si>
  <si>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</si>
  <si>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</si>
  <si>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</si>
  <si>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</si>
  <si>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</si>
  <si>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</si>
  <si>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</si>
  <si>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</si>
  <si>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</si>
  <si>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</si>
  <si>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</si>
  <si>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</si>
  <si>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</si>
  <si>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</si>
  <si>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</si>
  <si>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</si>
  <si>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</si>
  <si>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</si>
  <si>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</si>
  <si>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</si>
  <si>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</si>
  <si>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</si>
  <si>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</si>
  <si>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</si>
  <si>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</si>
  <si>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</si>
  <si>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</si>
  <si>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</si>
  <si>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</si>
  <si>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</si>
  <si>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</si>
  <si>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</si>
  <si>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</si>
  <si>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</si>
  <si>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</si>
  <si>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</si>
  <si>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</si>
  <si>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</si>
  <si>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</si>
  <si>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</si>
  <si>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</si>
  <si>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</si>
  <si>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</si>
  <si>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</si>
  <si>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</si>
  <si>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</si>
  <si>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</si>
  <si>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</si>
  <si>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</si>
  <si>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</si>
  <si>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</si>
  <si>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</si>
  <si>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</si>
  <si>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</si>
  <si>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</si>
  <si>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</si>
  <si>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</si>
  <si>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</si>
  <si>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</si>
  <si>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</si>
  <si>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</si>
  <si>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</si>
  <si>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</si>
  <si>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</si>
  <si>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</si>
  <si>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</si>
  <si>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</si>
  <si>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</si>
  <si>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</si>
  <si>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</si>
  <si>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</si>
  <si>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</si>
  <si>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</si>
  <si>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</si>
  <si>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</si>
  <si>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</si>
  <si>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Отчет о реализации муниципальной программы</t>
  </si>
  <si>
    <t>Развитие экономического потенциала Называевского муниципального района</t>
  </si>
  <si>
    <t>за 2022 год</t>
  </si>
  <si>
    <t>План</t>
  </si>
  <si>
    <t>Факт</t>
  </si>
  <si>
    <t>Процент исполнения</t>
  </si>
  <si>
    <t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</si>
</sst>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р_._-;\-* #,##0.00\ _р_._-;_-* &quot;-&quot;??\ _р_._-;_-@_-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68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2" fillId="0" borderId="1" xfId="1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2" fillId="0" borderId="2" xfId="1" applyNumberFormat="1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4" fontId="12" fillId="5" borderId="1" xfId="1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/>
    </xf>
    <xf numFmtId="4" fontId="12" fillId="3" borderId="1" xfId="0" applyNumberFormat="1" applyFont="1" applyFill="1" applyBorder="1" applyAlignment="1">
      <alignment horizontal="center" vertical="top" wrapText="1"/>
    </xf>
    <xf numFmtId="4" fontId="12" fillId="3" borderId="1" xfId="1" applyNumberFormat="1" applyFont="1" applyFill="1" applyBorder="1" applyAlignment="1">
      <alignment horizontal="center" vertical="top" wrapText="1"/>
    </xf>
    <xf numFmtId="4" fontId="12" fillId="4" borderId="1" xfId="0" applyNumberFormat="1" applyFont="1" applyFill="1" applyBorder="1" applyAlignment="1">
      <alignment horizontal="center" vertical="top" wrapText="1"/>
    </xf>
    <xf numFmtId="4" fontId="12" fillId="4" borderId="1" xfId="1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4" fontId="16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4" fontId="12" fillId="0" borderId="2" xfId="0" applyNumberFormat="1" applyFont="1" applyFill="1" applyBorder="1" applyAlignment="1">
      <alignment horizontal="center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vertical="top" wrapText="1"/>
    </xf>
    <xf numFmtId="0" fontId="18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4" fontId="12" fillId="0" borderId="4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5" fontId="12" fillId="0" borderId="2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2" fillId="0" borderId="4" xfId="0" applyNumberFormat="1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164" fontId="12" fillId="0" borderId="2" xfId="1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4" fontId="12" fillId="0" borderId="2" xfId="1" applyNumberFormat="1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2" fillId="4" borderId="6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164" fontId="2" fillId="0" borderId="2" xfId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4" fontId="12" fillId="0" borderId="3" xfId="1" applyNumberFormat="1" applyFont="1" applyFill="1" applyBorder="1" applyAlignment="1">
      <alignment horizontal="center" vertical="top" wrapText="1"/>
    </xf>
    <xf numFmtId="4" fontId="12" fillId="0" borderId="4" xfId="1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center" vertical="top" wrapText="1"/>
    </xf>
    <xf numFmtId="0" fontId="12" fillId="5" borderId="2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5" borderId="7" xfId="0" applyFont="1" applyFill="1" applyBorder="1" applyAlignment="1">
      <alignment horizontal="left" vertical="top" wrapText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4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00"/>
  <sheetViews>
    <sheetView tabSelected="1" view="pageBreakPreview" zoomScale="56" zoomScaleNormal="70" zoomScaleSheetLayoutView="56" workbookViewId="0">
      <pane xSplit="6" ySplit="10" topLeftCell="G322" activePane="bottomRight" state="frozen"/>
      <selection pane="topRight" activeCell="G1" sqref="G1"/>
      <selection pane="bottomLeft" activeCell="A6" sqref="A6"/>
      <selection pane="bottomRight" activeCell="B326" sqref="B326:B328"/>
    </sheetView>
  </sheetViews>
  <sheetFormatPr defaultColWidth="9.109375" defaultRowHeight="15.6" x14ac:dyDescent="0.3"/>
  <cols>
    <col min="1" max="1" width="5.88671875" style="1" customWidth="1"/>
    <col min="2" max="2" width="36.44140625" style="1" customWidth="1"/>
    <col min="3" max="4" width="8.5546875" style="1" customWidth="1"/>
    <col min="5" max="5" width="18" style="1" customWidth="1"/>
    <col min="6" max="6" width="29.5546875" style="1" customWidth="1"/>
    <col min="7" max="7" width="18.77734375" style="1" customWidth="1"/>
    <col min="8" max="8" width="21" style="1" customWidth="1"/>
    <col min="9" max="9" width="19.6640625" style="1" customWidth="1"/>
    <col min="10" max="10" width="23.33203125" style="1" customWidth="1"/>
    <col min="11" max="11" width="10" style="1" customWidth="1"/>
    <col min="12" max="13" width="9.109375" style="1"/>
    <col min="14" max="14" width="15.109375" style="1" customWidth="1"/>
    <col min="15" max="16384" width="9.109375" style="1"/>
  </cols>
  <sheetData>
    <row r="2" spans="1:15" ht="17.399999999999999" customHeight="1" x14ac:dyDescent="0.3">
      <c r="A2" s="210"/>
      <c r="B2" s="217" t="s">
        <v>235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5" ht="17.399999999999999" customHeight="1" x14ac:dyDescent="0.3">
      <c r="A3" s="217" t="s">
        <v>236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</row>
    <row r="4" spans="1:15" ht="15.6" customHeight="1" x14ac:dyDescent="0.3">
      <c r="A4" s="217" t="s">
        <v>237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</row>
    <row r="6" spans="1:15" x14ac:dyDescent="0.3">
      <c r="A6" s="230" t="s">
        <v>32</v>
      </c>
      <c r="B6" s="230" t="s">
        <v>22</v>
      </c>
      <c r="C6" s="230" t="s">
        <v>23</v>
      </c>
      <c r="D6" s="230"/>
      <c r="E6" s="218" t="s">
        <v>33</v>
      </c>
      <c r="F6" s="230" t="s">
        <v>24</v>
      </c>
      <c r="G6" s="230"/>
      <c r="H6" s="230"/>
      <c r="I6" s="230"/>
      <c r="J6" s="230" t="s">
        <v>34</v>
      </c>
      <c r="K6" s="230"/>
      <c r="L6" s="230"/>
      <c r="M6" s="230"/>
      <c r="N6" s="230"/>
      <c r="O6" s="2"/>
    </row>
    <row r="7" spans="1:15" x14ac:dyDescent="0.3">
      <c r="A7" s="230"/>
      <c r="B7" s="230"/>
      <c r="C7" s="230"/>
      <c r="D7" s="230"/>
      <c r="E7" s="219"/>
      <c r="F7" s="230" t="s">
        <v>25</v>
      </c>
      <c r="G7" s="218" t="s">
        <v>238</v>
      </c>
      <c r="H7" s="218" t="s">
        <v>239</v>
      </c>
      <c r="I7" s="218" t="s">
        <v>240</v>
      </c>
      <c r="J7" s="230" t="s">
        <v>26</v>
      </c>
      <c r="K7" s="230" t="s">
        <v>27</v>
      </c>
      <c r="L7" s="218" t="s">
        <v>238</v>
      </c>
      <c r="M7" s="218" t="s">
        <v>239</v>
      </c>
      <c r="N7" s="218" t="s">
        <v>240</v>
      </c>
      <c r="O7" s="2"/>
    </row>
    <row r="8" spans="1:15" ht="34.5" customHeight="1" x14ac:dyDescent="0.3">
      <c r="A8" s="230"/>
      <c r="B8" s="230"/>
      <c r="C8" s="218" t="s">
        <v>28</v>
      </c>
      <c r="D8" s="218" t="s">
        <v>29</v>
      </c>
      <c r="E8" s="219"/>
      <c r="F8" s="230"/>
      <c r="G8" s="219"/>
      <c r="H8" s="219"/>
      <c r="I8" s="219"/>
      <c r="J8" s="230"/>
      <c r="K8" s="230"/>
      <c r="L8" s="219"/>
      <c r="M8" s="219"/>
      <c r="N8" s="219"/>
      <c r="O8" s="2"/>
    </row>
    <row r="9" spans="1:15" ht="46.5" customHeight="1" x14ac:dyDescent="0.3">
      <c r="A9" s="230"/>
      <c r="B9" s="230"/>
      <c r="C9" s="220"/>
      <c r="D9" s="220"/>
      <c r="E9" s="220"/>
      <c r="F9" s="230"/>
      <c r="G9" s="220"/>
      <c r="H9" s="220"/>
      <c r="I9" s="220"/>
      <c r="J9" s="230"/>
      <c r="K9" s="230"/>
      <c r="L9" s="220"/>
      <c r="M9" s="220"/>
      <c r="N9" s="220"/>
      <c r="O9" s="2"/>
    </row>
    <row r="10" spans="1:15" s="6" customFormat="1" x14ac:dyDescent="0.3">
      <c r="A10" s="3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10</v>
      </c>
      <c r="H10" s="4">
        <v>11</v>
      </c>
      <c r="I10" s="4">
        <v>12</v>
      </c>
      <c r="J10" s="4">
        <v>16</v>
      </c>
      <c r="K10" s="4">
        <v>17</v>
      </c>
      <c r="L10" s="4">
        <v>21</v>
      </c>
      <c r="M10" s="4">
        <v>22</v>
      </c>
      <c r="N10" s="4">
        <v>23</v>
      </c>
      <c r="O10" s="5"/>
    </row>
    <row r="11" spans="1:15" ht="33.75" customHeight="1" x14ac:dyDescent="0.3">
      <c r="A11" s="231" t="s">
        <v>59</v>
      </c>
      <c r="B11" s="231"/>
      <c r="C11" s="23">
        <v>2020</v>
      </c>
      <c r="D11" s="23">
        <v>2026</v>
      </c>
      <c r="E11" s="23" t="s">
        <v>30</v>
      </c>
      <c r="F11" s="23" t="s">
        <v>30</v>
      </c>
      <c r="G11" s="138" t="s">
        <v>30</v>
      </c>
      <c r="H11" s="138" t="s">
        <v>30</v>
      </c>
      <c r="I11" s="138" t="s">
        <v>30</v>
      </c>
      <c r="J11" s="3" t="s">
        <v>30</v>
      </c>
      <c r="K11" s="3" t="s">
        <v>30</v>
      </c>
      <c r="L11" s="3" t="s">
        <v>30</v>
      </c>
      <c r="M11" s="3" t="s">
        <v>30</v>
      </c>
      <c r="N11" s="3" t="s">
        <v>30</v>
      </c>
      <c r="O11" s="2"/>
    </row>
    <row r="12" spans="1:15" ht="63" customHeight="1" x14ac:dyDescent="0.3">
      <c r="A12" s="231" t="s">
        <v>66</v>
      </c>
      <c r="B12" s="231"/>
      <c r="C12" s="23">
        <v>2020</v>
      </c>
      <c r="D12" s="23">
        <v>2026</v>
      </c>
      <c r="E12" s="23" t="s">
        <v>30</v>
      </c>
      <c r="F12" s="23" t="s">
        <v>30</v>
      </c>
      <c r="G12" s="138" t="s">
        <v>30</v>
      </c>
      <c r="H12" s="138" t="s">
        <v>30</v>
      </c>
      <c r="I12" s="138" t="s">
        <v>30</v>
      </c>
      <c r="J12" s="3" t="s">
        <v>30</v>
      </c>
      <c r="K12" s="3" t="s">
        <v>30</v>
      </c>
      <c r="L12" s="3" t="s">
        <v>30</v>
      </c>
      <c r="M12" s="3" t="s">
        <v>30</v>
      </c>
      <c r="N12" s="3" t="s">
        <v>30</v>
      </c>
      <c r="O12" s="2"/>
    </row>
    <row r="13" spans="1:15" ht="96" customHeight="1" x14ac:dyDescent="0.3">
      <c r="A13" s="231" t="s">
        <v>68</v>
      </c>
      <c r="B13" s="231"/>
      <c r="C13" s="23">
        <v>2020</v>
      </c>
      <c r="D13" s="23">
        <v>2026</v>
      </c>
      <c r="E13" s="23" t="s">
        <v>30</v>
      </c>
      <c r="F13" s="23" t="s">
        <v>30</v>
      </c>
      <c r="G13" s="138" t="s">
        <v>30</v>
      </c>
      <c r="H13" s="138" t="s">
        <v>30</v>
      </c>
      <c r="I13" s="138" t="s">
        <v>30</v>
      </c>
      <c r="J13" s="3" t="s">
        <v>30</v>
      </c>
      <c r="K13" s="3" t="s">
        <v>30</v>
      </c>
      <c r="L13" s="3" t="s">
        <v>30</v>
      </c>
      <c r="M13" s="3" t="s">
        <v>30</v>
      </c>
      <c r="N13" s="3" t="s">
        <v>30</v>
      </c>
      <c r="O13" s="2"/>
    </row>
    <row r="14" spans="1:15" ht="15.75" customHeight="1" x14ac:dyDescent="0.3">
      <c r="A14" s="238"/>
      <c r="B14" s="238" t="s">
        <v>67</v>
      </c>
      <c r="C14" s="241">
        <v>2020</v>
      </c>
      <c r="D14" s="241">
        <v>2026</v>
      </c>
      <c r="E14" s="241" t="s">
        <v>30</v>
      </c>
      <c r="F14" s="241" t="s">
        <v>30</v>
      </c>
      <c r="G14" s="273" t="s">
        <v>30</v>
      </c>
      <c r="H14" s="273" t="s">
        <v>30</v>
      </c>
      <c r="I14" s="273" t="s">
        <v>16</v>
      </c>
      <c r="J14" s="218" t="s">
        <v>30</v>
      </c>
      <c r="K14" s="218" t="s">
        <v>30</v>
      </c>
      <c r="L14" s="218" t="s">
        <v>30</v>
      </c>
      <c r="M14" s="218" t="s">
        <v>30</v>
      </c>
      <c r="N14" s="218" t="s">
        <v>30</v>
      </c>
      <c r="O14" s="2"/>
    </row>
    <row r="15" spans="1:15" x14ac:dyDescent="0.3">
      <c r="A15" s="239"/>
      <c r="B15" s="239"/>
      <c r="C15" s="242"/>
      <c r="D15" s="242"/>
      <c r="E15" s="242"/>
      <c r="F15" s="242"/>
      <c r="G15" s="276"/>
      <c r="H15" s="276"/>
      <c r="I15" s="276"/>
      <c r="J15" s="219"/>
      <c r="K15" s="219"/>
      <c r="L15" s="219"/>
      <c r="M15" s="219"/>
      <c r="N15" s="219"/>
      <c r="O15" s="2"/>
    </row>
    <row r="16" spans="1:15" x14ac:dyDescent="0.3">
      <c r="A16" s="239"/>
      <c r="B16" s="239"/>
      <c r="C16" s="242"/>
      <c r="D16" s="242"/>
      <c r="E16" s="243"/>
      <c r="F16" s="243"/>
      <c r="G16" s="277"/>
      <c r="H16" s="277"/>
      <c r="I16" s="277"/>
      <c r="J16" s="220"/>
      <c r="K16" s="220"/>
      <c r="L16" s="220"/>
      <c r="M16" s="220"/>
      <c r="N16" s="220"/>
      <c r="O16" s="2"/>
    </row>
    <row r="17" spans="1:15" ht="15.75" customHeight="1" x14ac:dyDescent="0.3">
      <c r="A17" s="231"/>
      <c r="B17" s="231" t="s">
        <v>40</v>
      </c>
      <c r="C17" s="229">
        <v>2020</v>
      </c>
      <c r="D17" s="229">
        <v>2026</v>
      </c>
      <c r="E17" s="238" t="s">
        <v>41</v>
      </c>
      <c r="F17" s="22" t="s">
        <v>31</v>
      </c>
      <c r="G17" s="139">
        <f t="shared" ref="G17:H17" si="0">G18+G19</f>
        <v>57374429.07</v>
      </c>
      <c r="H17" s="139">
        <f t="shared" si="0"/>
        <v>57374429.07</v>
      </c>
      <c r="I17" s="139">
        <f t="shared" ref="I17:I20" si="1">H17/G17*100</f>
        <v>100</v>
      </c>
      <c r="J17" s="230" t="s">
        <v>30</v>
      </c>
      <c r="K17" s="230" t="s">
        <v>30</v>
      </c>
      <c r="L17" s="230" t="s">
        <v>30</v>
      </c>
      <c r="M17" s="230" t="s">
        <v>30</v>
      </c>
      <c r="N17" s="230" t="s">
        <v>30</v>
      </c>
      <c r="O17" s="2"/>
    </row>
    <row r="18" spans="1:15" ht="63" customHeight="1" x14ac:dyDescent="0.3">
      <c r="A18" s="231"/>
      <c r="B18" s="231"/>
      <c r="C18" s="229"/>
      <c r="D18" s="229"/>
      <c r="E18" s="239"/>
      <c r="F18" s="22" t="s">
        <v>35</v>
      </c>
      <c r="G18" s="139">
        <f t="shared" ref="G18:H18" si="2">G21+G24+G27+G45+G30+G33+G36+G39+G42</f>
        <v>11143641.07</v>
      </c>
      <c r="H18" s="139">
        <f t="shared" si="2"/>
        <v>11143641.07</v>
      </c>
      <c r="I18" s="139">
        <f>H18/G18*100</f>
        <v>100</v>
      </c>
      <c r="J18" s="230"/>
      <c r="K18" s="230"/>
      <c r="L18" s="230"/>
      <c r="M18" s="230"/>
      <c r="N18" s="230"/>
      <c r="O18" s="2"/>
    </row>
    <row r="19" spans="1:15" ht="46.8" x14ac:dyDescent="0.3">
      <c r="A19" s="231"/>
      <c r="B19" s="231"/>
      <c r="C19" s="229"/>
      <c r="D19" s="229"/>
      <c r="E19" s="239"/>
      <c r="F19" s="22" t="s">
        <v>36</v>
      </c>
      <c r="G19" s="138">
        <f t="shared" ref="G19" si="3">G22+G25+G28+G46+G31+G34+G37+G40+G43</f>
        <v>46230788</v>
      </c>
      <c r="H19" s="138">
        <f>H22+H25+H28+H46+H31+H34+H37+H40+H43</f>
        <v>46230788</v>
      </c>
      <c r="I19" s="139">
        <f>H19/G19*100</f>
        <v>100</v>
      </c>
      <c r="J19" s="230"/>
      <c r="K19" s="230"/>
      <c r="L19" s="230"/>
      <c r="M19" s="230"/>
      <c r="N19" s="230"/>
      <c r="O19" s="2"/>
    </row>
    <row r="20" spans="1:15" ht="15.75" customHeight="1" x14ac:dyDescent="0.3">
      <c r="A20" s="231"/>
      <c r="B20" s="231" t="s">
        <v>1</v>
      </c>
      <c r="C20" s="229">
        <v>2020</v>
      </c>
      <c r="D20" s="229">
        <v>2026</v>
      </c>
      <c r="E20" s="238" t="s">
        <v>41</v>
      </c>
      <c r="F20" s="22" t="s">
        <v>31</v>
      </c>
      <c r="G20" s="139">
        <f t="shared" ref="G20:H20" si="4">G21+G22</f>
        <v>2703859.99</v>
      </c>
      <c r="H20" s="139">
        <f t="shared" si="4"/>
        <v>2703859.99</v>
      </c>
      <c r="I20" s="139">
        <f t="shared" si="1"/>
        <v>100</v>
      </c>
      <c r="J20" s="230" t="s">
        <v>61</v>
      </c>
      <c r="K20" s="230" t="s">
        <v>62</v>
      </c>
      <c r="L20" s="230">
        <v>100</v>
      </c>
      <c r="M20" s="230">
        <v>100</v>
      </c>
      <c r="N20" s="230">
        <f>M20/L20*100</f>
        <v>100</v>
      </c>
      <c r="O20" s="2"/>
    </row>
    <row r="21" spans="1:15" ht="63" customHeight="1" x14ac:dyDescent="0.3">
      <c r="A21" s="231"/>
      <c r="B21" s="231"/>
      <c r="C21" s="229"/>
      <c r="D21" s="229"/>
      <c r="E21" s="239"/>
      <c r="F21" s="22" t="s">
        <v>35</v>
      </c>
      <c r="G21" s="139">
        <v>2703859.99</v>
      </c>
      <c r="H21" s="139">
        <v>2703859.99</v>
      </c>
      <c r="I21" s="139">
        <f>H21/G21*100</f>
        <v>100</v>
      </c>
      <c r="J21" s="230"/>
      <c r="K21" s="230"/>
      <c r="L21" s="230"/>
      <c r="M21" s="230"/>
      <c r="N21" s="230"/>
      <c r="O21" s="2"/>
    </row>
    <row r="22" spans="1:15" ht="48.75" customHeight="1" x14ac:dyDescent="0.3">
      <c r="A22" s="231"/>
      <c r="B22" s="231"/>
      <c r="C22" s="229"/>
      <c r="D22" s="229"/>
      <c r="E22" s="239"/>
      <c r="F22" s="22" t="s">
        <v>36</v>
      </c>
      <c r="G22" s="138">
        <v>0</v>
      </c>
      <c r="H22" s="138">
        <v>0</v>
      </c>
      <c r="I22" s="139">
        <v>0</v>
      </c>
      <c r="J22" s="230"/>
      <c r="K22" s="230"/>
      <c r="L22" s="230"/>
      <c r="M22" s="230"/>
      <c r="N22" s="230"/>
      <c r="O22" s="2"/>
    </row>
    <row r="23" spans="1:15" ht="21.75" customHeight="1" x14ac:dyDescent="0.3">
      <c r="A23" s="231"/>
      <c r="B23" s="231" t="s">
        <v>2</v>
      </c>
      <c r="C23" s="229">
        <v>2020</v>
      </c>
      <c r="D23" s="229">
        <v>2026</v>
      </c>
      <c r="E23" s="238" t="s">
        <v>41</v>
      </c>
      <c r="F23" s="22" t="s">
        <v>31</v>
      </c>
      <c r="G23" s="139">
        <f t="shared" ref="G23:H23" si="5">G24+G25</f>
        <v>8439781.0800000001</v>
      </c>
      <c r="H23" s="139">
        <f t="shared" si="5"/>
        <v>8439781.0800000001</v>
      </c>
      <c r="I23" s="139">
        <f t="shared" ref="I23:I46" si="6">H23/G23*100</f>
        <v>100</v>
      </c>
      <c r="J23" s="230" t="s">
        <v>75</v>
      </c>
      <c r="K23" s="230" t="s">
        <v>62</v>
      </c>
      <c r="L23" s="230">
        <v>100</v>
      </c>
      <c r="M23" s="230">
        <v>100</v>
      </c>
      <c r="N23" s="230">
        <f t="shared" ref="N23" si="7">M23/L23*100</f>
        <v>100</v>
      </c>
      <c r="O23" s="2"/>
    </row>
    <row r="24" spans="1:15" ht="67.5" customHeight="1" x14ac:dyDescent="0.3">
      <c r="A24" s="231"/>
      <c r="B24" s="231"/>
      <c r="C24" s="229"/>
      <c r="D24" s="229"/>
      <c r="E24" s="239"/>
      <c r="F24" s="22" t="s">
        <v>35</v>
      </c>
      <c r="G24" s="139">
        <v>8439781.0800000001</v>
      </c>
      <c r="H24" s="139">
        <v>8439781.0800000001</v>
      </c>
      <c r="I24" s="139">
        <f t="shared" si="6"/>
        <v>100</v>
      </c>
      <c r="J24" s="230"/>
      <c r="K24" s="230"/>
      <c r="L24" s="230"/>
      <c r="M24" s="230"/>
      <c r="N24" s="230"/>
      <c r="O24" s="2"/>
    </row>
    <row r="25" spans="1:15" ht="46.8" x14ac:dyDescent="0.3">
      <c r="A25" s="231"/>
      <c r="B25" s="231"/>
      <c r="C25" s="229"/>
      <c r="D25" s="229"/>
      <c r="E25" s="239"/>
      <c r="F25" s="22" t="s">
        <v>36</v>
      </c>
      <c r="G25" s="138">
        <v>0</v>
      </c>
      <c r="H25" s="138">
        <v>0</v>
      </c>
      <c r="I25" s="139">
        <v>0</v>
      </c>
      <c r="J25" s="230"/>
      <c r="K25" s="230"/>
      <c r="L25" s="230"/>
      <c r="M25" s="230"/>
      <c r="N25" s="230"/>
      <c r="O25" s="2"/>
    </row>
    <row r="26" spans="1:15" ht="15.75" hidden="1" customHeight="1" x14ac:dyDescent="0.3">
      <c r="A26" s="231"/>
      <c r="B26" s="231" t="s">
        <v>196</v>
      </c>
      <c r="C26" s="229">
        <v>2020</v>
      </c>
      <c r="D26" s="229">
        <v>2026</v>
      </c>
      <c r="E26" s="238" t="s">
        <v>41</v>
      </c>
      <c r="F26" s="22" t="s">
        <v>31</v>
      </c>
      <c r="G26" s="139">
        <f t="shared" ref="G26:H26" si="8">G27+G28</f>
        <v>0</v>
      </c>
      <c r="H26" s="139">
        <f t="shared" si="8"/>
        <v>0</v>
      </c>
      <c r="I26" s="139"/>
      <c r="J26" s="230" t="s">
        <v>115</v>
      </c>
      <c r="K26" s="230" t="s">
        <v>62</v>
      </c>
      <c r="L26" s="230"/>
      <c r="M26" s="230"/>
      <c r="N26" s="230"/>
      <c r="O26" s="2"/>
    </row>
    <row r="27" spans="1:15" ht="63" hidden="1" customHeight="1" x14ac:dyDescent="0.3">
      <c r="A27" s="231"/>
      <c r="B27" s="231"/>
      <c r="C27" s="229"/>
      <c r="D27" s="229"/>
      <c r="E27" s="239"/>
      <c r="F27" s="22" t="s">
        <v>35</v>
      </c>
      <c r="G27" s="139">
        <v>0</v>
      </c>
      <c r="H27" s="139">
        <v>0</v>
      </c>
      <c r="I27" s="139"/>
      <c r="J27" s="230"/>
      <c r="K27" s="230"/>
      <c r="L27" s="230"/>
      <c r="M27" s="230"/>
      <c r="N27" s="230"/>
      <c r="O27" s="2"/>
    </row>
    <row r="28" spans="1:15" ht="63.6" hidden="1" customHeight="1" x14ac:dyDescent="0.3">
      <c r="A28" s="231"/>
      <c r="B28" s="231"/>
      <c r="C28" s="229"/>
      <c r="D28" s="229"/>
      <c r="E28" s="240"/>
      <c r="F28" s="22" t="s">
        <v>36</v>
      </c>
      <c r="G28" s="138">
        <v>0</v>
      </c>
      <c r="H28" s="138">
        <v>0</v>
      </c>
      <c r="I28" s="139"/>
      <c r="J28" s="230"/>
      <c r="K28" s="230"/>
      <c r="L28" s="230"/>
      <c r="M28" s="230"/>
      <c r="N28" s="230"/>
      <c r="O28" s="2"/>
    </row>
    <row r="29" spans="1:15" s="58" customFormat="1" ht="31.2" x14ac:dyDescent="0.3">
      <c r="A29" s="54"/>
      <c r="B29" s="238" t="s">
        <v>3</v>
      </c>
      <c r="C29" s="241">
        <v>2020</v>
      </c>
      <c r="D29" s="241">
        <v>2026</v>
      </c>
      <c r="E29" s="238" t="s">
        <v>41</v>
      </c>
      <c r="F29" s="55" t="s">
        <v>31</v>
      </c>
      <c r="G29" s="140">
        <f t="shared" ref="G29:H29" si="9">G30+G31</f>
        <v>32905485</v>
      </c>
      <c r="H29" s="140">
        <f t="shared" si="9"/>
        <v>32905485</v>
      </c>
      <c r="I29" s="139">
        <f t="shared" si="6"/>
        <v>100</v>
      </c>
      <c r="J29" s="230" t="s">
        <v>116</v>
      </c>
      <c r="K29" s="230" t="s">
        <v>62</v>
      </c>
      <c r="L29" s="218">
        <v>100</v>
      </c>
      <c r="M29" s="218">
        <v>100</v>
      </c>
      <c r="N29" s="230">
        <f t="shared" ref="N29" si="10">M29/L29*100</f>
        <v>100</v>
      </c>
      <c r="O29" s="2"/>
    </row>
    <row r="30" spans="1:15" s="58" customFormat="1" ht="62.4" x14ac:dyDescent="0.3">
      <c r="A30" s="54"/>
      <c r="B30" s="239"/>
      <c r="C30" s="242"/>
      <c r="D30" s="242"/>
      <c r="E30" s="239"/>
      <c r="F30" s="55" t="s">
        <v>35</v>
      </c>
      <c r="G30" s="140">
        <v>0</v>
      </c>
      <c r="H30" s="140">
        <v>0</v>
      </c>
      <c r="I30" s="139">
        <v>0</v>
      </c>
      <c r="J30" s="230"/>
      <c r="K30" s="230"/>
      <c r="L30" s="219"/>
      <c r="M30" s="219"/>
      <c r="N30" s="230"/>
      <c r="O30" s="2"/>
    </row>
    <row r="31" spans="1:15" s="58" customFormat="1" ht="46.8" x14ac:dyDescent="0.3">
      <c r="A31" s="54"/>
      <c r="B31" s="240"/>
      <c r="C31" s="243"/>
      <c r="D31" s="243"/>
      <c r="E31" s="240"/>
      <c r="F31" s="55" t="s">
        <v>36</v>
      </c>
      <c r="G31" s="140">
        <v>32905485</v>
      </c>
      <c r="H31" s="140">
        <v>32905485</v>
      </c>
      <c r="I31" s="139">
        <f t="shared" si="6"/>
        <v>100</v>
      </c>
      <c r="J31" s="230"/>
      <c r="K31" s="230"/>
      <c r="L31" s="220"/>
      <c r="M31" s="220"/>
      <c r="N31" s="230"/>
      <c r="O31" s="2"/>
    </row>
    <row r="32" spans="1:15" s="81" customFormat="1" ht="31.2" x14ac:dyDescent="0.3">
      <c r="A32" s="241"/>
      <c r="B32" s="238" t="s">
        <v>155</v>
      </c>
      <c r="C32" s="241">
        <v>2020</v>
      </c>
      <c r="D32" s="241">
        <v>2026</v>
      </c>
      <c r="E32" s="238" t="s">
        <v>41</v>
      </c>
      <c r="F32" s="77" t="s">
        <v>31</v>
      </c>
      <c r="G32" s="140">
        <f t="shared" ref="G32:H32" si="11">G33+G34</f>
        <v>13290000</v>
      </c>
      <c r="H32" s="140">
        <f t="shared" si="11"/>
        <v>13290000</v>
      </c>
      <c r="I32" s="139">
        <f t="shared" si="6"/>
        <v>100</v>
      </c>
      <c r="J32" s="230" t="s">
        <v>156</v>
      </c>
      <c r="K32" s="230" t="s">
        <v>62</v>
      </c>
      <c r="L32" s="218">
        <v>100</v>
      </c>
      <c r="M32" s="218">
        <v>100</v>
      </c>
      <c r="N32" s="230">
        <f t="shared" ref="N32" si="12">M32/L32*100</f>
        <v>100</v>
      </c>
      <c r="O32" s="2"/>
    </row>
    <row r="33" spans="1:15" s="81" customFormat="1" ht="62.4" x14ac:dyDescent="0.3">
      <c r="A33" s="242"/>
      <c r="B33" s="239"/>
      <c r="C33" s="242"/>
      <c r="D33" s="242"/>
      <c r="E33" s="239"/>
      <c r="F33" s="77" t="s">
        <v>35</v>
      </c>
      <c r="G33" s="140">
        <v>0</v>
      </c>
      <c r="H33" s="140">
        <v>0</v>
      </c>
      <c r="I33" s="139">
        <v>0</v>
      </c>
      <c r="J33" s="230"/>
      <c r="K33" s="230"/>
      <c r="L33" s="219"/>
      <c r="M33" s="219"/>
      <c r="N33" s="230"/>
      <c r="O33" s="2"/>
    </row>
    <row r="34" spans="1:15" s="81" customFormat="1" ht="46.8" x14ac:dyDescent="0.3">
      <c r="A34" s="243"/>
      <c r="B34" s="240"/>
      <c r="C34" s="243"/>
      <c r="D34" s="243"/>
      <c r="E34" s="240"/>
      <c r="F34" s="77" t="s">
        <v>36</v>
      </c>
      <c r="G34" s="140">
        <v>13290000</v>
      </c>
      <c r="H34" s="140">
        <v>13290000</v>
      </c>
      <c r="I34" s="139">
        <f t="shared" si="6"/>
        <v>100</v>
      </c>
      <c r="J34" s="230"/>
      <c r="K34" s="230"/>
      <c r="L34" s="220"/>
      <c r="M34" s="220"/>
      <c r="N34" s="230"/>
      <c r="O34" s="2"/>
    </row>
    <row r="35" spans="1:15" s="104" customFormat="1" ht="31.2" hidden="1" customHeight="1" x14ac:dyDescent="0.3">
      <c r="A35" s="102"/>
      <c r="B35" s="238" t="s">
        <v>174</v>
      </c>
      <c r="C35" s="241">
        <v>2020</v>
      </c>
      <c r="D35" s="241">
        <v>2026</v>
      </c>
      <c r="E35" s="238" t="s">
        <v>41</v>
      </c>
      <c r="F35" s="103" t="s">
        <v>31</v>
      </c>
      <c r="G35" s="140">
        <f t="shared" ref="G35:H35" si="13">G36+G37</f>
        <v>0</v>
      </c>
      <c r="H35" s="140">
        <f t="shared" si="13"/>
        <v>0</v>
      </c>
      <c r="I35" s="139"/>
      <c r="J35" s="230" t="s">
        <v>156</v>
      </c>
      <c r="K35" s="230" t="s">
        <v>62</v>
      </c>
      <c r="L35" s="218"/>
      <c r="M35" s="218"/>
      <c r="N35" s="230" t="e">
        <f t="shared" ref="N35" si="14">M35/L35*100</f>
        <v>#DIV/0!</v>
      </c>
      <c r="O35" s="2"/>
    </row>
    <row r="36" spans="1:15" s="104" customFormat="1" ht="62.4" hidden="1" customHeight="1" x14ac:dyDescent="0.3">
      <c r="A36" s="102"/>
      <c r="B36" s="239"/>
      <c r="C36" s="242"/>
      <c r="D36" s="242"/>
      <c r="E36" s="239"/>
      <c r="F36" s="103" t="s">
        <v>35</v>
      </c>
      <c r="G36" s="140">
        <v>0</v>
      </c>
      <c r="H36" s="140">
        <v>0</v>
      </c>
      <c r="I36" s="139"/>
      <c r="J36" s="230"/>
      <c r="K36" s="230"/>
      <c r="L36" s="219"/>
      <c r="M36" s="219"/>
      <c r="N36" s="230"/>
      <c r="O36" s="2"/>
    </row>
    <row r="37" spans="1:15" s="104" customFormat="1" ht="46.8" hidden="1" customHeight="1" x14ac:dyDescent="0.3">
      <c r="A37" s="102"/>
      <c r="B37" s="240"/>
      <c r="C37" s="243"/>
      <c r="D37" s="243"/>
      <c r="E37" s="240"/>
      <c r="F37" s="103" t="s">
        <v>36</v>
      </c>
      <c r="G37" s="140">
        <v>0</v>
      </c>
      <c r="H37" s="140">
        <v>0</v>
      </c>
      <c r="I37" s="139"/>
      <c r="J37" s="230"/>
      <c r="K37" s="230"/>
      <c r="L37" s="220"/>
      <c r="M37" s="220"/>
      <c r="N37" s="230"/>
      <c r="O37" s="2"/>
    </row>
    <row r="38" spans="1:15" s="126" customFormat="1" ht="31.2" x14ac:dyDescent="0.3">
      <c r="A38" s="124"/>
      <c r="B38" s="238" t="s">
        <v>184</v>
      </c>
      <c r="C38" s="241">
        <v>2020</v>
      </c>
      <c r="D38" s="241">
        <v>2026</v>
      </c>
      <c r="E38" s="238" t="s">
        <v>41</v>
      </c>
      <c r="F38" s="125" t="s">
        <v>31</v>
      </c>
      <c r="G38" s="140">
        <f t="shared" ref="G38:H38" si="15">G39+G40</f>
        <v>5000</v>
      </c>
      <c r="H38" s="140">
        <f t="shared" si="15"/>
        <v>5000</v>
      </c>
      <c r="I38" s="139">
        <f t="shared" si="6"/>
        <v>100</v>
      </c>
      <c r="J38" s="230" t="s">
        <v>125</v>
      </c>
      <c r="K38" s="230" t="s">
        <v>62</v>
      </c>
      <c r="L38" s="218">
        <v>100</v>
      </c>
      <c r="M38" s="218">
        <v>100</v>
      </c>
      <c r="N38" s="230">
        <f t="shared" ref="N38" si="16">M38/L38*100</f>
        <v>100</v>
      </c>
      <c r="O38" s="2"/>
    </row>
    <row r="39" spans="1:15" s="126" customFormat="1" ht="62.4" x14ac:dyDescent="0.3">
      <c r="A39" s="124"/>
      <c r="B39" s="239"/>
      <c r="C39" s="242"/>
      <c r="D39" s="242"/>
      <c r="E39" s="239"/>
      <c r="F39" s="125" t="s">
        <v>35</v>
      </c>
      <c r="G39" s="140">
        <v>0</v>
      </c>
      <c r="H39" s="140">
        <v>0</v>
      </c>
      <c r="I39" s="139">
        <v>0</v>
      </c>
      <c r="J39" s="230"/>
      <c r="K39" s="230"/>
      <c r="L39" s="219"/>
      <c r="M39" s="219"/>
      <c r="N39" s="230"/>
      <c r="O39" s="2"/>
    </row>
    <row r="40" spans="1:15" s="126" customFormat="1" ht="46.8" x14ac:dyDescent="0.3">
      <c r="A40" s="124"/>
      <c r="B40" s="240"/>
      <c r="C40" s="243"/>
      <c r="D40" s="243"/>
      <c r="E40" s="240"/>
      <c r="F40" s="125" t="s">
        <v>36</v>
      </c>
      <c r="G40" s="140">
        <v>5000</v>
      </c>
      <c r="H40" s="140">
        <v>5000</v>
      </c>
      <c r="I40" s="139">
        <f t="shared" si="6"/>
        <v>100</v>
      </c>
      <c r="J40" s="230"/>
      <c r="K40" s="230"/>
      <c r="L40" s="220"/>
      <c r="M40" s="220"/>
      <c r="N40" s="230"/>
      <c r="O40" s="2"/>
    </row>
    <row r="41" spans="1:15" s="194" customFormat="1" ht="31.2" hidden="1" customHeight="1" x14ac:dyDescent="0.3">
      <c r="A41" s="186"/>
      <c r="B41" s="238" t="s">
        <v>193</v>
      </c>
      <c r="C41" s="241">
        <v>2020</v>
      </c>
      <c r="D41" s="241">
        <v>2026</v>
      </c>
      <c r="E41" s="238" t="s">
        <v>41</v>
      </c>
      <c r="F41" s="187" t="s">
        <v>31</v>
      </c>
      <c r="G41" s="140">
        <f t="shared" ref="G41:H41" si="17">G42+G43</f>
        <v>0</v>
      </c>
      <c r="H41" s="140">
        <f t="shared" si="17"/>
        <v>0</v>
      </c>
      <c r="I41" s="139" t="e">
        <f t="shared" si="6"/>
        <v>#DIV/0!</v>
      </c>
      <c r="J41" s="230" t="s">
        <v>125</v>
      </c>
      <c r="K41" s="230" t="s">
        <v>62</v>
      </c>
      <c r="L41" s="218"/>
      <c r="M41" s="218"/>
      <c r="N41" s="230"/>
      <c r="O41" s="2"/>
    </row>
    <row r="42" spans="1:15" s="194" customFormat="1" ht="62.4" hidden="1" customHeight="1" x14ac:dyDescent="0.3">
      <c r="A42" s="186"/>
      <c r="B42" s="239"/>
      <c r="C42" s="242"/>
      <c r="D42" s="242"/>
      <c r="E42" s="239"/>
      <c r="F42" s="187" t="s">
        <v>35</v>
      </c>
      <c r="G42" s="140">
        <v>0</v>
      </c>
      <c r="H42" s="140">
        <v>0</v>
      </c>
      <c r="I42" s="139" t="e">
        <f t="shared" si="6"/>
        <v>#DIV/0!</v>
      </c>
      <c r="J42" s="230"/>
      <c r="K42" s="230"/>
      <c r="L42" s="219"/>
      <c r="M42" s="219"/>
      <c r="N42" s="230"/>
      <c r="O42" s="2"/>
    </row>
    <row r="43" spans="1:15" s="194" customFormat="1" ht="46.8" hidden="1" customHeight="1" x14ac:dyDescent="0.3">
      <c r="A43" s="186"/>
      <c r="B43" s="240"/>
      <c r="C43" s="243"/>
      <c r="D43" s="243"/>
      <c r="E43" s="240"/>
      <c r="F43" s="187" t="s">
        <v>36</v>
      </c>
      <c r="G43" s="140">
        <v>0</v>
      </c>
      <c r="H43" s="140">
        <v>0</v>
      </c>
      <c r="I43" s="139" t="e">
        <f t="shared" si="6"/>
        <v>#DIV/0!</v>
      </c>
      <c r="J43" s="230"/>
      <c r="K43" s="230"/>
      <c r="L43" s="220"/>
      <c r="M43" s="220"/>
      <c r="N43" s="230"/>
      <c r="O43" s="2"/>
    </row>
    <row r="44" spans="1:15" ht="22.5" customHeight="1" x14ac:dyDescent="0.3">
      <c r="A44" s="241"/>
      <c r="B44" s="238" t="s">
        <v>215</v>
      </c>
      <c r="C44" s="241">
        <v>2020</v>
      </c>
      <c r="D44" s="241">
        <v>2026</v>
      </c>
      <c r="E44" s="238" t="s">
        <v>41</v>
      </c>
      <c r="F44" s="22" t="s">
        <v>31</v>
      </c>
      <c r="G44" s="140">
        <f t="shared" ref="G44:H44" si="18">G45+G46</f>
        <v>30303</v>
      </c>
      <c r="H44" s="140">
        <f t="shared" si="18"/>
        <v>30303</v>
      </c>
      <c r="I44" s="139">
        <f t="shared" si="6"/>
        <v>100</v>
      </c>
      <c r="J44" s="230" t="s">
        <v>125</v>
      </c>
      <c r="K44" s="230" t="s">
        <v>62</v>
      </c>
      <c r="L44" s="218">
        <v>100</v>
      </c>
      <c r="M44" s="218">
        <v>100</v>
      </c>
      <c r="N44" s="230">
        <f t="shared" ref="N44" si="19">M44/L44*100</f>
        <v>100</v>
      </c>
      <c r="O44" s="2"/>
    </row>
    <row r="45" spans="1:15" ht="50.25" customHeight="1" x14ac:dyDescent="0.3">
      <c r="A45" s="242"/>
      <c r="B45" s="239"/>
      <c r="C45" s="242"/>
      <c r="D45" s="242"/>
      <c r="E45" s="239"/>
      <c r="F45" s="22" t="s">
        <v>35</v>
      </c>
      <c r="G45" s="140">
        <v>0</v>
      </c>
      <c r="H45" s="140">
        <v>0</v>
      </c>
      <c r="I45" s="139">
        <v>0</v>
      </c>
      <c r="J45" s="230"/>
      <c r="K45" s="230"/>
      <c r="L45" s="219"/>
      <c r="M45" s="219"/>
      <c r="N45" s="230"/>
      <c r="O45" s="2"/>
    </row>
    <row r="46" spans="1:15" ht="62.4" customHeight="1" x14ac:dyDescent="0.3">
      <c r="A46" s="243"/>
      <c r="B46" s="240"/>
      <c r="C46" s="243"/>
      <c r="D46" s="243"/>
      <c r="E46" s="240"/>
      <c r="F46" s="22" t="s">
        <v>36</v>
      </c>
      <c r="G46" s="140">
        <v>30303</v>
      </c>
      <c r="H46" s="140">
        <v>30303</v>
      </c>
      <c r="I46" s="139">
        <f t="shared" si="6"/>
        <v>100</v>
      </c>
      <c r="J46" s="230"/>
      <c r="K46" s="230"/>
      <c r="L46" s="220"/>
      <c r="M46" s="220"/>
      <c r="N46" s="230"/>
      <c r="O46" s="2"/>
    </row>
    <row r="47" spans="1:15" ht="15.6" customHeight="1" x14ac:dyDescent="0.3">
      <c r="A47" s="231"/>
      <c r="B47" s="238" t="s">
        <v>69</v>
      </c>
      <c r="C47" s="229">
        <v>2020</v>
      </c>
      <c r="D47" s="229">
        <v>2026</v>
      </c>
      <c r="E47" s="229" t="s">
        <v>37</v>
      </c>
      <c r="F47" s="241" t="s">
        <v>37</v>
      </c>
      <c r="G47" s="273" t="s">
        <v>37</v>
      </c>
      <c r="H47" s="273" t="s">
        <v>37</v>
      </c>
      <c r="I47" s="141" t="s">
        <v>18</v>
      </c>
      <c r="J47" s="218" t="s">
        <v>49</v>
      </c>
      <c r="K47" s="218" t="s">
        <v>49</v>
      </c>
      <c r="L47" s="218" t="s">
        <v>49</v>
      </c>
      <c r="M47" s="218" t="s">
        <v>49</v>
      </c>
      <c r="N47" s="218" t="s">
        <v>49</v>
      </c>
      <c r="O47" s="2"/>
    </row>
    <row r="48" spans="1:15" x14ac:dyDescent="0.3">
      <c r="A48" s="231"/>
      <c r="B48" s="239"/>
      <c r="C48" s="229"/>
      <c r="D48" s="229"/>
      <c r="E48" s="229"/>
      <c r="F48" s="278"/>
      <c r="G48" s="274"/>
      <c r="H48" s="274"/>
      <c r="I48" s="142"/>
      <c r="J48" s="269"/>
      <c r="K48" s="269"/>
      <c r="L48" s="269"/>
      <c r="M48" s="269"/>
      <c r="N48" s="269"/>
      <c r="O48" s="2"/>
    </row>
    <row r="49" spans="1:15" ht="33.75" customHeight="1" x14ac:dyDescent="0.3">
      <c r="A49" s="231"/>
      <c r="B49" s="240"/>
      <c r="C49" s="229"/>
      <c r="D49" s="229"/>
      <c r="E49" s="229"/>
      <c r="F49" s="279"/>
      <c r="G49" s="275"/>
      <c r="H49" s="275"/>
      <c r="I49" s="143"/>
      <c r="J49" s="270"/>
      <c r="K49" s="270"/>
      <c r="L49" s="270"/>
      <c r="M49" s="270"/>
      <c r="N49" s="270"/>
      <c r="O49" s="2"/>
    </row>
    <row r="50" spans="1:15" ht="15.75" customHeight="1" x14ac:dyDescent="0.3">
      <c r="A50" s="231"/>
      <c r="B50" s="231" t="s">
        <v>42</v>
      </c>
      <c r="C50" s="229">
        <v>2020</v>
      </c>
      <c r="D50" s="229">
        <v>2026</v>
      </c>
      <c r="E50" s="231" t="s">
        <v>43</v>
      </c>
      <c r="F50" s="22" t="s">
        <v>31</v>
      </c>
      <c r="G50" s="144">
        <f t="shared" ref="G50:H50" si="20">G51+G52</f>
        <v>39762695.549999997</v>
      </c>
      <c r="H50" s="144">
        <f t="shared" si="20"/>
        <v>39722648.649999999</v>
      </c>
      <c r="I50" s="144">
        <f>H50/G50*100</f>
        <v>99.899285248532408</v>
      </c>
      <c r="J50" s="218" t="s">
        <v>49</v>
      </c>
      <c r="K50" s="218" t="s">
        <v>49</v>
      </c>
      <c r="L50" s="218" t="s">
        <v>49</v>
      </c>
      <c r="M50" s="218" t="s">
        <v>49</v>
      </c>
      <c r="N50" s="218" t="s">
        <v>49</v>
      </c>
      <c r="O50" s="2"/>
    </row>
    <row r="51" spans="1:15" ht="47.4" customHeight="1" x14ac:dyDescent="0.3">
      <c r="A51" s="231"/>
      <c r="B51" s="231"/>
      <c r="C51" s="229"/>
      <c r="D51" s="229"/>
      <c r="E51" s="231"/>
      <c r="F51" s="22" t="s">
        <v>35</v>
      </c>
      <c r="G51" s="138">
        <f t="shared" ref="G51:H51" si="21">G54+G57+G60+G63+G66+G69+G72+G75+G78+G96+G81+G84+G87+G90+G111+G93+G99+G102+G105+G108</f>
        <v>34781222.390000001</v>
      </c>
      <c r="H51" s="138">
        <f t="shared" si="21"/>
        <v>34781222.390000001</v>
      </c>
      <c r="I51" s="144">
        <f t="shared" ref="I51:I112" si="22">H51/G51*100</f>
        <v>100</v>
      </c>
      <c r="J51" s="269"/>
      <c r="K51" s="269"/>
      <c r="L51" s="269"/>
      <c r="M51" s="269"/>
      <c r="N51" s="269"/>
      <c r="O51" s="2"/>
    </row>
    <row r="52" spans="1:15" ht="38.25" customHeight="1" x14ac:dyDescent="0.3">
      <c r="A52" s="231"/>
      <c r="B52" s="231"/>
      <c r="C52" s="229"/>
      <c r="D52" s="229"/>
      <c r="E52" s="231"/>
      <c r="F52" s="22" t="s">
        <v>36</v>
      </c>
      <c r="G52" s="138">
        <f t="shared" ref="G52:H52" si="23">G55+G58+G61+G64+G67+G70+G73+G76+G79+G97+G82+G85+G88+G91+G112+G94+G100+G103+G106+G109</f>
        <v>4981473.16</v>
      </c>
      <c r="H52" s="138">
        <f t="shared" si="23"/>
        <v>4941426.26</v>
      </c>
      <c r="I52" s="144">
        <f t="shared" si="22"/>
        <v>99.196083192386396</v>
      </c>
      <c r="J52" s="270"/>
      <c r="K52" s="270"/>
      <c r="L52" s="270"/>
      <c r="M52" s="270"/>
      <c r="N52" s="270"/>
      <c r="O52" s="2"/>
    </row>
    <row r="53" spans="1:15" ht="17.399999999999999" customHeight="1" x14ac:dyDescent="0.3">
      <c r="A53" s="231"/>
      <c r="B53" s="231" t="s">
        <v>4</v>
      </c>
      <c r="C53" s="229">
        <v>2020</v>
      </c>
      <c r="D53" s="229">
        <v>2026</v>
      </c>
      <c r="E53" s="231" t="s">
        <v>38</v>
      </c>
      <c r="F53" s="22" t="s">
        <v>31</v>
      </c>
      <c r="G53" s="138">
        <f t="shared" ref="G53:H53" si="24">G54+G55</f>
        <v>19393898.5</v>
      </c>
      <c r="H53" s="138">
        <f t="shared" si="24"/>
        <v>19393898.5</v>
      </c>
      <c r="I53" s="144">
        <f t="shared" si="22"/>
        <v>100</v>
      </c>
      <c r="J53" s="232" t="s">
        <v>73</v>
      </c>
      <c r="K53" s="232" t="s">
        <v>62</v>
      </c>
      <c r="L53" s="218">
        <v>100</v>
      </c>
      <c r="M53" s="218">
        <v>100</v>
      </c>
      <c r="N53" s="218">
        <f>M53/L53*100</f>
        <v>100</v>
      </c>
      <c r="O53" s="2"/>
    </row>
    <row r="54" spans="1:15" ht="49.2" customHeight="1" x14ac:dyDescent="0.3">
      <c r="A54" s="231"/>
      <c r="B54" s="231"/>
      <c r="C54" s="229"/>
      <c r="D54" s="229"/>
      <c r="E54" s="231"/>
      <c r="F54" s="22" t="s">
        <v>35</v>
      </c>
      <c r="G54" s="145">
        <v>19393898.5</v>
      </c>
      <c r="H54" s="146">
        <v>19393898.5</v>
      </c>
      <c r="I54" s="144">
        <f t="shared" si="22"/>
        <v>100</v>
      </c>
      <c r="J54" s="280"/>
      <c r="K54" s="280"/>
      <c r="L54" s="219"/>
      <c r="M54" s="219"/>
      <c r="N54" s="219"/>
      <c r="O54" s="2"/>
    </row>
    <row r="55" spans="1:15" ht="59.25" customHeight="1" x14ac:dyDescent="0.3">
      <c r="A55" s="231"/>
      <c r="B55" s="231"/>
      <c r="C55" s="229"/>
      <c r="D55" s="229"/>
      <c r="E55" s="231"/>
      <c r="F55" s="22" t="s">
        <v>36</v>
      </c>
      <c r="G55" s="138">
        <v>0</v>
      </c>
      <c r="H55" s="138">
        <v>0</v>
      </c>
      <c r="I55" s="144">
        <v>0</v>
      </c>
      <c r="J55" s="281"/>
      <c r="K55" s="281"/>
      <c r="L55" s="220"/>
      <c r="M55" s="220"/>
      <c r="N55" s="220"/>
      <c r="O55" s="2"/>
    </row>
    <row r="56" spans="1:15" ht="15.75" customHeight="1" x14ac:dyDescent="0.3">
      <c r="A56" s="231"/>
      <c r="B56" s="231" t="s">
        <v>5</v>
      </c>
      <c r="C56" s="229">
        <v>2020</v>
      </c>
      <c r="D56" s="229">
        <v>2026</v>
      </c>
      <c r="E56" s="231" t="s">
        <v>43</v>
      </c>
      <c r="F56" s="22" t="s">
        <v>31</v>
      </c>
      <c r="G56" s="138">
        <f t="shared" ref="G56:H56" si="25">G57+G58</f>
        <v>15079064.890000001</v>
      </c>
      <c r="H56" s="138">
        <f t="shared" si="25"/>
        <v>15079064.890000001</v>
      </c>
      <c r="I56" s="144">
        <f t="shared" si="22"/>
        <v>100</v>
      </c>
      <c r="J56" s="232" t="s">
        <v>72</v>
      </c>
      <c r="K56" s="232" t="s">
        <v>62</v>
      </c>
      <c r="L56" s="218">
        <v>100</v>
      </c>
      <c r="M56" s="218">
        <v>100</v>
      </c>
      <c r="N56" s="218">
        <f t="shared" ref="N56" si="26">M56/L56*100</f>
        <v>100</v>
      </c>
      <c r="O56" s="2"/>
    </row>
    <row r="57" spans="1:15" ht="47.4" customHeight="1" x14ac:dyDescent="0.3">
      <c r="A57" s="231"/>
      <c r="B57" s="231"/>
      <c r="C57" s="229"/>
      <c r="D57" s="229"/>
      <c r="E57" s="231"/>
      <c r="F57" s="22" t="s">
        <v>35</v>
      </c>
      <c r="G57" s="138">
        <v>15079064.890000001</v>
      </c>
      <c r="H57" s="138">
        <v>15079064.890000001</v>
      </c>
      <c r="I57" s="144">
        <f t="shared" si="22"/>
        <v>100</v>
      </c>
      <c r="J57" s="280"/>
      <c r="K57" s="233"/>
      <c r="L57" s="219"/>
      <c r="M57" s="219"/>
      <c r="N57" s="219"/>
      <c r="O57" s="2"/>
    </row>
    <row r="58" spans="1:15" ht="51.75" customHeight="1" x14ac:dyDescent="0.3">
      <c r="A58" s="231"/>
      <c r="B58" s="231"/>
      <c r="C58" s="229"/>
      <c r="D58" s="229"/>
      <c r="E58" s="231"/>
      <c r="F58" s="22" t="s">
        <v>36</v>
      </c>
      <c r="G58" s="138">
        <v>0</v>
      </c>
      <c r="H58" s="138">
        <v>0</v>
      </c>
      <c r="I58" s="144">
        <v>0</v>
      </c>
      <c r="J58" s="281"/>
      <c r="K58" s="234"/>
      <c r="L58" s="220"/>
      <c r="M58" s="220"/>
      <c r="N58" s="220"/>
      <c r="O58" s="2"/>
    </row>
    <row r="59" spans="1:15" ht="19.5" customHeight="1" x14ac:dyDescent="0.3">
      <c r="A59" s="238"/>
      <c r="B59" s="238" t="s">
        <v>6</v>
      </c>
      <c r="C59" s="229">
        <v>2020</v>
      </c>
      <c r="D59" s="229">
        <v>2026</v>
      </c>
      <c r="E59" s="231" t="s">
        <v>43</v>
      </c>
      <c r="F59" s="33" t="s">
        <v>31</v>
      </c>
      <c r="G59" s="140">
        <f t="shared" ref="G59:H59" si="27">G60+G61</f>
        <v>234855.43</v>
      </c>
      <c r="H59" s="140">
        <f t="shared" si="27"/>
        <v>234855.43</v>
      </c>
      <c r="I59" s="144">
        <f t="shared" si="22"/>
        <v>100</v>
      </c>
      <c r="J59" s="238" t="s">
        <v>74</v>
      </c>
      <c r="K59" s="238" t="s">
        <v>71</v>
      </c>
      <c r="L59" s="241">
        <v>24</v>
      </c>
      <c r="M59" s="241">
        <v>24</v>
      </c>
      <c r="N59" s="218">
        <f t="shared" ref="N59" si="28">M59/L59*100</f>
        <v>100</v>
      </c>
      <c r="O59" s="2"/>
    </row>
    <row r="60" spans="1:15" ht="66.75" customHeight="1" x14ac:dyDescent="0.3">
      <c r="A60" s="239"/>
      <c r="B60" s="239"/>
      <c r="C60" s="229"/>
      <c r="D60" s="229"/>
      <c r="E60" s="231"/>
      <c r="F60" s="33" t="s">
        <v>35</v>
      </c>
      <c r="G60" s="140">
        <v>0</v>
      </c>
      <c r="H60" s="140">
        <v>0</v>
      </c>
      <c r="I60" s="144">
        <v>0</v>
      </c>
      <c r="J60" s="239"/>
      <c r="K60" s="239"/>
      <c r="L60" s="242"/>
      <c r="M60" s="242"/>
      <c r="N60" s="219"/>
      <c r="O60" s="2"/>
    </row>
    <row r="61" spans="1:15" ht="48.75" customHeight="1" x14ac:dyDescent="0.3">
      <c r="A61" s="240"/>
      <c r="B61" s="240"/>
      <c r="C61" s="229"/>
      <c r="D61" s="229"/>
      <c r="E61" s="231"/>
      <c r="F61" s="33" t="s">
        <v>36</v>
      </c>
      <c r="G61" s="140">
        <v>234855.43</v>
      </c>
      <c r="H61" s="140">
        <v>234855.43</v>
      </c>
      <c r="I61" s="144">
        <f t="shared" si="22"/>
        <v>100</v>
      </c>
      <c r="J61" s="240"/>
      <c r="K61" s="240"/>
      <c r="L61" s="243"/>
      <c r="M61" s="243"/>
      <c r="N61" s="220"/>
      <c r="O61" s="2"/>
    </row>
    <row r="62" spans="1:15" ht="26.25" hidden="1" customHeight="1" x14ac:dyDescent="0.3">
      <c r="A62" s="21"/>
      <c r="B62" s="238" t="s">
        <v>7</v>
      </c>
      <c r="C62" s="229">
        <v>2020</v>
      </c>
      <c r="D62" s="229">
        <v>2026</v>
      </c>
      <c r="E62" s="231" t="s">
        <v>43</v>
      </c>
      <c r="F62" s="22" t="s">
        <v>31</v>
      </c>
      <c r="G62" s="140">
        <f t="shared" ref="G62:H62" si="29">G63+G64</f>
        <v>0</v>
      </c>
      <c r="H62" s="140">
        <f t="shared" si="29"/>
        <v>0</v>
      </c>
      <c r="I62" s="144"/>
      <c r="J62" s="232" t="s">
        <v>94</v>
      </c>
      <c r="K62" s="232" t="s">
        <v>90</v>
      </c>
      <c r="L62" s="218" t="s">
        <v>49</v>
      </c>
      <c r="M62" s="218" t="s">
        <v>49</v>
      </c>
      <c r="N62" s="218" t="e">
        <f t="shared" ref="N62:N71" si="30">M62/L62*100</f>
        <v>#VALUE!</v>
      </c>
      <c r="O62" s="2"/>
    </row>
    <row r="63" spans="1:15" ht="48.75" hidden="1" customHeight="1" x14ac:dyDescent="0.3">
      <c r="A63" s="21"/>
      <c r="B63" s="239"/>
      <c r="C63" s="229"/>
      <c r="D63" s="229"/>
      <c r="E63" s="231"/>
      <c r="F63" s="22" t="s">
        <v>35</v>
      </c>
      <c r="G63" s="140">
        <v>0</v>
      </c>
      <c r="H63" s="140">
        <v>0</v>
      </c>
      <c r="I63" s="144"/>
      <c r="J63" s="233"/>
      <c r="K63" s="233"/>
      <c r="L63" s="219"/>
      <c r="M63" s="219"/>
      <c r="N63" s="219"/>
      <c r="O63" s="2"/>
    </row>
    <row r="64" spans="1:15" ht="48.75" hidden="1" customHeight="1" x14ac:dyDescent="0.3">
      <c r="A64" s="21"/>
      <c r="B64" s="240"/>
      <c r="C64" s="229"/>
      <c r="D64" s="229"/>
      <c r="E64" s="231"/>
      <c r="F64" s="22" t="s">
        <v>36</v>
      </c>
      <c r="G64" s="140">
        <v>0</v>
      </c>
      <c r="H64" s="140">
        <v>0</v>
      </c>
      <c r="I64" s="144"/>
      <c r="J64" s="234"/>
      <c r="K64" s="234"/>
      <c r="L64" s="220"/>
      <c r="M64" s="220"/>
      <c r="N64" s="220"/>
      <c r="O64" s="2"/>
    </row>
    <row r="65" spans="1:15" ht="16.5" customHeight="1" x14ac:dyDescent="0.3">
      <c r="A65" s="21"/>
      <c r="B65" s="238" t="s">
        <v>8</v>
      </c>
      <c r="C65" s="229">
        <v>2020</v>
      </c>
      <c r="D65" s="229">
        <v>2026</v>
      </c>
      <c r="E65" s="231" t="s">
        <v>43</v>
      </c>
      <c r="F65" s="22" t="s">
        <v>31</v>
      </c>
      <c r="G65" s="140">
        <f t="shared" ref="G65:H65" si="31">G66+G67</f>
        <v>49960.37</v>
      </c>
      <c r="H65" s="140">
        <f t="shared" si="31"/>
        <v>49960.37</v>
      </c>
      <c r="I65" s="144">
        <f t="shared" si="22"/>
        <v>100</v>
      </c>
      <c r="J65" s="232" t="s">
        <v>95</v>
      </c>
      <c r="K65" s="232" t="s">
        <v>90</v>
      </c>
      <c r="L65" s="218">
        <v>100</v>
      </c>
      <c r="M65" s="218">
        <v>100</v>
      </c>
      <c r="N65" s="218">
        <f t="shared" si="30"/>
        <v>100</v>
      </c>
      <c r="O65" s="2"/>
    </row>
    <row r="66" spans="1:15" ht="48.75" customHeight="1" x14ac:dyDescent="0.3">
      <c r="A66" s="21"/>
      <c r="B66" s="239"/>
      <c r="C66" s="229"/>
      <c r="D66" s="229"/>
      <c r="E66" s="231"/>
      <c r="F66" s="22" t="s">
        <v>35</v>
      </c>
      <c r="G66" s="140">
        <v>0</v>
      </c>
      <c r="H66" s="140">
        <v>0</v>
      </c>
      <c r="I66" s="144">
        <v>0</v>
      </c>
      <c r="J66" s="233"/>
      <c r="K66" s="233"/>
      <c r="L66" s="219"/>
      <c r="M66" s="219"/>
      <c r="N66" s="219"/>
      <c r="O66" s="2"/>
    </row>
    <row r="67" spans="1:15" ht="51.6" customHeight="1" x14ac:dyDescent="0.3">
      <c r="A67" s="21"/>
      <c r="B67" s="240"/>
      <c r="C67" s="229"/>
      <c r="D67" s="229"/>
      <c r="E67" s="231"/>
      <c r="F67" s="22" t="s">
        <v>36</v>
      </c>
      <c r="G67" s="140">
        <v>49960.37</v>
      </c>
      <c r="H67" s="140">
        <v>49960.37</v>
      </c>
      <c r="I67" s="144">
        <f t="shared" si="22"/>
        <v>100</v>
      </c>
      <c r="J67" s="234"/>
      <c r="K67" s="234"/>
      <c r="L67" s="220"/>
      <c r="M67" s="220"/>
      <c r="N67" s="220"/>
      <c r="O67" s="2"/>
    </row>
    <row r="68" spans="1:15" ht="21" hidden="1" customHeight="1" x14ac:dyDescent="0.3">
      <c r="A68" s="21"/>
      <c r="B68" s="238" t="s">
        <v>181</v>
      </c>
      <c r="C68" s="229">
        <v>2020</v>
      </c>
      <c r="D68" s="229">
        <v>2026</v>
      </c>
      <c r="E68" s="238" t="s">
        <v>100</v>
      </c>
      <c r="F68" s="22" t="s">
        <v>31</v>
      </c>
      <c r="G68" s="140">
        <f t="shared" ref="G68:H68" si="32">G69+G70</f>
        <v>0</v>
      </c>
      <c r="H68" s="140">
        <f t="shared" si="32"/>
        <v>0</v>
      </c>
      <c r="I68" s="144"/>
      <c r="J68" s="232" t="s">
        <v>98</v>
      </c>
      <c r="K68" s="232" t="s">
        <v>90</v>
      </c>
      <c r="L68" s="218">
        <v>0</v>
      </c>
      <c r="M68" s="218"/>
      <c r="N68" s="218"/>
      <c r="O68" s="2"/>
    </row>
    <row r="69" spans="1:15" ht="48.75" hidden="1" customHeight="1" x14ac:dyDescent="0.3">
      <c r="A69" s="21"/>
      <c r="B69" s="239"/>
      <c r="C69" s="229"/>
      <c r="D69" s="229"/>
      <c r="E69" s="239"/>
      <c r="F69" s="22" t="s">
        <v>35</v>
      </c>
      <c r="G69" s="140">
        <v>0</v>
      </c>
      <c r="H69" s="140">
        <v>0</v>
      </c>
      <c r="I69" s="144"/>
      <c r="J69" s="233"/>
      <c r="K69" s="233"/>
      <c r="L69" s="219"/>
      <c r="M69" s="219"/>
      <c r="N69" s="219"/>
      <c r="O69" s="2"/>
    </row>
    <row r="70" spans="1:15" ht="48.75" hidden="1" customHeight="1" x14ac:dyDescent="0.3">
      <c r="A70" s="21"/>
      <c r="B70" s="240"/>
      <c r="C70" s="229"/>
      <c r="D70" s="229"/>
      <c r="E70" s="240"/>
      <c r="F70" s="22" t="s">
        <v>36</v>
      </c>
      <c r="G70" s="140">
        <v>0</v>
      </c>
      <c r="H70" s="140">
        <v>0</v>
      </c>
      <c r="I70" s="144"/>
      <c r="J70" s="234"/>
      <c r="K70" s="234"/>
      <c r="L70" s="220"/>
      <c r="M70" s="220"/>
      <c r="N70" s="220"/>
      <c r="O70" s="2"/>
    </row>
    <row r="71" spans="1:15" ht="48.75" customHeight="1" x14ac:dyDescent="0.3">
      <c r="A71" s="21"/>
      <c r="B71" s="238" t="s">
        <v>9</v>
      </c>
      <c r="C71" s="229">
        <v>2020</v>
      </c>
      <c r="D71" s="229">
        <v>2026</v>
      </c>
      <c r="E71" s="238" t="s">
        <v>100</v>
      </c>
      <c r="F71" s="22" t="s">
        <v>31</v>
      </c>
      <c r="G71" s="140">
        <f t="shared" ref="G71:H71" si="33">G72+G73</f>
        <v>1492500</v>
      </c>
      <c r="H71" s="140">
        <f t="shared" si="33"/>
        <v>1492500</v>
      </c>
      <c r="I71" s="144">
        <f t="shared" si="22"/>
        <v>100</v>
      </c>
      <c r="J71" s="232" t="s">
        <v>104</v>
      </c>
      <c r="K71" s="232" t="s">
        <v>90</v>
      </c>
      <c r="L71" s="218">
        <v>100</v>
      </c>
      <c r="M71" s="218">
        <v>100</v>
      </c>
      <c r="N71" s="218">
        <f t="shared" si="30"/>
        <v>100</v>
      </c>
      <c r="O71" s="2"/>
    </row>
    <row r="72" spans="1:15" ht="48.75" customHeight="1" x14ac:dyDescent="0.3">
      <c r="A72" s="21"/>
      <c r="B72" s="239"/>
      <c r="C72" s="229"/>
      <c r="D72" s="229"/>
      <c r="E72" s="239"/>
      <c r="F72" s="22" t="s">
        <v>35</v>
      </c>
      <c r="G72" s="140">
        <v>164175</v>
      </c>
      <c r="H72" s="140">
        <v>164175</v>
      </c>
      <c r="I72" s="144">
        <f t="shared" si="22"/>
        <v>100</v>
      </c>
      <c r="J72" s="233"/>
      <c r="K72" s="233"/>
      <c r="L72" s="219"/>
      <c r="M72" s="219"/>
      <c r="N72" s="219"/>
      <c r="O72" s="2"/>
    </row>
    <row r="73" spans="1:15" ht="67.5" customHeight="1" x14ac:dyDescent="0.3">
      <c r="A73" s="21"/>
      <c r="B73" s="240"/>
      <c r="C73" s="229"/>
      <c r="D73" s="229"/>
      <c r="E73" s="240"/>
      <c r="F73" s="22" t="s">
        <v>36</v>
      </c>
      <c r="G73" s="140">
        <v>1328325</v>
      </c>
      <c r="H73" s="140">
        <v>1328325</v>
      </c>
      <c r="I73" s="144">
        <f t="shared" si="22"/>
        <v>100</v>
      </c>
      <c r="J73" s="234"/>
      <c r="K73" s="234"/>
      <c r="L73" s="220"/>
      <c r="M73" s="220"/>
      <c r="N73" s="220"/>
      <c r="O73" s="2"/>
    </row>
    <row r="74" spans="1:15" s="43" customFormat="1" ht="67.5" hidden="1" customHeight="1" x14ac:dyDescent="0.3">
      <c r="A74" s="41"/>
      <c r="B74" s="238" t="s">
        <v>10</v>
      </c>
      <c r="C74" s="229">
        <v>2020</v>
      </c>
      <c r="D74" s="229">
        <v>2026</v>
      </c>
      <c r="E74" s="231" t="s">
        <v>43</v>
      </c>
      <c r="F74" s="22" t="s">
        <v>31</v>
      </c>
      <c r="G74" s="140">
        <f t="shared" ref="G74:H74" si="34">G75+G76</f>
        <v>0</v>
      </c>
      <c r="H74" s="140">
        <f t="shared" si="34"/>
        <v>0</v>
      </c>
      <c r="I74" s="144"/>
      <c r="J74" s="232" t="s">
        <v>21</v>
      </c>
      <c r="K74" s="232"/>
      <c r="L74" s="26"/>
      <c r="M74" s="26"/>
      <c r="N74" s="26"/>
      <c r="O74" s="2"/>
    </row>
    <row r="75" spans="1:15" s="43" customFormat="1" ht="67.5" hidden="1" customHeight="1" x14ac:dyDescent="0.3">
      <c r="A75" s="41"/>
      <c r="B75" s="239"/>
      <c r="C75" s="229"/>
      <c r="D75" s="229"/>
      <c r="E75" s="231"/>
      <c r="F75" s="22" t="s">
        <v>35</v>
      </c>
      <c r="G75" s="140">
        <v>0</v>
      </c>
      <c r="H75" s="140">
        <v>0</v>
      </c>
      <c r="I75" s="144"/>
      <c r="J75" s="233"/>
      <c r="K75" s="233"/>
      <c r="L75" s="10"/>
      <c r="M75" s="10"/>
      <c r="N75" s="10"/>
      <c r="O75" s="2"/>
    </row>
    <row r="76" spans="1:15" s="43" customFormat="1" ht="67.5" hidden="1" customHeight="1" x14ac:dyDescent="0.3">
      <c r="A76" s="41"/>
      <c r="B76" s="240"/>
      <c r="C76" s="229"/>
      <c r="D76" s="229"/>
      <c r="E76" s="231"/>
      <c r="F76" s="22" t="s">
        <v>36</v>
      </c>
      <c r="G76" s="140">
        <v>0</v>
      </c>
      <c r="H76" s="140">
        <v>0</v>
      </c>
      <c r="I76" s="144"/>
      <c r="J76" s="234"/>
      <c r="K76" s="234"/>
      <c r="L76" s="11"/>
      <c r="M76" s="11"/>
      <c r="N76" s="11"/>
      <c r="O76" s="2"/>
    </row>
    <row r="77" spans="1:15" s="43" customFormat="1" ht="19.2" customHeight="1" x14ac:dyDescent="0.3">
      <c r="A77" s="41"/>
      <c r="B77" s="324" t="s">
        <v>132</v>
      </c>
      <c r="C77" s="229">
        <v>2020</v>
      </c>
      <c r="D77" s="229">
        <v>2026</v>
      </c>
      <c r="E77" s="231" t="s">
        <v>38</v>
      </c>
      <c r="F77" s="42" t="s">
        <v>31</v>
      </c>
      <c r="G77" s="140">
        <f t="shared" ref="G77:H77" si="35">G78+G79</f>
        <v>346885.46</v>
      </c>
      <c r="H77" s="140">
        <f t="shared" si="35"/>
        <v>346885.46</v>
      </c>
      <c r="I77" s="144">
        <f t="shared" si="22"/>
        <v>100</v>
      </c>
      <c r="J77" s="232" t="s">
        <v>125</v>
      </c>
      <c r="K77" s="232" t="s">
        <v>90</v>
      </c>
      <c r="L77" s="218">
        <v>100</v>
      </c>
      <c r="M77" s="218">
        <v>100</v>
      </c>
      <c r="N77" s="218">
        <f>M77/L77*100</f>
        <v>100</v>
      </c>
      <c r="O77" s="2"/>
    </row>
    <row r="78" spans="1:15" s="43" customFormat="1" ht="64.95" customHeight="1" x14ac:dyDescent="0.3">
      <c r="A78" s="41"/>
      <c r="B78" s="325"/>
      <c r="C78" s="229"/>
      <c r="D78" s="229"/>
      <c r="E78" s="231"/>
      <c r="F78" s="42" t="s">
        <v>35</v>
      </c>
      <c r="G78" s="138"/>
      <c r="H78" s="138"/>
      <c r="I78" s="144"/>
      <c r="J78" s="233"/>
      <c r="K78" s="280"/>
      <c r="L78" s="219"/>
      <c r="M78" s="219"/>
      <c r="N78" s="219"/>
      <c r="O78" s="2"/>
    </row>
    <row r="79" spans="1:15" s="43" customFormat="1" ht="46.95" customHeight="1" x14ac:dyDescent="0.3">
      <c r="A79" s="41"/>
      <c r="B79" s="326"/>
      <c r="C79" s="229"/>
      <c r="D79" s="229"/>
      <c r="E79" s="231"/>
      <c r="F79" s="42" t="s">
        <v>36</v>
      </c>
      <c r="G79" s="138">
        <v>346885.46</v>
      </c>
      <c r="H79" s="138">
        <v>346885.46</v>
      </c>
      <c r="I79" s="144">
        <f t="shared" si="22"/>
        <v>100</v>
      </c>
      <c r="J79" s="234"/>
      <c r="K79" s="281"/>
      <c r="L79" s="220"/>
      <c r="M79" s="220"/>
      <c r="N79" s="220"/>
      <c r="O79" s="2"/>
    </row>
    <row r="80" spans="1:15" s="81" customFormat="1" ht="46.95" customHeight="1" x14ac:dyDescent="0.3">
      <c r="A80" s="73"/>
      <c r="B80" s="238" t="s">
        <v>133</v>
      </c>
      <c r="C80" s="74">
        <v>2020</v>
      </c>
      <c r="D80" s="74">
        <v>2026</v>
      </c>
      <c r="E80" s="241" t="s">
        <v>134</v>
      </c>
      <c r="F80" s="77" t="s">
        <v>31</v>
      </c>
      <c r="G80" s="138">
        <f t="shared" ref="G80:H80" si="36">G81+G82</f>
        <v>30000</v>
      </c>
      <c r="H80" s="138">
        <f t="shared" si="36"/>
        <v>30000</v>
      </c>
      <c r="I80" s="144">
        <f t="shared" si="22"/>
        <v>100</v>
      </c>
      <c r="J80" s="78" t="s">
        <v>125</v>
      </c>
      <c r="K80" s="69" t="s">
        <v>90</v>
      </c>
      <c r="L80" s="69">
        <v>100</v>
      </c>
      <c r="M80" s="69">
        <v>100</v>
      </c>
      <c r="N80" s="218">
        <f>M80/L80*100</f>
        <v>100</v>
      </c>
      <c r="O80" s="2"/>
    </row>
    <row r="81" spans="1:15" s="81" customFormat="1" ht="46.95" customHeight="1" x14ac:dyDescent="0.3">
      <c r="A81" s="73"/>
      <c r="B81" s="239"/>
      <c r="C81" s="75"/>
      <c r="D81" s="75"/>
      <c r="E81" s="242"/>
      <c r="F81" s="77" t="s">
        <v>35</v>
      </c>
      <c r="G81" s="138">
        <v>0</v>
      </c>
      <c r="H81" s="138">
        <v>0</v>
      </c>
      <c r="I81" s="144"/>
      <c r="J81" s="79"/>
      <c r="K81" s="71"/>
      <c r="L81" s="71"/>
      <c r="M81" s="71"/>
      <c r="N81" s="219"/>
      <c r="O81" s="2"/>
    </row>
    <row r="82" spans="1:15" s="81" customFormat="1" ht="46.95" customHeight="1" x14ac:dyDescent="0.3">
      <c r="A82" s="73"/>
      <c r="B82" s="240"/>
      <c r="C82" s="76"/>
      <c r="D82" s="76"/>
      <c r="E82" s="243"/>
      <c r="F82" s="77" t="s">
        <v>36</v>
      </c>
      <c r="G82" s="138">
        <v>30000</v>
      </c>
      <c r="H82" s="138">
        <v>30000</v>
      </c>
      <c r="I82" s="144">
        <f t="shared" si="22"/>
        <v>100</v>
      </c>
      <c r="J82" s="80"/>
      <c r="K82" s="72"/>
      <c r="L82" s="72"/>
      <c r="M82" s="72"/>
      <c r="N82" s="220"/>
      <c r="O82" s="2"/>
    </row>
    <row r="83" spans="1:15" s="90" customFormat="1" ht="46.95" hidden="1" customHeight="1" x14ac:dyDescent="0.3">
      <c r="A83" s="85"/>
      <c r="B83" s="238" t="s">
        <v>173</v>
      </c>
      <c r="C83" s="241">
        <v>2020</v>
      </c>
      <c r="D83" s="241">
        <v>2026</v>
      </c>
      <c r="E83" s="231" t="s">
        <v>43</v>
      </c>
      <c r="F83" s="89" t="s">
        <v>31</v>
      </c>
      <c r="G83" s="138">
        <f t="shared" ref="G83:H83" si="37">G84+G85</f>
        <v>0</v>
      </c>
      <c r="H83" s="138">
        <f t="shared" si="37"/>
        <v>0</v>
      </c>
      <c r="I83" s="144"/>
      <c r="J83" s="86" t="s">
        <v>125</v>
      </c>
      <c r="K83" s="82" t="s">
        <v>90</v>
      </c>
      <c r="L83" s="82"/>
      <c r="M83" s="82"/>
      <c r="N83" s="82"/>
      <c r="O83" s="2"/>
    </row>
    <row r="84" spans="1:15" s="90" customFormat="1" ht="46.95" hidden="1" customHeight="1" x14ac:dyDescent="0.3">
      <c r="A84" s="85"/>
      <c r="B84" s="239"/>
      <c r="C84" s="242"/>
      <c r="D84" s="242"/>
      <c r="E84" s="231"/>
      <c r="F84" s="89" t="s">
        <v>35</v>
      </c>
      <c r="G84" s="138">
        <v>0</v>
      </c>
      <c r="H84" s="138">
        <v>0</v>
      </c>
      <c r="I84" s="144"/>
      <c r="J84" s="87"/>
      <c r="K84" s="83"/>
      <c r="L84" s="83"/>
      <c r="M84" s="83"/>
      <c r="N84" s="83"/>
      <c r="O84" s="2"/>
    </row>
    <row r="85" spans="1:15" s="90" customFormat="1" ht="46.95" hidden="1" customHeight="1" x14ac:dyDescent="0.3">
      <c r="A85" s="85"/>
      <c r="B85" s="240"/>
      <c r="C85" s="243"/>
      <c r="D85" s="243"/>
      <c r="E85" s="231"/>
      <c r="F85" s="89" t="s">
        <v>36</v>
      </c>
      <c r="G85" s="138">
        <v>0</v>
      </c>
      <c r="H85" s="138">
        <v>0</v>
      </c>
      <c r="I85" s="144"/>
      <c r="J85" s="88"/>
      <c r="K85" s="84"/>
      <c r="L85" s="84"/>
      <c r="M85" s="84"/>
      <c r="N85" s="84"/>
      <c r="O85" s="2"/>
    </row>
    <row r="86" spans="1:15" s="90" customFormat="1" ht="46.95" hidden="1" customHeight="1" x14ac:dyDescent="0.3">
      <c r="A86" s="85"/>
      <c r="B86" s="238" t="s">
        <v>178</v>
      </c>
      <c r="C86" s="241">
        <v>2020</v>
      </c>
      <c r="D86" s="241">
        <v>2026</v>
      </c>
      <c r="E86" s="231" t="s">
        <v>43</v>
      </c>
      <c r="F86" s="89" t="s">
        <v>31</v>
      </c>
      <c r="G86" s="138">
        <f t="shared" ref="G86:H86" si="38">G87+G88</f>
        <v>0</v>
      </c>
      <c r="H86" s="138">
        <f t="shared" si="38"/>
        <v>0</v>
      </c>
      <c r="I86" s="144"/>
      <c r="J86" s="86" t="s">
        <v>125</v>
      </c>
      <c r="K86" s="82" t="s">
        <v>90</v>
      </c>
      <c r="L86" s="82"/>
      <c r="M86" s="82"/>
      <c r="N86" s="82"/>
      <c r="O86" s="2"/>
    </row>
    <row r="87" spans="1:15" s="90" customFormat="1" ht="46.95" hidden="1" customHeight="1" x14ac:dyDescent="0.3">
      <c r="A87" s="85"/>
      <c r="B87" s="239"/>
      <c r="C87" s="242"/>
      <c r="D87" s="242"/>
      <c r="E87" s="231"/>
      <c r="F87" s="89" t="s">
        <v>35</v>
      </c>
      <c r="G87" s="138">
        <v>0</v>
      </c>
      <c r="H87" s="138">
        <v>0</v>
      </c>
      <c r="I87" s="144"/>
      <c r="J87" s="87"/>
      <c r="K87" s="83"/>
      <c r="L87" s="83"/>
      <c r="M87" s="83"/>
      <c r="N87" s="83"/>
      <c r="O87" s="2"/>
    </row>
    <row r="88" spans="1:15" s="90" customFormat="1" ht="46.95" hidden="1" customHeight="1" x14ac:dyDescent="0.3">
      <c r="A88" s="85"/>
      <c r="B88" s="240"/>
      <c r="C88" s="243"/>
      <c r="D88" s="243"/>
      <c r="E88" s="231"/>
      <c r="F88" s="89" t="s">
        <v>36</v>
      </c>
      <c r="G88" s="138">
        <v>0</v>
      </c>
      <c r="H88" s="138">
        <v>0</v>
      </c>
      <c r="I88" s="144"/>
      <c r="J88" s="88"/>
      <c r="K88" s="84"/>
      <c r="L88" s="84"/>
      <c r="M88" s="84"/>
      <c r="N88" s="84"/>
      <c r="O88" s="2"/>
    </row>
    <row r="89" spans="1:15" s="101" customFormat="1" ht="46.95" hidden="1" customHeight="1" x14ac:dyDescent="0.3">
      <c r="A89" s="95"/>
      <c r="B89" s="238" t="s">
        <v>179</v>
      </c>
      <c r="C89" s="241">
        <v>2020</v>
      </c>
      <c r="D89" s="241">
        <v>2026</v>
      </c>
      <c r="E89" s="231" t="s">
        <v>43</v>
      </c>
      <c r="F89" s="100" t="s">
        <v>31</v>
      </c>
      <c r="G89" s="138">
        <f t="shared" ref="G89:H89" si="39">G90+G91</f>
        <v>0</v>
      </c>
      <c r="H89" s="138">
        <f t="shared" si="39"/>
        <v>0</v>
      </c>
      <c r="I89" s="144"/>
      <c r="J89" s="96" t="s">
        <v>125</v>
      </c>
      <c r="K89" s="92" t="s">
        <v>90</v>
      </c>
      <c r="L89" s="92"/>
      <c r="M89" s="92"/>
      <c r="N89" s="92"/>
      <c r="O89" s="2"/>
    </row>
    <row r="90" spans="1:15" s="101" customFormat="1" ht="46.95" hidden="1" customHeight="1" x14ac:dyDescent="0.3">
      <c r="A90" s="95"/>
      <c r="B90" s="239"/>
      <c r="C90" s="242"/>
      <c r="D90" s="242"/>
      <c r="E90" s="231"/>
      <c r="F90" s="100" t="s">
        <v>35</v>
      </c>
      <c r="G90" s="138">
        <v>0</v>
      </c>
      <c r="H90" s="138">
        <v>0</v>
      </c>
      <c r="I90" s="144"/>
      <c r="J90" s="97"/>
      <c r="K90" s="93"/>
      <c r="L90" s="93"/>
      <c r="M90" s="93"/>
      <c r="N90" s="93"/>
      <c r="O90" s="2"/>
    </row>
    <row r="91" spans="1:15" s="101" customFormat="1" ht="46.95" hidden="1" customHeight="1" x14ac:dyDescent="0.3">
      <c r="A91" s="95"/>
      <c r="B91" s="240"/>
      <c r="C91" s="243"/>
      <c r="D91" s="243"/>
      <c r="E91" s="231"/>
      <c r="F91" s="100" t="s">
        <v>36</v>
      </c>
      <c r="G91" s="138">
        <v>0</v>
      </c>
      <c r="H91" s="138">
        <v>0</v>
      </c>
      <c r="I91" s="144"/>
      <c r="J91" s="98"/>
      <c r="K91" s="94"/>
      <c r="L91" s="94"/>
      <c r="M91" s="94"/>
      <c r="N91" s="94"/>
      <c r="O91" s="2"/>
    </row>
    <row r="92" spans="1:15" s="114" customFormat="1" ht="46.95" customHeight="1" x14ac:dyDescent="0.3">
      <c r="A92" s="113"/>
      <c r="B92" s="238" t="s">
        <v>180</v>
      </c>
      <c r="C92" s="241">
        <v>2020</v>
      </c>
      <c r="D92" s="241">
        <v>2026</v>
      </c>
      <c r="E92" s="231" t="s">
        <v>43</v>
      </c>
      <c r="F92" s="111" t="s">
        <v>31</v>
      </c>
      <c r="G92" s="138">
        <f t="shared" ref="G92:H92" si="40">G93+G94</f>
        <v>1500000</v>
      </c>
      <c r="H92" s="138">
        <f t="shared" si="40"/>
        <v>1500000</v>
      </c>
      <c r="I92" s="144">
        <f t="shared" si="22"/>
        <v>100</v>
      </c>
      <c r="J92" s="108" t="s">
        <v>125</v>
      </c>
      <c r="K92" s="105" t="s">
        <v>90</v>
      </c>
      <c r="L92" s="105">
        <v>100</v>
      </c>
      <c r="M92" s="218">
        <v>100</v>
      </c>
      <c r="N92" s="218">
        <f>M92/L92*100</f>
        <v>100</v>
      </c>
      <c r="O92" s="2"/>
    </row>
    <row r="93" spans="1:15" s="114" customFormat="1" ht="46.95" customHeight="1" x14ac:dyDescent="0.3">
      <c r="A93" s="113"/>
      <c r="B93" s="239"/>
      <c r="C93" s="242"/>
      <c r="D93" s="242"/>
      <c r="E93" s="231"/>
      <c r="F93" s="111" t="s">
        <v>35</v>
      </c>
      <c r="G93" s="138">
        <v>0</v>
      </c>
      <c r="H93" s="138">
        <v>0</v>
      </c>
      <c r="I93" s="144">
        <v>0</v>
      </c>
      <c r="J93" s="109"/>
      <c r="K93" s="106"/>
      <c r="L93" s="106"/>
      <c r="M93" s="219"/>
      <c r="N93" s="219"/>
      <c r="O93" s="2"/>
    </row>
    <row r="94" spans="1:15" s="114" customFormat="1" ht="46.95" customHeight="1" x14ac:dyDescent="0.3">
      <c r="A94" s="113"/>
      <c r="B94" s="240"/>
      <c r="C94" s="243"/>
      <c r="D94" s="243"/>
      <c r="E94" s="231"/>
      <c r="F94" s="111" t="s">
        <v>36</v>
      </c>
      <c r="G94" s="138">
        <v>1500000</v>
      </c>
      <c r="H94" s="138">
        <v>1500000</v>
      </c>
      <c r="I94" s="144">
        <f t="shared" si="22"/>
        <v>100</v>
      </c>
      <c r="J94" s="110"/>
      <c r="K94" s="107"/>
      <c r="L94" s="107"/>
      <c r="M94" s="220"/>
      <c r="N94" s="220"/>
      <c r="O94" s="2"/>
    </row>
    <row r="95" spans="1:15" s="114" customFormat="1" ht="46.95" hidden="1" customHeight="1" x14ac:dyDescent="0.3">
      <c r="A95" s="113"/>
      <c r="B95" s="238" t="s">
        <v>182</v>
      </c>
      <c r="C95" s="241">
        <v>2021</v>
      </c>
      <c r="D95" s="241">
        <v>2026</v>
      </c>
      <c r="E95" s="231" t="s">
        <v>43</v>
      </c>
      <c r="F95" s="77" t="s">
        <v>31</v>
      </c>
      <c r="G95" s="138">
        <f t="shared" ref="G95:H95" si="41">G96+G97</f>
        <v>0</v>
      </c>
      <c r="H95" s="138">
        <f t="shared" si="41"/>
        <v>0</v>
      </c>
      <c r="I95" s="144"/>
      <c r="J95" s="218" t="s">
        <v>125</v>
      </c>
      <c r="K95" s="69" t="s">
        <v>90</v>
      </c>
      <c r="L95" s="69"/>
      <c r="M95" s="69"/>
      <c r="N95" s="69"/>
      <c r="O95" s="2"/>
    </row>
    <row r="96" spans="1:15" s="114" customFormat="1" ht="46.95" hidden="1" customHeight="1" x14ac:dyDescent="0.3">
      <c r="A96" s="113"/>
      <c r="B96" s="239"/>
      <c r="C96" s="242"/>
      <c r="D96" s="242"/>
      <c r="E96" s="231"/>
      <c r="F96" s="77" t="s">
        <v>35</v>
      </c>
      <c r="G96" s="138">
        <v>0</v>
      </c>
      <c r="H96" s="138">
        <v>0</v>
      </c>
      <c r="I96" s="144"/>
      <c r="J96" s="219"/>
      <c r="K96" s="71"/>
      <c r="L96" s="71"/>
      <c r="M96" s="71"/>
      <c r="N96" s="71"/>
      <c r="O96" s="2"/>
    </row>
    <row r="97" spans="1:15" s="114" customFormat="1" ht="46.95" hidden="1" customHeight="1" x14ac:dyDescent="0.3">
      <c r="A97" s="113"/>
      <c r="B97" s="240"/>
      <c r="C97" s="243"/>
      <c r="D97" s="243"/>
      <c r="E97" s="231"/>
      <c r="F97" s="77" t="s">
        <v>36</v>
      </c>
      <c r="G97" s="138">
        <v>0</v>
      </c>
      <c r="H97" s="138">
        <v>0</v>
      </c>
      <c r="I97" s="144"/>
      <c r="J97" s="220"/>
      <c r="K97" s="72"/>
      <c r="L97" s="72"/>
      <c r="M97" s="72"/>
      <c r="N97" s="72"/>
      <c r="O97" s="2"/>
    </row>
    <row r="98" spans="1:15" s="114" customFormat="1" ht="46.95" customHeight="1" x14ac:dyDescent="0.3">
      <c r="A98" s="113"/>
      <c r="B98" s="238" t="s">
        <v>185</v>
      </c>
      <c r="C98" s="241">
        <v>2021</v>
      </c>
      <c r="D98" s="241">
        <v>2026</v>
      </c>
      <c r="E98" s="231" t="s">
        <v>43</v>
      </c>
      <c r="F98" s="111" t="s">
        <v>31</v>
      </c>
      <c r="G98" s="138">
        <f t="shared" ref="G98:H98" si="42">G99+G100</f>
        <v>71484</v>
      </c>
      <c r="H98" s="138">
        <f t="shared" si="42"/>
        <v>71484</v>
      </c>
      <c r="I98" s="144">
        <f t="shared" si="22"/>
        <v>100</v>
      </c>
      <c r="J98" s="112" t="s">
        <v>125</v>
      </c>
      <c r="K98" s="105" t="s">
        <v>90</v>
      </c>
      <c r="L98" s="105">
        <v>100</v>
      </c>
      <c r="M98" s="105">
        <v>100</v>
      </c>
      <c r="N98" s="218">
        <f>M98/L98*100</f>
        <v>100</v>
      </c>
      <c r="O98" s="2"/>
    </row>
    <row r="99" spans="1:15" s="114" customFormat="1" ht="46.95" customHeight="1" x14ac:dyDescent="0.3">
      <c r="A99" s="113"/>
      <c r="B99" s="239"/>
      <c r="C99" s="242"/>
      <c r="D99" s="242"/>
      <c r="E99" s="231"/>
      <c r="F99" s="111" t="s">
        <v>35</v>
      </c>
      <c r="G99" s="138">
        <v>71484</v>
      </c>
      <c r="H99" s="138">
        <v>71484</v>
      </c>
      <c r="I99" s="144">
        <f t="shared" si="22"/>
        <v>100</v>
      </c>
      <c r="J99" s="109"/>
      <c r="K99" s="106"/>
      <c r="L99" s="106"/>
      <c r="M99" s="106"/>
      <c r="N99" s="219"/>
      <c r="O99" s="2"/>
    </row>
    <row r="100" spans="1:15" s="114" customFormat="1" ht="46.95" customHeight="1" x14ac:dyDescent="0.3">
      <c r="A100" s="113"/>
      <c r="B100" s="240"/>
      <c r="C100" s="243"/>
      <c r="D100" s="243"/>
      <c r="E100" s="231"/>
      <c r="F100" s="111" t="s">
        <v>36</v>
      </c>
      <c r="G100" s="138">
        <v>0</v>
      </c>
      <c r="H100" s="138">
        <v>0</v>
      </c>
      <c r="I100" s="144">
        <v>0</v>
      </c>
      <c r="J100" s="110"/>
      <c r="K100" s="107"/>
      <c r="L100" s="107"/>
      <c r="M100" s="107"/>
      <c r="N100" s="220"/>
      <c r="O100" s="2"/>
    </row>
    <row r="101" spans="1:15" s="135" customFormat="1" ht="46.95" hidden="1" customHeight="1" x14ac:dyDescent="0.3">
      <c r="A101" s="130"/>
      <c r="B101" s="238" t="s">
        <v>186</v>
      </c>
      <c r="C101" s="241">
        <v>2020</v>
      </c>
      <c r="D101" s="241">
        <v>2026</v>
      </c>
      <c r="E101" s="231" t="s">
        <v>43</v>
      </c>
      <c r="F101" s="131" t="s">
        <v>31</v>
      </c>
      <c r="G101" s="138">
        <f t="shared" ref="G101:H101" si="43">G102+G103</f>
        <v>0</v>
      </c>
      <c r="H101" s="138">
        <f t="shared" si="43"/>
        <v>0</v>
      </c>
      <c r="I101" s="144" t="e">
        <f t="shared" si="22"/>
        <v>#DIV/0!</v>
      </c>
      <c r="J101" s="132" t="s">
        <v>125</v>
      </c>
      <c r="K101" s="127" t="s">
        <v>90</v>
      </c>
      <c r="L101" s="127"/>
      <c r="M101" s="127"/>
      <c r="N101" s="218" t="e">
        <f>M101/L101*100</f>
        <v>#DIV/0!</v>
      </c>
      <c r="O101" s="2"/>
    </row>
    <row r="102" spans="1:15" s="135" customFormat="1" ht="46.95" hidden="1" customHeight="1" x14ac:dyDescent="0.3">
      <c r="A102" s="130"/>
      <c r="B102" s="239"/>
      <c r="C102" s="242"/>
      <c r="D102" s="242"/>
      <c r="E102" s="231"/>
      <c r="F102" s="131" t="s">
        <v>35</v>
      </c>
      <c r="G102" s="138">
        <v>0</v>
      </c>
      <c r="H102" s="138">
        <v>0</v>
      </c>
      <c r="I102" s="144" t="e">
        <f t="shared" si="22"/>
        <v>#DIV/0!</v>
      </c>
      <c r="J102" s="133"/>
      <c r="K102" s="128"/>
      <c r="L102" s="128"/>
      <c r="M102" s="128"/>
      <c r="N102" s="219"/>
      <c r="O102" s="2"/>
    </row>
    <row r="103" spans="1:15" s="135" customFormat="1" ht="46.95" hidden="1" customHeight="1" x14ac:dyDescent="0.3">
      <c r="A103" s="130"/>
      <c r="B103" s="240"/>
      <c r="C103" s="243"/>
      <c r="D103" s="243"/>
      <c r="E103" s="231"/>
      <c r="F103" s="131" t="s">
        <v>36</v>
      </c>
      <c r="G103" s="138">
        <v>0</v>
      </c>
      <c r="H103" s="138">
        <v>0</v>
      </c>
      <c r="I103" s="144" t="e">
        <f t="shared" si="22"/>
        <v>#DIV/0!</v>
      </c>
      <c r="J103" s="134"/>
      <c r="K103" s="129"/>
      <c r="L103" s="129"/>
      <c r="M103" s="129"/>
      <c r="N103" s="220"/>
      <c r="O103" s="2"/>
    </row>
    <row r="104" spans="1:15" s="179" customFormat="1" ht="46.95" customHeight="1" x14ac:dyDescent="0.3">
      <c r="A104" s="171"/>
      <c r="B104" s="238" t="s">
        <v>194</v>
      </c>
      <c r="C104" s="241">
        <v>2020</v>
      </c>
      <c r="D104" s="241">
        <v>2026</v>
      </c>
      <c r="E104" s="231" t="s">
        <v>43</v>
      </c>
      <c r="F104" s="175" t="s">
        <v>31</v>
      </c>
      <c r="G104" s="138">
        <f t="shared" ref="G104:H104" si="44">G105+G106</f>
        <v>40046.9</v>
      </c>
      <c r="H104" s="138">
        <f t="shared" si="44"/>
        <v>0</v>
      </c>
      <c r="I104" s="144">
        <f t="shared" si="22"/>
        <v>0</v>
      </c>
      <c r="J104" s="176" t="s">
        <v>125</v>
      </c>
      <c r="K104" s="172" t="s">
        <v>90</v>
      </c>
      <c r="L104" s="172">
        <v>100</v>
      </c>
      <c r="M104" s="172">
        <v>0</v>
      </c>
      <c r="N104" s="218">
        <f>M104/L104*100</f>
        <v>0</v>
      </c>
      <c r="O104" s="2"/>
    </row>
    <row r="105" spans="1:15" s="179" customFormat="1" ht="46.95" customHeight="1" x14ac:dyDescent="0.3">
      <c r="A105" s="171"/>
      <c r="B105" s="239"/>
      <c r="C105" s="242"/>
      <c r="D105" s="242"/>
      <c r="E105" s="231"/>
      <c r="F105" s="175" t="s">
        <v>35</v>
      </c>
      <c r="G105" s="138">
        <v>0</v>
      </c>
      <c r="H105" s="138">
        <v>0</v>
      </c>
      <c r="I105" s="144">
        <v>0</v>
      </c>
      <c r="J105" s="177"/>
      <c r="K105" s="173"/>
      <c r="L105" s="173"/>
      <c r="M105" s="173"/>
      <c r="N105" s="219"/>
      <c r="O105" s="2"/>
    </row>
    <row r="106" spans="1:15" s="179" customFormat="1" ht="46.95" customHeight="1" x14ac:dyDescent="0.3">
      <c r="A106" s="171"/>
      <c r="B106" s="240"/>
      <c r="C106" s="243"/>
      <c r="D106" s="243"/>
      <c r="E106" s="231"/>
      <c r="F106" s="175" t="s">
        <v>36</v>
      </c>
      <c r="G106" s="138">
        <v>40046.9</v>
      </c>
      <c r="H106" s="138">
        <v>0</v>
      </c>
      <c r="I106" s="144">
        <f t="shared" si="22"/>
        <v>0</v>
      </c>
      <c r="J106" s="178"/>
      <c r="K106" s="174"/>
      <c r="L106" s="174"/>
      <c r="M106" s="174"/>
      <c r="N106" s="220"/>
      <c r="O106" s="2"/>
    </row>
    <row r="107" spans="1:15" s="194" customFormat="1" ht="46.95" customHeight="1" x14ac:dyDescent="0.3">
      <c r="A107" s="185"/>
      <c r="B107" s="238" t="s">
        <v>201</v>
      </c>
      <c r="C107" s="241">
        <v>2022</v>
      </c>
      <c r="D107" s="241">
        <v>2026</v>
      </c>
      <c r="E107" s="231" t="s">
        <v>43</v>
      </c>
      <c r="F107" s="187" t="s">
        <v>31</v>
      </c>
      <c r="G107" s="138">
        <f t="shared" ref="G107:H107" si="45">G108+G109</f>
        <v>660000</v>
      </c>
      <c r="H107" s="138">
        <f t="shared" si="45"/>
        <v>660000</v>
      </c>
      <c r="I107" s="144">
        <f t="shared" si="22"/>
        <v>100</v>
      </c>
      <c r="J107" s="191" t="s">
        <v>125</v>
      </c>
      <c r="K107" s="188" t="s">
        <v>90</v>
      </c>
      <c r="L107" s="188">
        <v>100</v>
      </c>
      <c r="M107" s="188">
        <v>100</v>
      </c>
      <c r="N107" s="218">
        <f>M107/L107*100</f>
        <v>100</v>
      </c>
      <c r="O107" s="2"/>
    </row>
    <row r="108" spans="1:15" s="194" customFormat="1" ht="46.95" customHeight="1" x14ac:dyDescent="0.3">
      <c r="A108" s="185"/>
      <c r="B108" s="239"/>
      <c r="C108" s="242"/>
      <c r="D108" s="242"/>
      <c r="E108" s="231"/>
      <c r="F108" s="187" t="s">
        <v>35</v>
      </c>
      <c r="G108" s="138">
        <v>72600</v>
      </c>
      <c r="H108" s="138">
        <v>72600</v>
      </c>
      <c r="I108" s="144">
        <f t="shared" si="22"/>
        <v>100</v>
      </c>
      <c r="J108" s="192"/>
      <c r="K108" s="189"/>
      <c r="L108" s="189"/>
      <c r="M108" s="189"/>
      <c r="N108" s="219"/>
      <c r="O108" s="2"/>
    </row>
    <row r="109" spans="1:15" s="194" customFormat="1" ht="46.95" customHeight="1" x14ac:dyDescent="0.3">
      <c r="A109" s="185"/>
      <c r="B109" s="240"/>
      <c r="C109" s="243"/>
      <c r="D109" s="243"/>
      <c r="E109" s="231"/>
      <c r="F109" s="187" t="s">
        <v>36</v>
      </c>
      <c r="G109" s="138">
        <v>587400</v>
      </c>
      <c r="H109" s="138">
        <v>587400</v>
      </c>
      <c r="I109" s="144">
        <f t="shared" si="22"/>
        <v>100</v>
      </c>
      <c r="J109" s="193"/>
      <c r="K109" s="190"/>
      <c r="L109" s="190"/>
      <c r="M109" s="190"/>
      <c r="N109" s="220"/>
      <c r="O109" s="2"/>
    </row>
    <row r="110" spans="1:15" s="101" customFormat="1" ht="46.95" customHeight="1" x14ac:dyDescent="0.3">
      <c r="A110" s="95"/>
      <c r="B110" s="238" t="s">
        <v>216</v>
      </c>
      <c r="C110" s="241">
        <v>2022</v>
      </c>
      <c r="D110" s="241">
        <v>2026</v>
      </c>
      <c r="E110" s="231" t="s">
        <v>43</v>
      </c>
      <c r="F110" s="100" t="s">
        <v>31</v>
      </c>
      <c r="G110" s="138">
        <f t="shared" ref="G110:H110" si="46">G111+G112</f>
        <v>864000</v>
      </c>
      <c r="H110" s="138">
        <f t="shared" si="46"/>
        <v>864000</v>
      </c>
      <c r="I110" s="144">
        <f t="shared" si="22"/>
        <v>100</v>
      </c>
      <c r="J110" s="96" t="s">
        <v>125</v>
      </c>
      <c r="K110" s="92" t="s">
        <v>90</v>
      </c>
      <c r="L110" s="92">
        <v>100</v>
      </c>
      <c r="M110" s="92">
        <v>100</v>
      </c>
      <c r="N110" s="218">
        <f>M110/L110*100</f>
        <v>100</v>
      </c>
      <c r="O110" s="2"/>
    </row>
    <row r="111" spans="1:15" s="101" customFormat="1" ht="82.2" customHeight="1" x14ac:dyDescent="0.3">
      <c r="A111" s="95"/>
      <c r="B111" s="239"/>
      <c r="C111" s="242"/>
      <c r="D111" s="242"/>
      <c r="E111" s="231"/>
      <c r="F111" s="100" t="s">
        <v>35</v>
      </c>
      <c r="G111" s="138">
        <v>0</v>
      </c>
      <c r="H111" s="138">
        <v>0</v>
      </c>
      <c r="I111" s="144">
        <v>0</v>
      </c>
      <c r="J111" s="97"/>
      <c r="K111" s="93"/>
      <c r="L111" s="93"/>
      <c r="M111" s="93"/>
      <c r="N111" s="219"/>
      <c r="O111" s="2"/>
    </row>
    <row r="112" spans="1:15" s="101" customFormat="1" ht="81.599999999999994" customHeight="1" x14ac:dyDescent="0.3">
      <c r="A112" s="95"/>
      <c r="B112" s="240"/>
      <c r="C112" s="243"/>
      <c r="D112" s="243"/>
      <c r="E112" s="231"/>
      <c r="F112" s="100" t="s">
        <v>36</v>
      </c>
      <c r="G112" s="138">
        <v>864000</v>
      </c>
      <c r="H112" s="138">
        <v>864000</v>
      </c>
      <c r="I112" s="144">
        <f t="shared" si="22"/>
        <v>100</v>
      </c>
      <c r="J112" s="98"/>
      <c r="K112" s="94"/>
      <c r="L112" s="94"/>
      <c r="M112" s="94"/>
      <c r="N112" s="220"/>
      <c r="O112" s="2"/>
    </row>
    <row r="113" spans="1:15" x14ac:dyDescent="0.3">
      <c r="A113" s="232"/>
      <c r="B113" s="232" t="s">
        <v>44</v>
      </c>
      <c r="C113" s="229">
        <v>2020</v>
      </c>
      <c r="D113" s="229">
        <v>2026</v>
      </c>
      <c r="E113" s="230" t="s">
        <v>37</v>
      </c>
      <c r="F113" s="218" t="s">
        <v>37</v>
      </c>
      <c r="G113" s="308" t="s">
        <v>37</v>
      </c>
      <c r="H113" s="308" t="s">
        <v>37</v>
      </c>
      <c r="I113" s="273" t="s">
        <v>18</v>
      </c>
      <c r="J113" s="307" t="s">
        <v>37</v>
      </c>
      <c r="K113" s="271" t="s">
        <v>37</v>
      </c>
      <c r="L113" s="271" t="s">
        <v>37</v>
      </c>
      <c r="M113" s="271" t="s">
        <v>37</v>
      </c>
      <c r="N113" s="271" t="s">
        <v>37</v>
      </c>
      <c r="O113" s="2"/>
    </row>
    <row r="114" spans="1:15" x14ac:dyDescent="0.3">
      <c r="A114" s="233"/>
      <c r="B114" s="233"/>
      <c r="C114" s="229"/>
      <c r="D114" s="229"/>
      <c r="E114" s="230"/>
      <c r="F114" s="269"/>
      <c r="G114" s="309"/>
      <c r="H114" s="309"/>
      <c r="I114" s="276"/>
      <c r="J114" s="278"/>
      <c r="K114" s="269"/>
      <c r="L114" s="269"/>
      <c r="M114" s="269"/>
      <c r="N114" s="269"/>
      <c r="O114" s="2"/>
    </row>
    <row r="115" spans="1:15" ht="35.25" customHeight="1" x14ac:dyDescent="0.3">
      <c r="A115" s="234"/>
      <c r="B115" s="234"/>
      <c r="C115" s="229"/>
      <c r="D115" s="229"/>
      <c r="E115" s="230"/>
      <c r="F115" s="270"/>
      <c r="G115" s="310"/>
      <c r="H115" s="310"/>
      <c r="I115" s="277"/>
      <c r="J115" s="279"/>
      <c r="K115" s="270"/>
      <c r="L115" s="270"/>
      <c r="M115" s="270"/>
      <c r="N115" s="270"/>
      <c r="O115" s="2"/>
    </row>
    <row r="116" spans="1:15" s="199" customFormat="1" ht="35.25" customHeight="1" x14ac:dyDescent="0.3">
      <c r="A116" s="198"/>
      <c r="B116" s="231" t="s">
        <v>46</v>
      </c>
      <c r="C116" s="229">
        <v>2020</v>
      </c>
      <c r="D116" s="229">
        <v>2026</v>
      </c>
      <c r="E116" s="232" t="s">
        <v>45</v>
      </c>
      <c r="F116" s="200" t="s">
        <v>31</v>
      </c>
      <c r="G116" s="147">
        <f t="shared" ref="G116:H116" si="47">G117+G118</f>
        <v>1474197.26</v>
      </c>
      <c r="H116" s="147">
        <f t="shared" si="47"/>
        <v>1474197.26</v>
      </c>
      <c r="I116" s="147">
        <f>H116/G116*100</f>
        <v>100</v>
      </c>
      <c r="J116" s="229" t="s">
        <v>30</v>
      </c>
      <c r="K116" s="230" t="s">
        <v>30</v>
      </c>
      <c r="L116" s="230" t="s">
        <v>30</v>
      </c>
      <c r="M116" s="230" t="s">
        <v>30</v>
      </c>
      <c r="N116" s="230" t="s">
        <v>30</v>
      </c>
      <c r="O116" s="2"/>
    </row>
    <row r="117" spans="1:15" s="199" customFormat="1" ht="35.25" customHeight="1" x14ac:dyDescent="0.3">
      <c r="A117" s="198"/>
      <c r="B117" s="231"/>
      <c r="C117" s="229"/>
      <c r="D117" s="229"/>
      <c r="E117" s="233"/>
      <c r="F117" s="200" t="s">
        <v>35</v>
      </c>
      <c r="G117" s="147">
        <f t="shared" ref="G117:H117" si="48">G120</f>
        <v>1474197.26</v>
      </c>
      <c r="H117" s="147">
        <f t="shared" si="48"/>
        <v>1474197.26</v>
      </c>
      <c r="I117" s="147">
        <f t="shared" ref="I117:I147" si="49">H117/G117*100</f>
        <v>100</v>
      </c>
      <c r="J117" s="229"/>
      <c r="K117" s="230"/>
      <c r="L117" s="230"/>
      <c r="M117" s="230"/>
      <c r="N117" s="230"/>
      <c r="O117" s="2"/>
    </row>
    <row r="118" spans="1:15" s="199" customFormat="1" ht="35.25" customHeight="1" x14ac:dyDescent="0.3">
      <c r="A118" s="198"/>
      <c r="B118" s="231"/>
      <c r="C118" s="229"/>
      <c r="D118" s="229"/>
      <c r="E118" s="234"/>
      <c r="F118" s="200" t="s">
        <v>36</v>
      </c>
      <c r="G118" s="148">
        <f t="shared" ref="G118:H118" si="50">G121</f>
        <v>0</v>
      </c>
      <c r="H118" s="148">
        <f t="shared" si="50"/>
        <v>0</v>
      </c>
      <c r="I118" s="147">
        <v>0</v>
      </c>
      <c r="J118" s="229"/>
      <c r="K118" s="230"/>
      <c r="L118" s="230"/>
      <c r="M118" s="230"/>
      <c r="N118" s="230"/>
      <c r="O118" s="2"/>
    </row>
    <row r="119" spans="1:15" s="199" customFormat="1" ht="35.25" customHeight="1" x14ac:dyDescent="0.3">
      <c r="A119" s="198"/>
      <c r="B119" s="231" t="s">
        <v>47</v>
      </c>
      <c r="C119" s="229">
        <v>2020</v>
      </c>
      <c r="D119" s="229">
        <v>2026</v>
      </c>
      <c r="E119" s="232" t="s">
        <v>45</v>
      </c>
      <c r="F119" s="200" t="s">
        <v>31</v>
      </c>
      <c r="G119" s="147">
        <f t="shared" ref="G119:H119" si="51">G120+G121</f>
        <v>1474197.26</v>
      </c>
      <c r="H119" s="147">
        <f t="shared" si="51"/>
        <v>1474197.26</v>
      </c>
      <c r="I119" s="147">
        <f t="shared" si="49"/>
        <v>100</v>
      </c>
      <c r="J119" s="229" t="s">
        <v>76</v>
      </c>
      <c r="K119" s="229" t="s">
        <v>71</v>
      </c>
      <c r="L119" s="229">
        <v>3</v>
      </c>
      <c r="M119" s="229">
        <v>3</v>
      </c>
      <c r="N119" s="229">
        <f>M119/L119*100</f>
        <v>100</v>
      </c>
      <c r="O119" s="2"/>
    </row>
    <row r="120" spans="1:15" s="199" customFormat="1" ht="35.25" customHeight="1" x14ac:dyDescent="0.3">
      <c r="A120" s="198"/>
      <c r="B120" s="231"/>
      <c r="C120" s="229"/>
      <c r="D120" s="229"/>
      <c r="E120" s="233"/>
      <c r="F120" s="200" t="s">
        <v>35</v>
      </c>
      <c r="G120" s="147">
        <v>1474197.26</v>
      </c>
      <c r="H120" s="147">
        <v>1474197.26</v>
      </c>
      <c r="I120" s="147">
        <f t="shared" si="49"/>
        <v>100</v>
      </c>
      <c r="J120" s="229"/>
      <c r="K120" s="229"/>
      <c r="L120" s="229"/>
      <c r="M120" s="229"/>
      <c r="N120" s="229"/>
      <c r="O120" s="2"/>
    </row>
    <row r="121" spans="1:15" s="199" customFormat="1" ht="35.25" customHeight="1" x14ac:dyDescent="0.3">
      <c r="A121" s="198"/>
      <c r="B121" s="231"/>
      <c r="C121" s="229"/>
      <c r="D121" s="229"/>
      <c r="E121" s="234"/>
      <c r="F121" s="200" t="s">
        <v>36</v>
      </c>
      <c r="G121" s="148">
        <v>0</v>
      </c>
      <c r="H121" s="148">
        <v>0</v>
      </c>
      <c r="I121" s="147">
        <v>0</v>
      </c>
      <c r="J121" s="229"/>
      <c r="K121" s="229"/>
      <c r="L121" s="229"/>
      <c r="M121" s="229"/>
      <c r="N121" s="229"/>
      <c r="O121" s="2"/>
    </row>
    <row r="122" spans="1:15" ht="15.75" customHeight="1" x14ac:dyDescent="0.3">
      <c r="A122" s="323"/>
      <c r="B122" s="231" t="s">
        <v>218</v>
      </c>
      <c r="C122" s="229">
        <v>2020</v>
      </c>
      <c r="D122" s="229">
        <v>2026</v>
      </c>
      <c r="E122" s="232" t="s">
        <v>45</v>
      </c>
      <c r="F122" s="7" t="s">
        <v>31</v>
      </c>
      <c r="G122" s="147">
        <f t="shared" ref="G122:H122" si="52">G123+G124</f>
        <v>28925611.739999998</v>
      </c>
      <c r="H122" s="147">
        <f t="shared" si="52"/>
        <v>28925611.739999998</v>
      </c>
      <c r="I122" s="147">
        <f t="shared" si="49"/>
        <v>100</v>
      </c>
      <c r="J122" s="229" t="s">
        <v>30</v>
      </c>
      <c r="K122" s="230" t="s">
        <v>30</v>
      </c>
      <c r="L122" s="230" t="s">
        <v>30</v>
      </c>
      <c r="M122" s="230" t="s">
        <v>30</v>
      </c>
      <c r="N122" s="230" t="s">
        <v>30</v>
      </c>
      <c r="O122" s="2"/>
    </row>
    <row r="123" spans="1:15" ht="68.25" customHeight="1" x14ac:dyDescent="0.3">
      <c r="A123" s="323"/>
      <c r="B123" s="231"/>
      <c r="C123" s="229"/>
      <c r="D123" s="229"/>
      <c r="E123" s="233"/>
      <c r="F123" s="7" t="s">
        <v>35</v>
      </c>
      <c r="G123" s="147">
        <f t="shared" ref="G123:H123" si="53">G147+G126+G129+G132+G135+G138+G141+G144</f>
        <v>28925611.739999998</v>
      </c>
      <c r="H123" s="147">
        <f t="shared" si="53"/>
        <v>28925611.739999998</v>
      </c>
      <c r="I123" s="147">
        <f t="shared" si="49"/>
        <v>100</v>
      </c>
      <c r="J123" s="229"/>
      <c r="K123" s="230"/>
      <c r="L123" s="230"/>
      <c r="M123" s="230"/>
      <c r="N123" s="230"/>
      <c r="O123" s="2"/>
    </row>
    <row r="124" spans="1:15" ht="46.8" x14ac:dyDescent="0.3">
      <c r="A124" s="323"/>
      <c r="B124" s="231"/>
      <c r="C124" s="229"/>
      <c r="D124" s="229"/>
      <c r="E124" s="234"/>
      <c r="F124" s="7" t="s">
        <v>36</v>
      </c>
      <c r="G124" s="148">
        <f t="shared" ref="G124:H124" si="54">G127+G130+G133+G136+G139+G142+G145+G148</f>
        <v>0</v>
      </c>
      <c r="H124" s="148">
        <f t="shared" si="54"/>
        <v>0</v>
      </c>
      <c r="I124" s="147">
        <v>0</v>
      </c>
      <c r="J124" s="229"/>
      <c r="K124" s="230"/>
      <c r="L124" s="230"/>
      <c r="M124" s="230"/>
      <c r="N124" s="230"/>
      <c r="O124" s="2"/>
    </row>
    <row r="125" spans="1:15" s="199" customFormat="1" ht="31.2" x14ac:dyDescent="0.3">
      <c r="A125" s="200"/>
      <c r="B125" s="231" t="s">
        <v>219</v>
      </c>
      <c r="C125" s="229">
        <v>2022</v>
      </c>
      <c r="D125" s="229">
        <v>2026</v>
      </c>
      <c r="E125" s="232" t="s">
        <v>45</v>
      </c>
      <c r="F125" s="200" t="s">
        <v>31</v>
      </c>
      <c r="G125" s="147">
        <f t="shared" ref="G125:H125" si="55">G126+G127</f>
        <v>16424085.380000001</v>
      </c>
      <c r="H125" s="147">
        <f t="shared" si="55"/>
        <v>16424085.380000001</v>
      </c>
      <c r="I125" s="147">
        <f t="shared" si="49"/>
        <v>100</v>
      </c>
      <c r="J125" s="229" t="s">
        <v>227</v>
      </c>
      <c r="K125" s="230" t="s">
        <v>226</v>
      </c>
      <c r="L125" s="230">
        <v>100</v>
      </c>
      <c r="M125" s="230">
        <v>100</v>
      </c>
      <c r="N125" s="230">
        <f>M125/L125*100</f>
        <v>100</v>
      </c>
      <c r="O125" s="2"/>
    </row>
    <row r="126" spans="1:15" s="199" customFormat="1" ht="62.4" x14ac:dyDescent="0.3">
      <c r="A126" s="200"/>
      <c r="B126" s="231"/>
      <c r="C126" s="229"/>
      <c r="D126" s="229"/>
      <c r="E126" s="233"/>
      <c r="F126" s="200" t="s">
        <v>35</v>
      </c>
      <c r="G126" s="147">
        <v>16424085.380000001</v>
      </c>
      <c r="H126" s="147">
        <v>16424085.380000001</v>
      </c>
      <c r="I126" s="147">
        <f t="shared" si="49"/>
        <v>100</v>
      </c>
      <c r="J126" s="229"/>
      <c r="K126" s="230"/>
      <c r="L126" s="230"/>
      <c r="M126" s="230"/>
      <c r="N126" s="230"/>
      <c r="O126" s="2"/>
    </row>
    <row r="127" spans="1:15" s="199" customFormat="1" ht="46.8" x14ac:dyDescent="0.3">
      <c r="A127" s="200"/>
      <c r="B127" s="231"/>
      <c r="C127" s="229"/>
      <c r="D127" s="229"/>
      <c r="E127" s="234"/>
      <c r="F127" s="200" t="s">
        <v>36</v>
      </c>
      <c r="G127" s="148">
        <v>0</v>
      </c>
      <c r="H127" s="148">
        <v>0</v>
      </c>
      <c r="I127" s="147">
        <v>0</v>
      </c>
      <c r="J127" s="229"/>
      <c r="K127" s="230"/>
      <c r="L127" s="230"/>
      <c r="M127" s="230"/>
      <c r="N127" s="230"/>
      <c r="O127" s="2"/>
    </row>
    <row r="128" spans="1:15" s="199" customFormat="1" ht="31.2" customHeight="1" x14ac:dyDescent="0.3">
      <c r="A128" s="200"/>
      <c r="B128" s="231" t="s">
        <v>220</v>
      </c>
      <c r="C128" s="229">
        <v>2022</v>
      </c>
      <c r="D128" s="229">
        <v>2026</v>
      </c>
      <c r="E128" s="232" t="s">
        <v>45</v>
      </c>
      <c r="F128" s="200" t="s">
        <v>31</v>
      </c>
      <c r="G128" s="147">
        <f t="shared" ref="G128:H128" si="56">G129+G130</f>
        <v>10129491.550000001</v>
      </c>
      <c r="H128" s="147">
        <f t="shared" si="56"/>
        <v>10129491.550000001</v>
      </c>
      <c r="I128" s="147">
        <f t="shared" si="49"/>
        <v>100</v>
      </c>
      <c r="J128" s="229" t="s">
        <v>227</v>
      </c>
      <c r="K128" s="230" t="s">
        <v>226</v>
      </c>
      <c r="L128" s="230">
        <v>100</v>
      </c>
      <c r="M128" s="230">
        <v>100</v>
      </c>
      <c r="N128" s="230">
        <f t="shared" ref="N128" si="57">M128/L128*100</f>
        <v>100</v>
      </c>
      <c r="O128" s="2"/>
    </row>
    <row r="129" spans="1:15" s="199" customFormat="1" ht="62.4" x14ac:dyDescent="0.3">
      <c r="A129" s="200"/>
      <c r="B129" s="231"/>
      <c r="C129" s="229"/>
      <c r="D129" s="229"/>
      <c r="E129" s="233"/>
      <c r="F129" s="200" t="s">
        <v>35</v>
      </c>
      <c r="G129" s="147">
        <v>10129491.550000001</v>
      </c>
      <c r="H129" s="147">
        <v>10129491.550000001</v>
      </c>
      <c r="I129" s="147">
        <f t="shared" si="49"/>
        <v>100</v>
      </c>
      <c r="J129" s="229"/>
      <c r="K129" s="230"/>
      <c r="L129" s="230"/>
      <c r="M129" s="230"/>
      <c r="N129" s="230"/>
      <c r="O129" s="2"/>
    </row>
    <row r="130" spans="1:15" s="199" customFormat="1" ht="46.8" x14ac:dyDescent="0.3">
      <c r="A130" s="200"/>
      <c r="B130" s="231"/>
      <c r="C130" s="229"/>
      <c r="D130" s="229"/>
      <c r="E130" s="234"/>
      <c r="F130" s="200" t="s">
        <v>36</v>
      </c>
      <c r="G130" s="148">
        <v>0</v>
      </c>
      <c r="H130" s="148">
        <v>0</v>
      </c>
      <c r="I130" s="147">
        <v>0</v>
      </c>
      <c r="J130" s="229"/>
      <c r="K130" s="230"/>
      <c r="L130" s="230"/>
      <c r="M130" s="230"/>
      <c r="N130" s="230"/>
      <c r="O130" s="2"/>
    </row>
    <row r="131" spans="1:15" s="199" customFormat="1" ht="31.2" customHeight="1" x14ac:dyDescent="0.3">
      <c r="A131" s="200"/>
      <c r="B131" s="231" t="s">
        <v>221</v>
      </c>
      <c r="C131" s="229">
        <v>2022</v>
      </c>
      <c r="D131" s="229">
        <v>2026</v>
      </c>
      <c r="E131" s="232" t="s">
        <v>45</v>
      </c>
      <c r="F131" s="200" t="s">
        <v>31</v>
      </c>
      <c r="G131" s="147">
        <f t="shared" ref="G131:H131" si="58">G132+G133</f>
        <v>1641034.81</v>
      </c>
      <c r="H131" s="147">
        <f t="shared" si="58"/>
        <v>1641034.81</v>
      </c>
      <c r="I131" s="147">
        <f t="shared" si="49"/>
        <v>100</v>
      </c>
      <c r="J131" s="229" t="s">
        <v>227</v>
      </c>
      <c r="K131" s="230" t="s">
        <v>226</v>
      </c>
      <c r="L131" s="230">
        <v>100</v>
      </c>
      <c r="M131" s="230">
        <v>100</v>
      </c>
      <c r="N131" s="230">
        <f t="shared" ref="N131" si="59">M131/L131*100</f>
        <v>100</v>
      </c>
      <c r="O131" s="2"/>
    </row>
    <row r="132" spans="1:15" s="199" customFormat="1" ht="62.4" x14ac:dyDescent="0.3">
      <c r="A132" s="200"/>
      <c r="B132" s="231"/>
      <c r="C132" s="229"/>
      <c r="D132" s="229"/>
      <c r="E132" s="233"/>
      <c r="F132" s="200" t="s">
        <v>35</v>
      </c>
      <c r="G132" s="147">
        <v>1641034.81</v>
      </c>
      <c r="H132" s="147">
        <v>1641034.81</v>
      </c>
      <c r="I132" s="147">
        <f t="shared" si="49"/>
        <v>100</v>
      </c>
      <c r="J132" s="229"/>
      <c r="K132" s="230"/>
      <c r="L132" s="230"/>
      <c r="M132" s="230"/>
      <c r="N132" s="230"/>
      <c r="O132" s="2"/>
    </row>
    <row r="133" spans="1:15" s="199" customFormat="1" ht="46.8" x14ac:dyDescent="0.3">
      <c r="A133" s="200"/>
      <c r="B133" s="231"/>
      <c r="C133" s="229"/>
      <c r="D133" s="229"/>
      <c r="E133" s="234"/>
      <c r="F133" s="200" t="s">
        <v>36</v>
      </c>
      <c r="G133" s="148">
        <v>0</v>
      </c>
      <c r="H133" s="148"/>
      <c r="I133" s="147">
        <v>0</v>
      </c>
      <c r="J133" s="229"/>
      <c r="K133" s="230"/>
      <c r="L133" s="230"/>
      <c r="M133" s="230"/>
      <c r="N133" s="230"/>
      <c r="O133" s="2"/>
    </row>
    <row r="134" spans="1:15" s="199" customFormat="1" ht="31.2" customHeight="1" x14ac:dyDescent="0.3">
      <c r="A134" s="200"/>
      <c r="B134" s="231" t="s">
        <v>222</v>
      </c>
      <c r="C134" s="229">
        <v>2022</v>
      </c>
      <c r="D134" s="229">
        <v>2026</v>
      </c>
      <c r="E134" s="232" t="s">
        <v>45</v>
      </c>
      <c r="F134" s="200" t="s">
        <v>31</v>
      </c>
      <c r="G134" s="147">
        <f t="shared" ref="G134:H134" si="60">G135+G136</f>
        <v>215000</v>
      </c>
      <c r="H134" s="147">
        <f t="shared" si="60"/>
        <v>215000</v>
      </c>
      <c r="I134" s="147">
        <f t="shared" si="49"/>
        <v>100</v>
      </c>
      <c r="J134" s="229" t="s">
        <v>227</v>
      </c>
      <c r="K134" s="230" t="s">
        <v>226</v>
      </c>
      <c r="L134" s="230">
        <v>100</v>
      </c>
      <c r="M134" s="230">
        <v>100</v>
      </c>
      <c r="N134" s="230">
        <f t="shared" ref="N134" si="61">M134/L134*100</f>
        <v>100</v>
      </c>
      <c r="O134" s="2"/>
    </row>
    <row r="135" spans="1:15" s="199" customFormat="1" ht="62.4" x14ac:dyDescent="0.3">
      <c r="A135" s="200"/>
      <c r="B135" s="231"/>
      <c r="C135" s="229"/>
      <c r="D135" s="229"/>
      <c r="E135" s="233"/>
      <c r="F135" s="200" t="s">
        <v>35</v>
      </c>
      <c r="G135" s="147">
        <v>215000</v>
      </c>
      <c r="H135" s="147">
        <v>215000</v>
      </c>
      <c r="I135" s="147">
        <f t="shared" si="49"/>
        <v>100</v>
      </c>
      <c r="J135" s="229"/>
      <c r="K135" s="230"/>
      <c r="L135" s="230"/>
      <c r="M135" s="230"/>
      <c r="N135" s="230"/>
      <c r="O135" s="2"/>
    </row>
    <row r="136" spans="1:15" s="199" customFormat="1" ht="46.8" x14ac:dyDescent="0.3">
      <c r="A136" s="200"/>
      <c r="B136" s="231"/>
      <c r="C136" s="229"/>
      <c r="D136" s="229"/>
      <c r="E136" s="234"/>
      <c r="F136" s="200" t="s">
        <v>36</v>
      </c>
      <c r="G136" s="148">
        <v>0</v>
      </c>
      <c r="H136" s="148">
        <v>0</v>
      </c>
      <c r="I136" s="147">
        <v>0</v>
      </c>
      <c r="J136" s="229"/>
      <c r="K136" s="230"/>
      <c r="L136" s="230"/>
      <c r="M136" s="230"/>
      <c r="N136" s="230"/>
      <c r="O136" s="2"/>
    </row>
    <row r="137" spans="1:15" s="199" customFormat="1" ht="31.2" customHeight="1" x14ac:dyDescent="0.3">
      <c r="A137" s="200"/>
      <c r="B137" s="231" t="s">
        <v>223</v>
      </c>
      <c r="C137" s="229">
        <v>2022</v>
      </c>
      <c r="D137" s="229">
        <v>2026</v>
      </c>
      <c r="E137" s="232" t="s">
        <v>45</v>
      </c>
      <c r="F137" s="200" t="s">
        <v>31</v>
      </c>
      <c r="G137" s="147">
        <f t="shared" ref="G137:H137" si="62">G138+G139</f>
        <v>310000</v>
      </c>
      <c r="H137" s="147">
        <f t="shared" si="62"/>
        <v>310000</v>
      </c>
      <c r="I137" s="147">
        <f t="shared" si="49"/>
        <v>100</v>
      </c>
      <c r="J137" s="229" t="s">
        <v>227</v>
      </c>
      <c r="K137" s="230" t="s">
        <v>226</v>
      </c>
      <c r="L137" s="230">
        <v>100</v>
      </c>
      <c r="M137" s="230">
        <v>100</v>
      </c>
      <c r="N137" s="230">
        <f t="shared" ref="N137" si="63">M137/L137*100</f>
        <v>100</v>
      </c>
      <c r="O137" s="2"/>
    </row>
    <row r="138" spans="1:15" s="199" customFormat="1" ht="62.4" x14ac:dyDescent="0.3">
      <c r="A138" s="200"/>
      <c r="B138" s="231"/>
      <c r="C138" s="229"/>
      <c r="D138" s="229"/>
      <c r="E138" s="233"/>
      <c r="F138" s="200" t="s">
        <v>35</v>
      </c>
      <c r="G138" s="147">
        <v>310000</v>
      </c>
      <c r="H138" s="147">
        <v>310000</v>
      </c>
      <c r="I138" s="147">
        <f t="shared" si="49"/>
        <v>100</v>
      </c>
      <c r="J138" s="229"/>
      <c r="K138" s="230"/>
      <c r="L138" s="230"/>
      <c r="M138" s="230"/>
      <c r="N138" s="230"/>
      <c r="O138" s="2"/>
    </row>
    <row r="139" spans="1:15" s="199" customFormat="1" ht="46.8" x14ac:dyDescent="0.3">
      <c r="A139" s="200"/>
      <c r="B139" s="231"/>
      <c r="C139" s="229"/>
      <c r="D139" s="229"/>
      <c r="E139" s="234"/>
      <c r="F139" s="200" t="s">
        <v>36</v>
      </c>
      <c r="G139" s="148">
        <v>0</v>
      </c>
      <c r="H139" s="148">
        <v>0</v>
      </c>
      <c r="I139" s="147">
        <v>0</v>
      </c>
      <c r="J139" s="229"/>
      <c r="K139" s="230"/>
      <c r="L139" s="230"/>
      <c r="M139" s="230"/>
      <c r="N139" s="230"/>
      <c r="O139" s="2"/>
    </row>
    <row r="140" spans="1:15" s="199" customFormat="1" ht="31.2" x14ac:dyDescent="0.3">
      <c r="A140" s="200"/>
      <c r="B140" s="231" t="s">
        <v>224</v>
      </c>
      <c r="C140" s="229">
        <v>2022</v>
      </c>
      <c r="D140" s="229">
        <v>2026</v>
      </c>
      <c r="E140" s="232" t="s">
        <v>45</v>
      </c>
      <c r="F140" s="200" t="s">
        <v>31</v>
      </c>
      <c r="G140" s="147">
        <f t="shared" ref="G140:H140" si="64">G141+G142</f>
        <v>1000</v>
      </c>
      <c r="H140" s="147">
        <f t="shared" si="64"/>
        <v>1000</v>
      </c>
      <c r="I140" s="147">
        <f t="shared" si="49"/>
        <v>100</v>
      </c>
      <c r="J140" s="229" t="s">
        <v>227</v>
      </c>
      <c r="K140" s="230" t="s">
        <v>226</v>
      </c>
      <c r="L140" s="230">
        <v>100</v>
      </c>
      <c r="M140" s="230">
        <v>100</v>
      </c>
      <c r="N140" s="230">
        <f t="shared" ref="N140" si="65">M140/L140*100</f>
        <v>100</v>
      </c>
      <c r="O140" s="2"/>
    </row>
    <row r="141" spans="1:15" s="199" customFormat="1" ht="62.4" x14ac:dyDescent="0.3">
      <c r="A141" s="200"/>
      <c r="B141" s="231"/>
      <c r="C141" s="229"/>
      <c r="D141" s="229"/>
      <c r="E141" s="233"/>
      <c r="F141" s="200" t="s">
        <v>35</v>
      </c>
      <c r="G141" s="147">
        <v>1000</v>
      </c>
      <c r="H141" s="147">
        <v>1000</v>
      </c>
      <c r="I141" s="147">
        <f t="shared" si="49"/>
        <v>100</v>
      </c>
      <c r="J141" s="229"/>
      <c r="K141" s="230"/>
      <c r="L141" s="230"/>
      <c r="M141" s="230"/>
      <c r="N141" s="230"/>
      <c r="O141" s="2"/>
    </row>
    <row r="142" spans="1:15" s="199" customFormat="1" ht="46.8" x14ac:dyDescent="0.3">
      <c r="A142" s="200"/>
      <c r="B142" s="231"/>
      <c r="C142" s="229"/>
      <c r="D142" s="229"/>
      <c r="E142" s="234"/>
      <c r="F142" s="200" t="s">
        <v>36</v>
      </c>
      <c r="G142" s="148">
        <v>0</v>
      </c>
      <c r="H142" s="148">
        <v>0</v>
      </c>
      <c r="I142" s="147">
        <v>0</v>
      </c>
      <c r="J142" s="229"/>
      <c r="K142" s="230"/>
      <c r="L142" s="230"/>
      <c r="M142" s="230"/>
      <c r="N142" s="230"/>
      <c r="O142" s="2"/>
    </row>
    <row r="143" spans="1:15" s="199" customFormat="1" ht="31.2" x14ac:dyDescent="0.3">
      <c r="A143" s="200"/>
      <c r="B143" s="231" t="s">
        <v>225</v>
      </c>
      <c r="C143" s="229">
        <v>2022</v>
      </c>
      <c r="D143" s="229">
        <v>2026</v>
      </c>
      <c r="E143" s="232" t="s">
        <v>45</v>
      </c>
      <c r="F143" s="200" t="s">
        <v>31</v>
      </c>
      <c r="G143" s="147">
        <f t="shared" ref="G143:H143" si="66">G144+G145</f>
        <v>150000</v>
      </c>
      <c r="H143" s="147">
        <f t="shared" si="66"/>
        <v>150000</v>
      </c>
      <c r="I143" s="147">
        <f t="shared" si="49"/>
        <v>100</v>
      </c>
      <c r="J143" s="229" t="s">
        <v>227</v>
      </c>
      <c r="K143" s="230" t="s">
        <v>226</v>
      </c>
      <c r="L143" s="230">
        <v>100</v>
      </c>
      <c r="M143" s="230">
        <v>100</v>
      </c>
      <c r="N143" s="230">
        <f t="shared" ref="N143" si="67">M143/L143*100</f>
        <v>100</v>
      </c>
      <c r="O143" s="2"/>
    </row>
    <row r="144" spans="1:15" s="199" customFormat="1" ht="62.4" x14ac:dyDescent="0.3">
      <c r="A144" s="200"/>
      <c r="B144" s="231"/>
      <c r="C144" s="229"/>
      <c r="D144" s="229"/>
      <c r="E144" s="233"/>
      <c r="F144" s="200" t="s">
        <v>35</v>
      </c>
      <c r="G144" s="147">
        <v>150000</v>
      </c>
      <c r="H144" s="147">
        <v>150000</v>
      </c>
      <c r="I144" s="147">
        <f t="shared" si="49"/>
        <v>100</v>
      </c>
      <c r="J144" s="229"/>
      <c r="K144" s="230"/>
      <c r="L144" s="230"/>
      <c r="M144" s="230"/>
      <c r="N144" s="230"/>
      <c r="O144" s="2"/>
    </row>
    <row r="145" spans="1:15" s="199" customFormat="1" ht="46.8" x14ac:dyDescent="0.3">
      <c r="A145" s="200"/>
      <c r="B145" s="231"/>
      <c r="C145" s="229"/>
      <c r="D145" s="229"/>
      <c r="E145" s="234"/>
      <c r="F145" s="200" t="s">
        <v>36</v>
      </c>
      <c r="G145" s="148">
        <v>0</v>
      </c>
      <c r="H145" s="148">
        <v>0</v>
      </c>
      <c r="I145" s="147">
        <v>0</v>
      </c>
      <c r="J145" s="229"/>
      <c r="K145" s="230"/>
      <c r="L145" s="230"/>
      <c r="M145" s="230"/>
      <c r="N145" s="230"/>
      <c r="O145" s="2"/>
    </row>
    <row r="146" spans="1:15" ht="15.75" customHeight="1" x14ac:dyDescent="0.3">
      <c r="A146" s="323"/>
      <c r="B146" s="231" t="s">
        <v>234</v>
      </c>
      <c r="C146" s="229">
        <v>2022</v>
      </c>
      <c r="D146" s="229">
        <v>2026</v>
      </c>
      <c r="E146" s="232" t="s">
        <v>45</v>
      </c>
      <c r="F146" s="7" t="s">
        <v>31</v>
      </c>
      <c r="G146" s="147">
        <f t="shared" ref="G146:H146" si="68">G147+G148</f>
        <v>55000</v>
      </c>
      <c r="H146" s="147">
        <f t="shared" si="68"/>
        <v>55000</v>
      </c>
      <c r="I146" s="147">
        <f t="shared" si="49"/>
        <v>100</v>
      </c>
      <c r="J146" s="229" t="s">
        <v>227</v>
      </c>
      <c r="K146" s="230" t="s">
        <v>226</v>
      </c>
      <c r="L146" s="230">
        <v>100</v>
      </c>
      <c r="M146" s="230">
        <v>100</v>
      </c>
      <c r="N146" s="230">
        <f t="shared" ref="N146" si="69">M146/L146*100</f>
        <v>100</v>
      </c>
      <c r="O146" s="2"/>
    </row>
    <row r="147" spans="1:15" ht="63.75" customHeight="1" x14ac:dyDescent="0.3">
      <c r="A147" s="323"/>
      <c r="B147" s="231"/>
      <c r="C147" s="229"/>
      <c r="D147" s="229"/>
      <c r="E147" s="233"/>
      <c r="F147" s="7" t="s">
        <v>35</v>
      </c>
      <c r="G147" s="147">
        <v>55000</v>
      </c>
      <c r="H147" s="147">
        <v>55000</v>
      </c>
      <c r="I147" s="147">
        <f t="shared" si="49"/>
        <v>100</v>
      </c>
      <c r="J147" s="229"/>
      <c r="K147" s="230"/>
      <c r="L147" s="230"/>
      <c r="M147" s="230"/>
      <c r="N147" s="230"/>
      <c r="O147" s="2"/>
    </row>
    <row r="148" spans="1:15" ht="89.4" customHeight="1" x14ac:dyDescent="0.3">
      <c r="A148" s="323"/>
      <c r="B148" s="231"/>
      <c r="C148" s="229"/>
      <c r="D148" s="229"/>
      <c r="E148" s="234"/>
      <c r="F148" s="7" t="s">
        <v>36</v>
      </c>
      <c r="G148" s="148">
        <v>0</v>
      </c>
      <c r="H148" s="148">
        <v>0</v>
      </c>
      <c r="I148" s="147">
        <v>0</v>
      </c>
      <c r="J148" s="229"/>
      <c r="K148" s="230"/>
      <c r="L148" s="230"/>
      <c r="M148" s="230"/>
      <c r="N148" s="230"/>
      <c r="O148" s="2"/>
    </row>
    <row r="149" spans="1:15" ht="33" customHeight="1" x14ac:dyDescent="0.3">
      <c r="A149" s="317" t="s">
        <v>48</v>
      </c>
      <c r="B149" s="318"/>
      <c r="C149" s="298"/>
      <c r="D149" s="298"/>
      <c r="E149" s="312"/>
      <c r="F149" s="39" t="s">
        <v>31</v>
      </c>
      <c r="G149" s="149">
        <f t="shared" ref="G149:H149" si="70">G150+G151</f>
        <v>127536933.62</v>
      </c>
      <c r="H149" s="149">
        <f t="shared" si="70"/>
        <v>127496886.72</v>
      </c>
      <c r="I149" s="149">
        <f>H149/G149*100</f>
        <v>99.968599762544613</v>
      </c>
      <c r="J149" s="241"/>
      <c r="K149" s="218"/>
      <c r="L149" s="218"/>
      <c r="M149" s="218"/>
      <c r="N149" s="218"/>
      <c r="O149" s="2"/>
    </row>
    <row r="150" spans="1:15" ht="63" customHeight="1" x14ac:dyDescent="0.3">
      <c r="A150" s="319"/>
      <c r="B150" s="320"/>
      <c r="C150" s="299"/>
      <c r="D150" s="299"/>
      <c r="E150" s="313"/>
      <c r="F150" s="39" t="s">
        <v>35</v>
      </c>
      <c r="G150" s="149">
        <f t="shared" ref="G150:H150" si="71">G18+G51+G123+G117</f>
        <v>76324672.460000008</v>
      </c>
      <c r="H150" s="149">
        <f t="shared" si="71"/>
        <v>76324672.460000008</v>
      </c>
      <c r="I150" s="149">
        <f t="shared" ref="I150:I151" si="72">H150/G150*100</f>
        <v>100</v>
      </c>
      <c r="J150" s="242"/>
      <c r="K150" s="219"/>
      <c r="L150" s="219"/>
      <c r="M150" s="219"/>
      <c r="N150" s="219"/>
      <c r="O150" s="2"/>
    </row>
    <row r="151" spans="1:15" ht="46.8" x14ac:dyDescent="0.3">
      <c r="A151" s="321"/>
      <c r="B151" s="322"/>
      <c r="C151" s="300"/>
      <c r="D151" s="300"/>
      <c r="E151" s="314"/>
      <c r="F151" s="39" t="s">
        <v>36</v>
      </c>
      <c r="G151" s="149">
        <f t="shared" ref="G151:H151" si="73">G19+G52+G124+G118</f>
        <v>51212261.159999996</v>
      </c>
      <c r="H151" s="149">
        <f t="shared" si="73"/>
        <v>51172214.259999998</v>
      </c>
      <c r="I151" s="149">
        <f t="shared" si="72"/>
        <v>99.921802124934729</v>
      </c>
      <c r="J151" s="243"/>
      <c r="K151" s="220"/>
      <c r="L151" s="220"/>
      <c r="M151" s="220"/>
      <c r="N151" s="220"/>
      <c r="O151" s="2"/>
    </row>
    <row r="152" spans="1:15" s="9" customFormat="1" ht="30.75" customHeight="1" x14ac:dyDescent="0.3">
      <c r="A152" s="301" t="s">
        <v>105</v>
      </c>
      <c r="B152" s="302"/>
      <c r="C152" s="258">
        <v>2020</v>
      </c>
      <c r="D152" s="258">
        <v>2026</v>
      </c>
      <c r="E152" s="258" t="s">
        <v>49</v>
      </c>
      <c r="F152" s="258" t="s">
        <v>49</v>
      </c>
      <c r="G152" s="367" t="s">
        <v>49</v>
      </c>
      <c r="H152" s="367" t="s">
        <v>49</v>
      </c>
      <c r="I152" s="150" t="s">
        <v>19</v>
      </c>
      <c r="J152" s="272" t="s">
        <v>49</v>
      </c>
      <c r="K152" s="272" t="s">
        <v>49</v>
      </c>
      <c r="L152" s="272" t="s">
        <v>49</v>
      </c>
      <c r="M152" s="272" t="s">
        <v>49</v>
      </c>
      <c r="N152" s="272" t="s">
        <v>49</v>
      </c>
      <c r="O152" s="8"/>
    </row>
    <row r="153" spans="1:15" s="9" customFormat="1" ht="15.75" customHeight="1" x14ac:dyDescent="0.3">
      <c r="A153" s="303"/>
      <c r="B153" s="304"/>
      <c r="C153" s="259"/>
      <c r="D153" s="259"/>
      <c r="E153" s="259"/>
      <c r="F153" s="269"/>
      <c r="G153" s="309"/>
      <c r="H153" s="309"/>
      <c r="I153" s="151"/>
      <c r="J153" s="269"/>
      <c r="K153" s="269"/>
      <c r="L153" s="269"/>
      <c r="M153" s="269"/>
      <c r="N153" s="269"/>
      <c r="O153" s="8"/>
    </row>
    <row r="154" spans="1:15" s="9" customFormat="1" ht="70.5" customHeight="1" x14ac:dyDescent="0.3">
      <c r="A154" s="305"/>
      <c r="B154" s="306"/>
      <c r="C154" s="259"/>
      <c r="D154" s="259"/>
      <c r="E154" s="311"/>
      <c r="F154" s="270"/>
      <c r="G154" s="310"/>
      <c r="H154" s="310"/>
      <c r="I154" s="152"/>
      <c r="J154" s="270"/>
      <c r="K154" s="270"/>
      <c r="L154" s="270"/>
      <c r="M154" s="270"/>
      <c r="N154" s="270"/>
      <c r="O154" s="8"/>
    </row>
    <row r="155" spans="1:15" s="9" customFormat="1" ht="35.25" customHeight="1" x14ac:dyDescent="0.3">
      <c r="A155" s="327" t="s">
        <v>77</v>
      </c>
      <c r="B155" s="328"/>
      <c r="C155" s="258">
        <v>2020</v>
      </c>
      <c r="D155" s="258">
        <v>2026</v>
      </c>
      <c r="E155" s="226" t="s">
        <v>49</v>
      </c>
      <c r="F155" s="226" t="s">
        <v>49</v>
      </c>
      <c r="G155" s="267" t="s">
        <v>49</v>
      </c>
      <c r="H155" s="267" t="s">
        <v>49</v>
      </c>
      <c r="I155" s="267" t="s">
        <v>19</v>
      </c>
      <c r="J155" s="265" t="s">
        <v>49</v>
      </c>
      <c r="K155" s="265" t="s">
        <v>49</v>
      </c>
      <c r="L155" s="265" t="s">
        <v>49</v>
      </c>
      <c r="M155" s="265" t="s">
        <v>49</v>
      </c>
      <c r="N155" s="265" t="s">
        <v>49</v>
      </c>
      <c r="O155" s="8"/>
    </row>
    <row r="156" spans="1:15" s="9" customFormat="1" ht="70.5" customHeight="1" x14ac:dyDescent="0.3">
      <c r="A156" s="329"/>
      <c r="B156" s="330"/>
      <c r="C156" s="259"/>
      <c r="D156" s="259"/>
      <c r="E156" s="227"/>
      <c r="F156" s="236"/>
      <c r="G156" s="268"/>
      <c r="H156" s="268"/>
      <c r="I156" s="315"/>
      <c r="J156" s="236"/>
      <c r="K156" s="236"/>
      <c r="L156" s="236"/>
      <c r="M156" s="236"/>
      <c r="N156" s="236"/>
      <c r="O156" s="8"/>
    </row>
    <row r="157" spans="1:15" s="9" customFormat="1" ht="120" customHeight="1" x14ac:dyDescent="0.3">
      <c r="A157" s="331"/>
      <c r="B157" s="332"/>
      <c r="C157" s="259"/>
      <c r="D157" s="259"/>
      <c r="E157" s="228"/>
      <c r="F157" s="237"/>
      <c r="G157" s="288"/>
      <c r="H157" s="288"/>
      <c r="I157" s="316"/>
      <c r="J157" s="237"/>
      <c r="K157" s="237"/>
      <c r="L157" s="237"/>
      <c r="M157" s="237"/>
      <c r="N157" s="237"/>
      <c r="O157" s="8"/>
    </row>
    <row r="158" spans="1:15" s="9" customFormat="1" ht="37.5" customHeight="1" x14ac:dyDescent="0.3">
      <c r="A158" s="244"/>
      <c r="B158" s="244" t="s">
        <v>120</v>
      </c>
      <c r="C158" s="258">
        <v>2020</v>
      </c>
      <c r="D158" s="258">
        <v>2026</v>
      </c>
      <c r="E158" s="226" t="s">
        <v>49</v>
      </c>
      <c r="F158" s="226" t="s">
        <v>49</v>
      </c>
      <c r="G158" s="267" t="s">
        <v>49</v>
      </c>
      <c r="H158" s="267" t="s">
        <v>49</v>
      </c>
      <c r="I158" s="153" t="s">
        <v>19</v>
      </c>
      <c r="J158" s="265" t="s">
        <v>49</v>
      </c>
      <c r="K158" s="265" t="s">
        <v>49</v>
      </c>
      <c r="L158" s="265" t="s">
        <v>49</v>
      </c>
      <c r="M158" s="265" t="s">
        <v>49</v>
      </c>
      <c r="N158" s="265" t="s">
        <v>49</v>
      </c>
      <c r="O158" s="8"/>
    </row>
    <row r="159" spans="1:15" s="9" customFormat="1" ht="36" hidden="1" customHeight="1" x14ac:dyDescent="0.3">
      <c r="A159" s="245"/>
      <c r="B159" s="245"/>
      <c r="C159" s="259"/>
      <c r="D159" s="259"/>
      <c r="E159" s="227"/>
      <c r="F159" s="227"/>
      <c r="G159" s="268"/>
      <c r="H159" s="268"/>
      <c r="I159" s="154" t="s">
        <v>17</v>
      </c>
      <c r="J159" s="236"/>
      <c r="K159" s="236"/>
      <c r="L159" s="236"/>
      <c r="M159" s="236"/>
      <c r="N159" s="236"/>
      <c r="O159" s="8"/>
    </row>
    <row r="160" spans="1:15" ht="34.950000000000003" hidden="1" customHeight="1" x14ac:dyDescent="0.3">
      <c r="A160" s="246"/>
      <c r="B160" s="246"/>
      <c r="C160" s="259"/>
      <c r="D160" s="259"/>
      <c r="E160" s="228"/>
      <c r="F160" s="228"/>
      <c r="G160" s="155"/>
      <c r="H160" s="155"/>
      <c r="I160" s="155" t="s">
        <v>17</v>
      </c>
      <c r="J160" s="13"/>
      <c r="K160" s="13"/>
      <c r="L160" s="13"/>
      <c r="M160" s="13"/>
      <c r="N160" s="13"/>
      <c r="O160" s="2"/>
    </row>
    <row r="161" spans="1:15" s="9" customFormat="1" ht="21" customHeight="1" x14ac:dyDescent="0.3">
      <c r="A161" s="225"/>
      <c r="B161" s="225" t="s">
        <v>50</v>
      </c>
      <c r="C161" s="258">
        <v>2020</v>
      </c>
      <c r="D161" s="258">
        <v>2026</v>
      </c>
      <c r="E161" s="225" t="s">
        <v>101</v>
      </c>
      <c r="F161" s="16" t="s">
        <v>31</v>
      </c>
      <c r="G161" s="145">
        <f t="shared" ref="G161:H161" si="74">G162+G163</f>
        <v>2434019.94</v>
      </c>
      <c r="H161" s="145">
        <f t="shared" si="74"/>
        <v>2273150.61</v>
      </c>
      <c r="I161" s="145">
        <f>H161/G161*100</f>
        <v>93.390796543762079</v>
      </c>
      <c r="J161" s="224"/>
      <c r="K161" s="224"/>
      <c r="L161" s="224"/>
      <c r="M161" s="224"/>
      <c r="N161" s="224"/>
      <c r="O161" s="8"/>
    </row>
    <row r="162" spans="1:15" s="9" customFormat="1" ht="63" customHeight="1" x14ac:dyDescent="0.3">
      <c r="A162" s="225"/>
      <c r="B162" s="225"/>
      <c r="C162" s="259"/>
      <c r="D162" s="259"/>
      <c r="E162" s="225"/>
      <c r="F162" s="16" t="s">
        <v>35</v>
      </c>
      <c r="G162" s="145">
        <f t="shared" ref="G162:H162" si="75">G165+G168+G171+G174+G177+G180+G186+G183</f>
        <v>388063.16000000003</v>
      </c>
      <c r="H162" s="145">
        <f t="shared" si="75"/>
        <v>388063.16000000003</v>
      </c>
      <c r="I162" s="145">
        <f t="shared" ref="I162:I187" si="76">H162/G162*100</f>
        <v>100</v>
      </c>
      <c r="J162" s="224"/>
      <c r="K162" s="224"/>
      <c r="L162" s="224"/>
      <c r="M162" s="224"/>
      <c r="N162" s="224"/>
      <c r="O162" s="8"/>
    </row>
    <row r="163" spans="1:15" s="9" customFormat="1" ht="46.8" x14ac:dyDescent="0.3">
      <c r="A163" s="225"/>
      <c r="B163" s="225"/>
      <c r="C163" s="259"/>
      <c r="D163" s="259"/>
      <c r="E163" s="225"/>
      <c r="F163" s="16" t="s">
        <v>36</v>
      </c>
      <c r="G163" s="146">
        <f t="shared" ref="G163:H163" si="77">G166+G169+G172+G175+G178+G181+G187+G184</f>
        <v>2045956.78</v>
      </c>
      <c r="H163" s="146">
        <f t="shared" si="77"/>
        <v>1885087.45</v>
      </c>
      <c r="I163" s="145">
        <f t="shared" si="76"/>
        <v>92.137207805533407</v>
      </c>
      <c r="J163" s="224"/>
      <c r="K163" s="224"/>
      <c r="L163" s="224"/>
      <c r="M163" s="224"/>
      <c r="N163" s="224"/>
      <c r="O163" s="8"/>
    </row>
    <row r="164" spans="1:15" s="9" customFormat="1" ht="15.75" customHeight="1" x14ac:dyDescent="0.3">
      <c r="A164" s="225"/>
      <c r="B164" s="225" t="s">
        <v>11</v>
      </c>
      <c r="C164" s="258">
        <v>2020</v>
      </c>
      <c r="D164" s="258">
        <v>2026</v>
      </c>
      <c r="E164" s="225" t="s">
        <v>101</v>
      </c>
      <c r="F164" s="16" t="s">
        <v>31</v>
      </c>
      <c r="G164" s="145">
        <f t="shared" ref="G164:H164" si="78">G165+G166</f>
        <v>47733.16</v>
      </c>
      <c r="H164" s="145">
        <f t="shared" si="78"/>
        <v>47733.16</v>
      </c>
      <c r="I164" s="145">
        <f t="shared" si="76"/>
        <v>100</v>
      </c>
      <c r="J164" s="224" t="s">
        <v>84</v>
      </c>
      <c r="K164" s="224" t="s">
        <v>85</v>
      </c>
      <c r="L164" s="224">
        <v>100</v>
      </c>
      <c r="M164" s="224">
        <v>114</v>
      </c>
      <c r="N164" s="224">
        <f>M164/L164*100</f>
        <v>113.99999999999999</v>
      </c>
      <c r="O164" s="8"/>
    </row>
    <row r="165" spans="1:15" s="9" customFormat="1" ht="63" customHeight="1" x14ac:dyDescent="0.3">
      <c r="A165" s="225"/>
      <c r="B165" s="225"/>
      <c r="C165" s="259"/>
      <c r="D165" s="259"/>
      <c r="E165" s="225"/>
      <c r="F165" s="16" t="s">
        <v>35</v>
      </c>
      <c r="G165" s="145">
        <v>47733.16</v>
      </c>
      <c r="H165" s="145">
        <v>47733.16</v>
      </c>
      <c r="I165" s="145">
        <f t="shared" si="76"/>
        <v>100</v>
      </c>
      <c r="J165" s="224"/>
      <c r="K165" s="224"/>
      <c r="L165" s="224"/>
      <c r="M165" s="224"/>
      <c r="N165" s="224"/>
      <c r="O165" s="8"/>
    </row>
    <row r="166" spans="1:15" s="9" customFormat="1" ht="36.75" customHeight="1" x14ac:dyDescent="0.3">
      <c r="A166" s="225"/>
      <c r="B166" s="225"/>
      <c r="C166" s="259"/>
      <c r="D166" s="259"/>
      <c r="E166" s="225"/>
      <c r="F166" s="16" t="s">
        <v>36</v>
      </c>
      <c r="G166" s="146">
        <v>0</v>
      </c>
      <c r="H166" s="146">
        <v>0</v>
      </c>
      <c r="I166" s="145">
        <v>0</v>
      </c>
      <c r="J166" s="224"/>
      <c r="K166" s="224"/>
      <c r="L166" s="224"/>
      <c r="M166" s="224"/>
      <c r="N166" s="224"/>
      <c r="O166" s="8"/>
    </row>
    <row r="167" spans="1:15" s="9" customFormat="1" ht="15.75" hidden="1" customHeight="1" x14ac:dyDescent="0.3">
      <c r="A167" s="225"/>
      <c r="B167" s="225" t="s">
        <v>12</v>
      </c>
      <c r="C167" s="258">
        <v>2020</v>
      </c>
      <c r="D167" s="258">
        <v>2026</v>
      </c>
      <c r="E167" s="225" t="s">
        <v>101</v>
      </c>
      <c r="F167" s="16" t="s">
        <v>31</v>
      </c>
      <c r="G167" s="145">
        <f t="shared" ref="G167:H167" si="79">G168+G169</f>
        <v>0</v>
      </c>
      <c r="H167" s="145">
        <f t="shared" si="79"/>
        <v>0</v>
      </c>
      <c r="I167" s="145"/>
      <c r="J167" s="224" t="s">
        <v>82</v>
      </c>
      <c r="K167" s="224" t="s">
        <v>83</v>
      </c>
      <c r="L167" s="224"/>
      <c r="M167" s="266"/>
      <c r="N167" s="224"/>
      <c r="O167" s="8"/>
    </row>
    <row r="168" spans="1:15" s="9" customFormat="1" ht="63" hidden="1" customHeight="1" x14ac:dyDescent="0.3">
      <c r="A168" s="225"/>
      <c r="B168" s="225"/>
      <c r="C168" s="259"/>
      <c r="D168" s="259"/>
      <c r="E168" s="225"/>
      <c r="F168" s="16" t="s">
        <v>35</v>
      </c>
      <c r="G168" s="145">
        <v>0</v>
      </c>
      <c r="H168" s="145">
        <v>0</v>
      </c>
      <c r="I168" s="145"/>
      <c r="J168" s="224"/>
      <c r="K168" s="224"/>
      <c r="L168" s="224"/>
      <c r="M168" s="266"/>
      <c r="N168" s="224"/>
      <c r="O168" s="8"/>
    </row>
    <row r="169" spans="1:15" s="9" customFormat="1" ht="46.8" hidden="1" x14ac:dyDescent="0.3">
      <c r="A169" s="225"/>
      <c r="B169" s="225"/>
      <c r="C169" s="259"/>
      <c r="D169" s="259"/>
      <c r="E169" s="225"/>
      <c r="F169" s="16" t="s">
        <v>36</v>
      </c>
      <c r="G169" s="146">
        <v>0</v>
      </c>
      <c r="H169" s="146">
        <v>0</v>
      </c>
      <c r="I169" s="145"/>
      <c r="J169" s="224"/>
      <c r="K169" s="224"/>
      <c r="L169" s="224"/>
      <c r="M169" s="266"/>
      <c r="N169" s="224"/>
      <c r="O169" s="8"/>
    </row>
    <row r="170" spans="1:15" s="9" customFormat="1" ht="21" customHeight="1" x14ac:dyDescent="0.3">
      <c r="A170" s="244"/>
      <c r="B170" s="225" t="s">
        <v>124</v>
      </c>
      <c r="C170" s="258">
        <v>2020</v>
      </c>
      <c r="D170" s="258">
        <v>2026</v>
      </c>
      <c r="E170" s="225" t="s">
        <v>101</v>
      </c>
      <c r="F170" s="16" t="s">
        <v>31</v>
      </c>
      <c r="G170" s="146">
        <f t="shared" ref="G170:H170" si="80">G171+G172</f>
        <v>18000</v>
      </c>
      <c r="H170" s="146">
        <f t="shared" si="80"/>
        <v>18000</v>
      </c>
      <c r="I170" s="145">
        <f t="shared" si="76"/>
        <v>100</v>
      </c>
      <c r="J170" s="226" t="s">
        <v>88</v>
      </c>
      <c r="K170" s="226" t="s">
        <v>85</v>
      </c>
      <c r="L170" s="226">
        <v>2</v>
      </c>
      <c r="M170" s="226">
        <v>1</v>
      </c>
      <c r="N170" s="224">
        <f t="shared" ref="N170" si="81">M170/L170*100</f>
        <v>50</v>
      </c>
      <c r="O170" s="8"/>
    </row>
    <row r="171" spans="1:15" s="9" customFormat="1" ht="63" customHeight="1" x14ac:dyDescent="0.3">
      <c r="A171" s="245"/>
      <c r="B171" s="225"/>
      <c r="C171" s="259"/>
      <c r="D171" s="259"/>
      <c r="E171" s="225"/>
      <c r="F171" s="16" t="s">
        <v>35</v>
      </c>
      <c r="G171" s="146">
        <v>18000</v>
      </c>
      <c r="H171" s="146">
        <v>18000</v>
      </c>
      <c r="I171" s="145">
        <f t="shared" si="76"/>
        <v>100</v>
      </c>
      <c r="J171" s="227"/>
      <c r="K171" s="227"/>
      <c r="L171" s="227"/>
      <c r="M171" s="227"/>
      <c r="N171" s="224"/>
      <c r="O171" s="8"/>
    </row>
    <row r="172" spans="1:15" s="9" customFormat="1" ht="34.5" customHeight="1" x14ac:dyDescent="0.3">
      <c r="A172" s="246"/>
      <c r="B172" s="225"/>
      <c r="C172" s="259"/>
      <c r="D172" s="259"/>
      <c r="E172" s="225"/>
      <c r="F172" s="16" t="s">
        <v>36</v>
      </c>
      <c r="G172" s="146"/>
      <c r="H172" s="146">
        <v>0</v>
      </c>
      <c r="I172" s="145">
        <v>0</v>
      </c>
      <c r="J172" s="228"/>
      <c r="K172" s="228"/>
      <c r="L172" s="228"/>
      <c r="M172" s="228"/>
      <c r="N172" s="224"/>
      <c r="O172" s="8"/>
    </row>
    <row r="173" spans="1:15" s="9" customFormat="1" ht="18.75" hidden="1" customHeight="1" x14ac:dyDescent="0.3">
      <c r="A173" s="244"/>
      <c r="B173" s="225" t="s">
        <v>13</v>
      </c>
      <c r="C173" s="258">
        <v>2020</v>
      </c>
      <c r="D173" s="258">
        <v>2026</v>
      </c>
      <c r="E173" s="225" t="s">
        <v>101</v>
      </c>
      <c r="F173" s="16" t="s">
        <v>31</v>
      </c>
      <c r="G173" s="146">
        <f t="shared" ref="G173:H173" si="82">G174+G175</f>
        <v>0</v>
      </c>
      <c r="H173" s="146">
        <f t="shared" si="82"/>
        <v>0</v>
      </c>
      <c r="I173" s="145"/>
      <c r="J173" s="226" t="s">
        <v>81</v>
      </c>
      <c r="K173" s="226" t="s">
        <v>122</v>
      </c>
      <c r="L173" s="226">
        <v>0</v>
      </c>
      <c r="M173" s="226"/>
      <c r="N173" s="224"/>
      <c r="O173" s="8"/>
    </row>
    <row r="174" spans="1:15" s="9" customFormat="1" ht="47.25" hidden="1" customHeight="1" x14ac:dyDescent="0.3">
      <c r="A174" s="245"/>
      <c r="B174" s="225"/>
      <c r="C174" s="259"/>
      <c r="D174" s="259"/>
      <c r="E174" s="225"/>
      <c r="F174" s="16" t="s">
        <v>35</v>
      </c>
      <c r="G174" s="146">
        <v>0</v>
      </c>
      <c r="H174" s="146">
        <v>0</v>
      </c>
      <c r="I174" s="145"/>
      <c r="J174" s="227"/>
      <c r="K174" s="227"/>
      <c r="L174" s="227"/>
      <c r="M174" s="227"/>
      <c r="N174" s="224"/>
      <c r="O174" s="8"/>
    </row>
    <row r="175" spans="1:15" s="9" customFormat="1" ht="50.25" hidden="1" customHeight="1" x14ac:dyDescent="0.3">
      <c r="A175" s="246"/>
      <c r="B175" s="225"/>
      <c r="C175" s="259"/>
      <c r="D175" s="259"/>
      <c r="E175" s="225"/>
      <c r="F175" s="16" t="s">
        <v>36</v>
      </c>
      <c r="G175" s="146">
        <v>0</v>
      </c>
      <c r="H175" s="146">
        <v>0</v>
      </c>
      <c r="I175" s="145"/>
      <c r="J175" s="228"/>
      <c r="K175" s="228"/>
      <c r="L175" s="228"/>
      <c r="M175" s="228"/>
      <c r="N175" s="224"/>
      <c r="O175" s="8"/>
    </row>
    <row r="176" spans="1:15" s="9" customFormat="1" ht="21.75" hidden="1" customHeight="1" x14ac:dyDescent="0.3">
      <c r="A176" s="244"/>
      <c r="B176" s="244" t="s">
        <v>14</v>
      </c>
      <c r="C176" s="258">
        <v>2020</v>
      </c>
      <c r="D176" s="258">
        <v>2026</v>
      </c>
      <c r="E176" s="225" t="s">
        <v>101</v>
      </c>
      <c r="F176" s="16" t="s">
        <v>31</v>
      </c>
      <c r="G176" s="146">
        <f t="shared" ref="G176:H176" si="83">G177+G178</f>
        <v>0</v>
      </c>
      <c r="H176" s="146">
        <f t="shared" si="83"/>
        <v>0</v>
      </c>
      <c r="I176" s="145"/>
      <c r="J176" s="226" t="s">
        <v>123</v>
      </c>
      <c r="K176" s="226" t="s">
        <v>87</v>
      </c>
      <c r="L176" s="226"/>
      <c r="M176" s="226"/>
      <c r="N176" s="224"/>
      <c r="O176" s="8"/>
    </row>
    <row r="177" spans="1:15" s="9" customFormat="1" ht="46.5" hidden="1" customHeight="1" x14ac:dyDescent="0.3">
      <c r="A177" s="245"/>
      <c r="B177" s="245"/>
      <c r="C177" s="259"/>
      <c r="D177" s="259"/>
      <c r="E177" s="225"/>
      <c r="F177" s="16" t="s">
        <v>35</v>
      </c>
      <c r="G177" s="146">
        <v>0</v>
      </c>
      <c r="H177" s="146">
        <v>0</v>
      </c>
      <c r="I177" s="145"/>
      <c r="J177" s="227"/>
      <c r="K177" s="227"/>
      <c r="L177" s="227"/>
      <c r="M177" s="227"/>
      <c r="N177" s="224"/>
      <c r="O177" s="8"/>
    </row>
    <row r="178" spans="1:15" s="9" customFormat="1" ht="42.75" hidden="1" customHeight="1" x14ac:dyDescent="0.3">
      <c r="A178" s="246"/>
      <c r="B178" s="246"/>
      <c r="C178" s="259"/>
      <c r="D178" s="259"/>
      <c r="E178" s="225"/>
      <c r="F178" s="16" t="s">
        <v>36</v>
      </c>
      <c r="G178" s="146">
        <v>0</v>
      </c>
      <c r="H178" s="146">
        <v>0</v>
      </c>
      <c r="I178" s="145"/>
      <c r="J178" s="228"/>
      <c r="K178" s="228"/>
      <c r="L178" s="228"/>
      <c r="M178" s="228"/>
      <c r="N178" s="224"/>
      <c r="O178" s="8"/>
    </row>
    <row r="179" spans="1:15" s="9" customFormat="1" ht="18" hidden="1" customHeight="1" x14ac:dyDescent="0.3">
      <c r="A179" s="15"/>
      <c r="B179" s="244" t="s">
        <v>15</v>
      </c>
      <c r="C179" s="258">
        <v>2020</v>
      </c>
      <c r="D179" s="258">
        <v>2026</v>
      </c>
      <c r="E179" s="225" t="s">
        <v>101</v>
      </c>
      <c r="F179" s="16" t="s">
        <v>31</v>
      </c>
      <c r="G179" s="146">
        <f t="shared" ref="G179:H179" si="84">G180+G181</f>
        <v>0</v>
      </c>
      <c r="H179" s="146">
        <f t="shared" si="84"/>
        <v>0</v>
      </c>
      <c r="I179" s="145"/>
      <c r="J179" s="226" t="s">
        <v>86</v>
      </c>
      <c r="K179" s="226" t="s">
        <v>85</v>
      </c>
      <c r="L179" s="226"/>
      <c r="M179" s="226"/>
      <c r="N179" s="224"/>
      <c r="O179" s="8"/>
    </row>
    <row r="180" spans="1:15" s="9" customFormat="1" ht="42.75" hidden="1" customHeight="1" x14ac:dyDescent="0.3">
      <c r="A180" s="15"/>
      <c r="B180" s="245"/>
      <c r="C180" s="259"/>
      <c r="D180" s="259"/>
      <c r="E180" s="225"/>
      <c r="F180" s="16" t="s">
        <v>35</v>
      </c>
      <c r="G180" s="146">
        <v>0</v>
      </c>
      <c r="H180" s="146">
        <v>0</v>
      </c>
      <c r="I180" s="145"/>
      <c r="J180" s="227"/>
      <c r="K180" s="227"/>
      <c r="L180" s="227"/>
      <c r="M180" s="227"/>
      <c r="N180" s="224"/>
      <c r="O180" s="8"/>
    </row>
    <row r="181" spans="1:15" s="9" customFormat="1" ht="117" hidden="1" customHeight="1" x14ac:dyDescent="0.3">
      <c r="A181" s="15"/>
      <c r="B181" s="246"/>
      <c r="C181" s="259"/>
      <c r="D181" s="259"/>
      <c r="E181" s="225"/>
      <c r="F181" s="16" t="s">
        <v>36</v>
      </c>
      <c r="G181" s="146">
        <v>0</v>
      </c>
      <c r="H181" s="146">
        <v>0</v>
      </c>
      <c r="I181" s="145"/>
      <c r="J181" s="228"/>
      <c r="K181" s="228"/>
      <c r="L181" s="228"/>
      <c r="M181" s="228"/>
      <c r="N181" s="224"/>
      <c r="O181" s="8"/>
    </row>
    <row r="182" spans="1:15" s="9" customFormat="1" ht="37.950000000000003" customHeight="1" x14ac:dyDescent="0.3">
      <c r="A182" s="227"/>
      <c r="B182" s="244" t="s">
        <v>187</v>
      </c>
      <c r="C182" s="247">
        <v>2020</v>
      </c>
      <c r="D182" s="247">
        <v>2026</v>
      </c>
      <c r="E182" s="225" t="s">
        <v>101</v>
      </c>
      <c r="F182" s="211" t="s">
        <v>31</v>
      </c>
      <c r="G182" s="146">
        <f t="shared" ref="G182:H182" si="85">G183+G184</f>
        <v>390874.78</v>
      </c>
      <c r="H182" s="146">
        <f t="shared" si="85"/>
        <v>230005.45</v>
      </c>
      <c r="I182" s="145">
        <f t="shared" si="76"/>
        <v>58.843768329079715</v>
      </c>
      <c r="J182" s="226" t="s">
        <v>188</v>
      </c>
      <c r="K182" s="226" t="s">
        <v>99</v>
      </c>
      <c r="L182" s="226">
        <v>40</v>
      </c>
      <c r="M182" s="226">
        <v>47</v>
      </c>
      <c r="N182" s="224">
        <f t="shared" ref="N182" si="86">M182/L182*100</f>
        <v>117.5</v>
      </c>
      <c r="O182" s="8"/>
    </row>
    <row r="183" spans="1:15" s="9" customFormat="1" ht="37.950000000000003" customHeight="1" x14ac:dyDescent="0.3">
      <c r="A183" s="227"/>
      <c r="B183" s="245"/>
      <c r="C183" s="248"/>
      <c r="D183" s="248"/>
      <c r="E183" s="225"/>
      <c r="F183" s="211" t="s">
        <v>35</v>
      </c>
      <c r="G183" s="146">
        <v>0</v>
      </c>
      <c r="H183" s="146">
        <v>0</v>
      </c>
      <c r="I183" s="145">
        <v>0</v>
      </c>
      <c r="J183" s="227"/>
      <c r="K183" s="227"/>
      <c r="L183" s="227"/>
      <c r="M183" s="227"/>
      <c r="N183" s="224"/>
      <c r="O183" s="8"/>
    </row>
    <row r="184" spans="1:15" s="9" customFormat="1" ht="88.2" customHeight="1" x14ac:dyDescent="0.3">
      <c r="A184" s="228"/>
      <c r="B184" s="246"/>
      <c r="C184" s="248"/>
      <c r="D184" s="248"/>
      <c r="E184" s="225"/>
      <c r="F184" s="211" t="s">
        <v>36</v>
      </c>
      <c r="G184" s="146">
        <v>390874.78</v>
      </c>
      <c r="H184" s="146">
        <v>230005.45</v>
      </c>
      <c r="I184" s="145">
        <f t="shared" si="76"/>
        <v>58.843768329079715</v>
      </c>
      <c r="J184" s="228"/>
      <c r="K184" s="228"/>
      <c r="L184" s="228"/>
      <c r="M184" s="228"/>
      <c r="N184" s="224"/>
      <c r="O184" s="8"/>
    </row>
    <row r="185" spans="1:15" s="9" customFormat="1" ht="20.25" customHeight="1" x14ac:dyDescent="0.3">
      <c r="A185" s="244"/>
      <c r="B185" s="244" t="s">
        <v>130</v>
      </c>
      <c r="C185" s="258">
        <v>2020</v>
      </c>
      <c r="D185" s="258">
        <v>2026</v>
      </c>
      <c r="E185" s="225" t="s">
        <v>101</v>
      </c>
      <c r="F185" s="16" t="s">
        <v>31</v>
      </c>
      <c r="G185" s="146">
        <f t="shared" ref="G185:H185" si="87">G186+G187</f>
        <v>1977412</v>
      </c>
      <c r="H185" s="146">
        <f t="shared" si="87"/>
        <v>1977412</v>
      </c>
      <c r="I185" s="145">
        <f t="shared" si="76"/>
        <v>100</v>
      </c>
      <c r="J185" s="224" t="s">
        <v>82</v>
      </c>
      <c r="K185" s="226" t="s">
        <v>83</v>
      </c>
      <c r="L185" s="226">
        <v>640</v>
      </c>
      <c r="M185" s="226">
        <v>643</v>
      </c>
      <c r="N185" s="363">
        <f t="shared" ref="N185" si="88">M185/L185*100</f>
        <v>100.46875</v>
      </c>
      <c r="O185" s="8"/>
    </row>
    <row r="186" spans="1:15" s="9" customFormat="1" ht="50.25" customHeight="1" x14ac:dyDescent="0.3">
      <c r="A186" s="245"/>
      <c r="B186" s="245"/>
      <c r="C186" s="259"/>
      <c r="D186" s="259"/>
      <c r="E186" s="225"/>
      <c r="F186" s="16" t="s">
        <v>35</v>
      </c>
      <c r="G186" s="146">
        <v>322330</v>
      </c>
      <c r="H186" s="146">
        <v>322330</v>
      </c>
      <c r="I186" s="145">
        <f t="shared" si="76"/>
        <v>100</v>
      </c>
      <c r="J186" s="224"/>
      <c r="K186" s="227"/>
      <c r="L186" s="227"/>
      <c r="M186" s="227"/>
      <c r="N186" s="363"/>
      <c r="O186" s="8"/>
    </row>
    <row r="187" spans="1:15" s="9" customFormat="1" ht="45.75" customHeight="1" x14ac:dyDescent="0.3">
      <c r="A187" s="246"/>
      <c r="B187" s="246"/>
      <c r="C187" s="259"/>
      <c r="D187" s="259"/>
      <c r="E187" s="225"/>
      <c r="F187" s="16" t="s">
        <v>36</v>
      </c>
      <c r="G187" s="146">
        <v>1655082</v>
      </c>
      <c r="H187" s="146">
        <v>1655082</v>
      </c>
      <c r="I187" s="145">
        <f t="shared" si="76"/>
        <v>100</v>
      </c>
      <c r="J187" s="224"/>
      <c r="K187" s="228"/>
      <c r="L187" s="228"/>
      <c r="M187" s="228"/>
      <c r="N187" s="363"/>
      <c r="O187" s="8"/>
    </row>
    <row r="188" spans="1:15" s="9" customFormat="1" ht="49.5" customHeight="1" x14ac:dyDescent="0.3">
      <c r="A188" s="31"/>
      <c r="B188" s="31" t="s">
        <v>121</v>
      </c>
      <c r="C188" s="32">
        <v>2020</v>
      </c>
      <c r="D188" s="32">
        <v>2026</v>
      </c>
      <c r="E188" s="28" t="s">
        <v>49</v>
      </c>
      <c r="F188" s="30" t="s">
        <v>49</v>
      </c>
      <c r="G188" s="146" t="s">
        <v>49</v>
      </c>
      <c r="H188" s="146" t="s">
        <v>49</v>
      </c>
      <c r="I188" s="146" t="s">
        <v>49</v>
      </c>
      <c r="J188" s="29" t="s">
        <v>49</v>
      </c>
      <c r="K188" s="29" t="s">
        <v>49</v>
      </c>
      <c r="L188" s="29" t="s">
        <v>49</v>
      </c>
      <c r="M188" s="29" t="s">
        <v>49</v>
      </c>
      <c r="N188" s="29" t="s">
        <v>49</v>
      </c>
      <c r="O188" s="8"/>
    </row>
    <row r="189" spans="1:15" s="9" customFormat="1" ht="45.75" customHeight="1" x14ac:dyDescent="0.3">
      <c r="A189" s="27"/>
      <c r="B189" s="244" t="s">
        <v>60</v>
      </c>
      <c r="C189" s="258">
        <v>2020</v>
      </c>
      <c r="D189" s="258">
        <v>2026</v>
      </c>
      <c r="E189" s="244" t="s">
        <v>51</v>
      </c>
      <c r="F189" s="25" t="s">
        <v>31</v>
      </c>
      <c r="G189" s="145">
        <f t="shared" ref="G189:H189" si="89">G190+G191</f>
        <v>13562.68</v>
      </c>
      <c r="H189" s="145">
        <f t="shared" si="89"/>
        <v>13562.68</v>
      </c>
      <c r="I189" s="145">
        <f>H189/G189*100</f>
        <v>100</v>
      </c>
      <c r="J189" s="226"/>
      <c r="K189" s="226" t="s">
        <v>30</v>
      </c>
      <c r="L189" s="226" t="s">
        <v>30</v>
      </c>
      <c r="M189" s="226" t="s">
        <v>30</v>
      </c>
      <c r="N189" s="226" t="s">
        <v>30</v>
      </c>
      <c r="O189" s="8"/>
    </row>
    <row r="190" spans="1:15" s="9" customFormat="1" ht="45.75" customHeight="1" x14ac:dyDescent="0.3">
      <c r="A190" s="27"/>
      <c r="B190" s="245"/>
      <c r="C190" s="259"/>
      <c r="D190" s="259"/>
      <c r="E190" s="245"/>
      <c r="F190" s="25" t="s">
        <v>35</v>
      </c>
      <c r="G190" s="145">
        <f t="shared" ref="G190:H190" si="90">G193+G199+G196</f>
        <v>13562.68</v>
      </c>
      <c r="H190" s="145">
        <f t="shared" si="90"/>
        <v>13562.68</v>
      </c>
      <c r="I190" s="145">
        <f t="shared" ref="I190:I215" si="91">H190/G190*100</f>
        <v>100</v>
      </c>
      <c r="J190" s="227"/>
      <c r="K190" s="227"/>
      <c r="L190" s="227"/>
      <c r="M190" s="227"/>
      <c r="N190" s="227"/>
      <c r="O190" s="8"/>
    </row>
    <row r="191" spans="1:15" s="9" customFormat="1" ht="45.75" customHeight="1" x14ac:dyDescent="0.3">
      <c r="A191" s="27"/>
      <c r="B191" s="246"/>
      <c r="C191" s="259"/>
      <c r="D191" s="259"/>
      <c r="E191" s="246"/>
      <c r="F191" s="25" t="s">
        <v>36</v>
      </c>
      <c r="G191" s="146">
        <f t="shared" ref="G191:H191" si="92">G194+G200+G197</f>
        <v>0</v>
      </c>
      <c r="H191" s="146">
        <f t="shared" si="92"/>
        <v>0</v>
      </c>
      <c r="I191" s="145">
        <v>0</v>
      </c>
      <c r="J191" s="228"/>
      <c r="K191" s="228"/>
      <c r="L191" s="228"/>
      <c r="M191" s="228"/>
      <c r="N191" s="228"/>
      <c r="O191" s="8"/>
    </row>
    <row r="192" spans="1:15" s="9" customFormat="1" ht="45.75" hidden="1" customHeight="1" x14ac:dyDescent="0.3">
      <c r="A192" s="27"/>
      <c r="B192" s="244" t="s">
        <v>198</v>
      </c>
      <c r="C192" s="247">
        <v>2020</v>
      </c>
      <c r="D192" s="247">
        <v>2026</v>
      </c>
      <c r="E192" s="225" t="s">
        <v>51</v>
      </c>
      <c r="F192" s="169" t="s">
        <v>31</v>
      </c>
      <c r="G192" s="145">
        <f t="shared" ref="G192:H192" si="93">G193+G194</f>
        <v>0</v>
      </c>
      <c r="H192" s="145">
        <f t="shared" si="93"/>
        <v>0</v>
      </c>
      <c r="I192" s="145"/>
      <c r="J192" s="224" t="s">
        <v>197</v>
      </c>
      <c r="K192" s="224" t="s">
        <v>87</v>
      </c>
      <c r="L192" s="224"/>
      <c r="M192" s="224"/>
      <c r="N192" s="224"/>
      <c r="O192" s="8"/>
    </row>
    <row r="193" spans="1:15" s="9" customFormat="1" ht="45.75" hidden="1" customHeight="1" x14ac:dyDescent="0.3">
      <c r="A193" s="27"/>
      <c r="B193" s="245"/>
      <c r="C193" s="248"/>
      <c r="D193" s="248"/>
      <c r="E193" s="225"/>
      <c r="F193" s="169" t="s">
        <v>35</v>
      </c>
      <c r="G193" s="145">
        <v>0</v>
      </c>
      <c r="H193" s="145">
        <v>0</v>
      </c>
      <c r="I193" s="145"/>
      <c r="J193" s="224"/>
      <c r="K193" s="224"/>
      <c r="L193" s="224"/>
      <c r="M193" s="224"/>
      <c r="N193" s="224"/>
      <c r="O193" s="8"/>
    </row>
    <row r="194" spans="1:15" s="9" customFormat="1" ht="72.599999999999994" hidden="1" customHeight="1" x14ac:dyDescent="0.3">
      <c r="A194" s="27"/>
      <c r="B194" s="246"/>
      <c r="C194" s="248"/>
      <c r="D194" s="248"/>
      <c r="E194" s="225"/>
      <c r="F194" s="169" t="s">
        <v>36</v>
      </c>
      <c r="G194" s="146">
        <v>0</v>
      </c>
      <c r="H194" s="146">
        <v>0</v>
      </c>
      <c r="I194" s="145"/>
      <c r="J194" s="224"/>
      <c r="K194" s="224"/>
      <c r="L194" s="224"/>
      <c r="M194" s="224"/>
      <c r="N194" s="224"/>
      <c r="O194" s="8"/>
    </row>
    <row r="195" spans="1:15" s="9" customFormat="1" ht="72.599999999999994" customHeight="1" x14ac:dyDescent="0.3">
      <c r="A195" s="165"/>
      <c r="B195" s="244" t="s">
        <v>217</v>
      </c>
      <c r="C195" s="167">
        <v>2020</v>
      </c>
      <c r="D195" s="167">
        <v>2026</v>
      </c>
      <c r="E195" s="225" t="s">
        <v>51</v>
      </c>
      <c r="F195" s="166" t="s">
        <v>31</v>
      </c>
      <c r="G195" s="146">
        <f t="shared" ref="G195:H195" si="94">G196+G197</f>
        <v>13562.68</v>
      </c>
      <c r="H195" s="146">
        <f t="shared" si="94"/>
        <v>13562.68</v>
      </c>
      <c r="I195" s="145">
        <f t="shared" si="91"/>
        <v>100</v>
      </c>
      <c r="J195" s="282" t="s">
        <v>118</v>
      </c>
      <c r="K195" s="224" t="s">
        <v>87</v>
      </c>
      <c r="L195" s="226">
        <v>30</v>
      </c>
      <c r="M195" s="226">
        <v>39</v>
      </c>
      <c r="N195" s="226">
        <f>M195/L195*100</f>
        <v>130</v>
      </c>
      <c r="O195" s="8"/>
    </row>
    <row r="196" spans="1:15" s="9" customFormat="1" ht="72.599999999999994" customHeight="1" x14ac:dyDescent="0.3">
      <c r="A196" s="165"/>
      <c r="B196" s="245"/>
      <c r="C196" s="167"/>
      <c r="D196" s="167"/>
      <c r="E196" s="225"/>
      <c r="F196" s="166" t="s">
        <v>35</v>
      </c>
      <c r="G196" s="196">
        <v>13562.68</v>
      </c>
      <c r="H196" s="146">
        <v>13562.68</v>
      </c>
      <c r="I196" s="145">
        <f t="shared" si="91"/>
        <v>100</v>
      </c>
      <c r="J196" s="283"/>
      <c r="K196" s="224"/>
      <c r="L196" s="227"/>
      <c r="M196" s="227"/>
      <c r="N196" s="227"/>
      <c r="O196" s="8"/>
    </row>
    <row r="197" spans="1:15" s="9" customFormat="1" ht="72.599999999999994" customHeight="1" x14ac:dyDescent="0.3">
      <c r="A197" s="165"/>
      <c r="B197" s="246"/>
      <c r="C197" s="167"/>
      <c r="D197" s="167"/>
      <c r="E197" s="225"/>
      <c r="F197" s="166" t="s">
        <v>36</v>
      </c>
      <c r="G197" s="146"/>
      <c r="H197" s="146"/>
      <c r="I197" s="145">
        <v>0</v>
      </c>
      <c r="J197" s="284"/>
      <c r="K197" s="224"/>
      <c r="L197" s="228"/>
      <c r="M197" s="228"/>
      <c r="N197" s="228"/>
      <c r="O197" s="8"/>
    </row>
    <row r="198" spans="1:15" s="9" customFormat="1" ht="45.75" hidden="1" customHeight="1" x14ac:dyDescent="0.3">
      <c r="A198" s="168"/>
      <c r="B198" s="244" t="s">
        <v>199</v>
      </c>
      <c r="C198" s="170">
        <v>2022</v>
      </c>
      <c r="D198" s="170">
        <v>2026</v>
      </c>
      <c r="E198" s="225" t="s">
        <v>51</v>
      </c>
      <c r="F198" s="169" t="s">
        <v>31</v>
      </c>
      <c r="G198" s="146">
        <f t="shared" ref="G198:H198" si="95">G199+G200</f>
        <v>0</v>
      </c>
      <c r="H198" s="146">
        <f t="shared" si="95"/>
        <v>0</v>
      </c>
      <c r="I198" s="145"/>
      <c r="J198" s="355" t="s">
        <v>200</v>
      </c>
      <c r="K198" s="224" t="s">
        <v>87</v>
      </c>
      <c r="L198" s="226"/>
      <c r="M198" s="226"/>
      <c r="N198" s="226"/>
      <c r="O198" s="8"/>
    </row>
    <row r="199" spans="1:15" s="9" customFormat="1" ht="45.75" hidden="1" customHeight="1" x14ac:dyDescent="0.3">
      <c r="A199" s="168"/>
      <c r="B199" s="245"/>
      <c r="C199" s="170"/>
      <c r="D199" s="170"/>
      <c r="E199" s="225"/>
      <c r="F199" s="169" t="s">
        <v>35</v>
      </c>
      <c r="G199" s="146">
        <v>0</v>
      </c>
      <c r="H199" s="146">
        <v>0</v>
      </c>
      <c r="I199" s="145"/>
      <c r="J199" s="356"/>
      <c r="K199" s="224"/>
      <c r="L199" s="227"/>
      <c r="M199" s="227"/>
      <c r="N199" s="227"/>
      <c r="O199" s="8"/>
    </row>
    <row r="200" spans="1:15" s="9" customFormat="1" ht="45.75" hidden="1" customHeight="1" x14ac:dyDescent="0.3">
      <c r="A200" s="168"/>
      <c r="B200" s="246"/>
      <c r="C200" s="170"/>
      <c r="D200" s="170"/>
      <c r="E200" s="225"/>
      <c r="F200" s="169" t="s">
        <v>36</v>
      </c>
      <c r="G200" s="146">
        <v>0</v>
      </c>
      <c r="H200" s="146">
        <v>0</v>
      </c>
      <c r="I200" s="145"/>
      <c r="J200" s="357"/>
      <c r="K200" s="224"/>
      <c r="L200" s="228"/>
      <c r="M200" s="228"/>
      <c r="N200" s="228"/>
      <c r="O200" s="8"/>
    </row>
    <row r="201" spans="1:15" ht="15.75" customHeight="1" x14ac:dyDescent="0.3">
      <c r="A201" s="244"/>
      <c r="B201" s="244" t="s">
        <v>241</v>
      </c>
      <c r="C201" s="247">
        <v>2020</v>
      </c>
      <c r="D201" s="247">
        <v>2026</v>
      </c>
      <c r="E201" s="244" t="s">
        <v>51</v>
      </c>
      <c r="F201" s="169" t="s">
        <v>31</v>
      </c>
      <c r="G201" s="145">
        <f t="shared" ref="G201:H201" si="96">G202+G203</f>
        <v>1200000</v>
      </c>
      <c r="H201" s="145">
        <f t="shared" si="96"/>
        <v>1200000</v>
      </c>
      <c r="I201" s="145">
        <f t="shared" si="91"/>
        <v>100</v>
      </c>
      <c r="J201" s="226"/>
      <c r="K201" s="226" t="s">
        <v>30</v>
      </c>
      <c r="L201" s="226" t="s">
        <v>30</v>
      </c>
      <c r="M201" s="226" t="s">
        <v>30</v>
      </c>
      <c r="N201" s="226" t="s">
        <v>30</v>
      </c>
      <c r="O201" s="2"/>
    </row>
    <row r="202" spans="1:15" ht="63" customHeight="1" x14ac:dyDescent="0.3">
      <c r="A202" s="245"/>
      <c r="B202" s="245"/>
      <c r="C202" s="248"/>
      <c r="D202" s="248"/>
      <c r="E202" s="245"/>
      <c r="F202" s="169" t="s">
        <v>35</v>
      </c>
      <c r="G202" s="197">
        <f t="shared" ref="G202:H202" si="97">G205+G208</f>
        <v>370081.96</v>
      </c>
      <c r="H202" s="145">
        <f t="shared" si="97"/>
        <v>370081.96</v>
      </c>
      <c r="I202" s="145">
        <f t="shared" si="91"/>
        <v>100</v>
      </c>
      <c r="J202" s="227"/>
      <c r="K202" s="227"/>
      <c r="L202" s="227"/>
      <c r="M202" s="227"/>
      <c r="N202" s="227"/>
      <c r="O202" s="2"/>
    </row>
    <row r="203" spans="1:15" ht="114.75" customHeight="1" x14ac:dyDescent="0.3">
      <c r="A203" s="246"/>
      <c r="B203" s="246"/>
      <c r="C203" s="248"/>
      <c r="D203" s="248"/>
      <c r="E203" s="246"/>
      <c r="F203" s="169" t="s">
        <v>36</v>
      </c>
      <c r="G203" s="146">
        <f t="shared" ref="G203:H203" si="98">G206</f>
        <v>829918.04</v>
      </c>
      <c r="H203" s="146">
        <f t="shared" si="98"/>
        <v>829918.04</v>
      </c>
      <c r="I203" s="145">
        <f t="shared" si="91"/>
        <v>100</v>
      </c>
      <c r="J203" s="228"/>
      <c r="K203" s="228"/>
      <c r="L203" s="228"/>
      <c r="M203" s="228"/>
      <c r="N203" s="228"/>
      <c r="O203" s="2"/>
    </row>
    <row r="204" spans="1:15" s="81" customFormat="1" ht="27" customHeight="1" x14ac:dyDescent="0.3">
      <c r="A204" s="70"/>
      <c r="B204" s="225" t="s">
        <v>117</v>
      </c>
      <c r="C204" s="258">
        <v>2020</v>
      </c>
      <c r="D204" s="258">
        <v>2026</v>
      </c>
      <c r="E204" s="225" t="s">
        <v>51</v>
      </c>
      <c r="F204" s="68" t="s">
        <v>31</v>
      </c>
      <c r="G204" s="145">
        <f t="shared" ref="G204:H204" si="99">G205+G206</f>
        <v>1200000</v>
      </c>
      <c r="H204" s="145">
        <f t="shared" si="99"/>
        <v>1200000</v>
      </c>
      <c r="I204" s="145">
        <f t="shared" si="91"/>
        <v>100</v>
      </c>
      <c r="J204" s="224" t="s">
        <v>119</v>
      </c>
      <c r="K204" s="224" t="s">
        <v>62</v>
      </c>
      <c r="L204" s="224">
        <v>100</v>
      </c>
      <c r="M204" s="224">
        <v>100</v>
      </c>
      <c r="N204" s="224">
        <v>100</v>
      </c>
      <c r="O204" s="2"/>
    </row>
    <row r="205" spans="1:15" s="81" customFormat="1" ht="42.6" customHeight="1" x14ac:dyDescent="0.3">
      <c r="A205" s="70"/>
      <c r="B205" s="225"/>
      <c r="C205" s="259"/>
      <c r="D205" s="259"/>
      <c r="E205" s="225"/>
      <c r="F205" s="68" t="s">
        <v>35</v>
      </c>
      <c r="G205" s="145">
        <v>370081.96</v>
      </c>
      <c r="H205" s="145">
        <v>370081.96</v>
      </c>
      <c r="I205" s="145">
        <f t="shared" si="91"/>
        <v>100</v>
      </c>
      <c r="J205" s="224"/>
      <c r="K205" s="224"/>
      <c r="L205" s="224"/>
      <c r="M205" s="224"/>
      <c r="N205" s="224"/>
      <c r="O205" s="2"/>
    </row>
    <row r="206" spans="1:15" s="81" customFormat="1" ht="46.95" customHeight="1" x14ac:dyDescent="0.3">
      <c r="A206" s="70"/>
      <c r="B206" s="225"/>
      <c r="C206" s="259"/>
      <c r="D206" s="259"/>
      <c r="E206" s="225"/>
      <c r="F206" s="68" t="s">
        <v>36</v>
      </c>
      <c r="G206" s="146">
        <v>829918.04</v>
      </c>
      <c r="H206" s="146">
        <v>829918.04</v>
      </c>
      <c r="I206" s="145">
        <f t="shared" si="91"/>
        <v>100</v>
      </c>
      <c r="J206" s="224"/>
      <c r="K206" s="224"/>
      <c r="L206" s="224"/>
      <c r="M206" s="224"/>
      <c r="N206" s="224"/>
      <c r="O206" s="2"/>
    </row>
    <row r="207" spans="1:15" s="9" customFormat="1" ht="25.2" hidden="1" customHeight="1" x14ac:dyDescent="0.3">
      <c r="A207" s="225"/>
      <c r="B207" s="225"/>
      <c r="C207" s="258">
        <v>2020</v>
      </c>
      <c r="D207" s="258">
        <v>2026</v>
      </c>
      <c r="E207" s="225" t="s">
        <v>51</v>
      </c>
      <c r="F207" s="16" t="s">
        <v>31</v>
      </c>
      <c r="G207" s="145">
        <f t="shared" ref="G207:H207" si="100">G208+G209</f>
        <v>0</v>
      </c>
      <c r="H207" s="145">
        <f t="shared" si="100"/>
        <v>0</v>
      </c>
      <c r="I207" s="145" t="e">
        <f t="shared" si="91"/>
        <v>#DIV/0!</v>
      </c>
      <c r="J207" s="224"/>
      <c r="K207" s="224"/>
      <c r="L207" s="224"/>
      <c r="M207" s="224"/>
      <c r="N207" s="224"/>
      <c r="O207" s="8"/>
    </row>
    <row r="208" spans="1:15" s="9" customFormat="1" ht="63" hidden="1" customHeight="1" x14ac:dyDescent="0.3">
      <c r="A208" s="225"/>
      <c r="B208" s="225"/>
      <c r="C208" s="259"/>
      <c r="D208" s="259"/>
      <c r="E208" s="225"/>
      <c r="F208" s="16" t="s">
        <v>35</v>
      </c>
      <c r="G208" s="145">
        <v>0</v>
      </c>
      <c r="H208" s="145">
        <v>0</v>
      </c>
      <c r="I208" s="145" t="e">
        <f t="shared" si="91"/>
        <v>#DIV/0!</v>
      </c>
      <c r="J208" s="224"/>
      <c r="K208" s="224"/>
      <c r="L208" s="224"/>
      <c r="M208" s="224"/>
      <c r="N208" s="224"/>
      <c r="O208" s="8"/>
    </row>
    <row r="209" spans="1:15" s="9" customFormat="1" ht="46.8" hidden="1" customHeight="1" x14ac:dyDescent="0.3">
      <c r="A209" s="225"/>
      <c r="B209" s="225"/>
      <c r="C209" s="259"/>
      <c r="D209" s="259"/>
      <c r="E209" s="225"/>
      <c r="F209" s="16" t="s">
        <v>36</v>
      </c>
      <c r="G209" s="146">
        <v>0</v>
      </c>
      <c r="H209" s="146">
        <v>0</v>
      </c>
      <c r="I209" s="145" t="e">
        <f t="shared" si="91"/>
        <v>#DIV/0!</v>
      </c>
      <c r="J209" s="224"/>
      <c r="K209" s="224"/>
      <c r="L209" s="224"/>
      <c r="M209" s="224"/>
      <c r="N209" s="224"/>
      <c r="O209" s="8"/>
    </row>
    <row r="210" spans="1:15" s="9" customFormat="1" ht="18.75" hidden="1" customHeight="1" x14ac:dyDescent="0.3">
      <c r="A210" s="244"/>
      <c r="B210" s="346"/>
      <c r="C210" s="258"/>
      <c r="D210" s="258"/>
      <c r="E210" s="225"/>
      <c r="F210" s="16"/>
      <c r="G210" s="146"/>
      <c r="H210" s="146"/>
      <c r="I210" s="145" t="e">
        <f t="shared" si="91"/>
        <v>#DIV/0!</v>
      </c>
      <c r="J210" s="249"/>
      <c r="K210" s="226"/>
      <c r="L210" s="226"/>
      <c r="M210" s="226"/>
      <c r="N210" s="226"/>
      <c r="O210" s="8"/>
    </row>
    <row r="211" spans="1:15" s="9" customFormat="1" ht="63" hidden="1" customHeight="1" x14ac:dyDescent="0.3">
      <c r="A211" s="245"/>
      <c r="B211" s="347"/>
      <c r="C211" s="259"/>
      <c r="D211" s="259"/>
      <c r="E211" s="225"/>
      <c r="F211" s="16"/>
      <c r="G211" s="146"/>
      <c r="H211" s="146"/>
      <c r="I211" s="145" t="e">
        <f t="shared" si="91"/>
        <v>#DIV/0!</v>
      </c>
      <c r="J211" s="250"/>
      <c r="K211" s="227"/>
      <c r="L211" s="227"/>
      <c r="M211" s="227"/>
      <c r="N211" s="227"/>
      <c r="O211" s="8"/>
    </row>
    <row r="212" spans="1:15" s="9" customFormat="1" ht="15.6" hidden="1" customHeight="1" x14ac:dyDescent="0.3">
      <c r="A212" s="246"/>
      <c r="B212" s="348"/>
      <c r="C212" s="259"/>
      <c r="D212" s="259"/>
      <c r="E212" s="225"/>
      <c r="F212" s="16"/>
      <c r="G212" s="146"/>
      <c r="H212" s="146"/>
      <c r="I212" s="145" t="e">
        <f t="shared" si="91"/>
        <v>#DIV/0!</v>
      </c>
      <c r="J212" s="250"/>
      <c r="K212" s="228"/>
      <c r="L212" s="228"/>
      <c r="M212" s="228"/>
      <c r="N212" s="228"/>
      <c r="O212" s="8"/>
    </row>
    <row r="213" spans="1:15" s="37" customFormat="1" ht="15.75" customHeight="1" x14ac:dyDescent="0.3">
      <c r="A213" s="340" t="s">
        <v>52</v>
      </c>
      <c r="B213" s="341"/>
      <c r="C213" s="333">
        <v>2020</v>
      </c>
      <c r="D213" s="333">
        <v>2026</v>
      </c>
      <c r="E213" s="336"/>
      <c r="F213" s="38" t="s">
        <v>31</v>
      </c>
      <c r="G213" s="157">
        <f t="shared" ref="G213:H213" si="101">G214+G215</f>
        <v>3647582.6200000006</v>
      </c>
      <c r="H213" s="157">
        <f t="shared" si="101"/>
        <v>3486713.2900000005</v>
      </c>
      <c r="I213" s="157">
        <f t="shared" si="91"/>
        <v>95.589700172439137</v>
      </c>
      <c r="J213" s="226"/>
      <c r="K213" s="227"/>
      <c r="L213" s="226"/>
      <c r="M213" s="226"/>
      <c r="N213" s="226"/>
      <c r="O213" s="36"/>
    </row>
    <row r="214" spans="1:15" s="37" customFormat="1" ht="63" customHeight="1" x14ac:dyDescent="0.3">
      <c r="A214" s="342"/>
      <c r="B214" s="343"/>
      <c r="C214" s="334"/>
      <c r="D214" s="334"/>
      <c r="E214" s="337"/>
      <c r="F214" s="38" t="s">
        <v>35</v>
      </c>
      <c r="G214" s="157">
        <f t="shared" ref="G214:H214" si="102">G162+G202+G190</f>
        <v>771707.80000000016</v>
      </c>
      <c r="H214" s="157">
        <f t="shared" si="102"/>
        <v>771707.80000000016</v>
      </c>
      <c r="I214" s="157">
        <f t="shared" si="91"/>
        <v>100</v>
      </c>
      <c r="J214" s="227"/>
      <c r="K214" s="227"/>
      <c r="L214" s="227"/>
      <c r="M214" s="227"/>
      <c r="N214" s="227"/>
      <c r="O214" s="36"/>
    </row>
    <row r="215" spans="1:15" s="37" customFormat="1" ht="46.8" x14ac:dyDescent="0.3">
      <c r="A215" s="344"/>
      <c r="B215" s="345"/>
      <c r="C215" s="335"/>
      <c r="D215" s="335"/>
      <c r="E215" s="338"/>
      <c r="F215" s="38" t="s">
        <v>36</v>
      </c>
      <c r="G215" s="156">
        <f t="shared" ref="G215:H215" si="103">G163+G203+G191</f>
        <v>2875874.8200000003</v>
      </c>
      <c r="H215" s="156">
        <f t="shared" si="103"/>
        <v>2715005.49</v>
      </c>
      <c r="I215" s="157">
        <f t="shared" si="91"/>
        <v>94.40624713978336</v>
      </c>
      <c r="J215" s="228"/>
      <c r="K215" s="228"/>
      <c r="L215" s="228"/>
      <c r="M215" s="228"/>
      <c r="N215" s="228"/>
      <c r="O215" s="36"/>
    </row>
    <row r="216" spans="1:15" ht="49.95" customHeight="1" x14ac:dyDescent="0.3">
      <c r="A216" s="263" t="s">
        <v>70</v>
      </c>
      <c r="B216" s="264"/>
      <c r="C216" s="12">
        <v>2020</v>
      </c>
      <c r="D216" s="12">
        <v>2026</v>
      </c>
      <c r="E216" s="17" t="s">
        <v>37</v>
      </c>
      <c r="F216" s="17" t="s">
        <v>37</v>
      </c>
      <c r="G216" s="158" t="s">
        <v>37</v>
      </c>
      <c r="H216" s="158" t="s">
        <v>37</v>
      </c>
      <c r="I216" s="158" t="s">
        <v>37</v>
      </c>
      <c r="J216" s="12"/>
      <c r="K216" s="12"/>
      <c r="L216" s="12"/>
      <c r="M216" s="12"/>
      <c r="N216" s="12"/>
      <c r="O216" s="2"/>
    </row>
    <row r="217" spans="1:15" ht="64.2" customHeight="1" x14ac:dyDescent="0.3">
      <c r="A217" s="263" t="s">
        <v>54</v>
      </c>
      <c r="B217" s="264"/>
      <c r="C217" s="12">
        <v>2020</v>
      </c>
      <c r="D217" s="12">
        <v>2026</v>
      </c>
      <c r="E217" s="17" t="s">
        <v>37</v>
      </c>
      <c r="F217" s="17" t="s">
        <v>37</v>
      </c>
      <c r="G217" s="158" t="s">
        <v>37</v>
      </c>
      <c r="H217" s="158" t="s">
        <v>37</v>
      </c>
      <c r="I217" s="158"/>
      <c r="J217" s="12"/>
      <c r="K217" s="12"/>
      <c r="L217" s="12"/>
      <c r="M217" s="12"/>
      <c r="N217" s="12"/>
      <c r="O217" s="2"/>
    </row>
    <row r="218" spans="1:15" ht="15.75" customHeight="1" x14ac:dyDescent="0.3">
      <c r="A218" s="244"/>
      <c r="B218" s="244" t="s">
        <v>55</v>
      </c>
      <c r="C218" s="226">
        <v>2020</v>
      </c>
      <c r="D218" s="226">
        <v>2026</v>
      </c>
      <c r="E218" s="249" t="s">
        <v>37</v>
      </c>
      <c r="F218" s="249" t="s">
        <v>37</v>
      </c>
      <c r="G218" s="352" t="s">
        <v>37</v>
      </c>
      <c r="H218" s="352" t="s">
        <v>37</v>
      </c>
      <c r="I218" s="352" t="s">
        <v>37</v>
      </c>
      <c r="J218" s="249" t="s">
        <v>37</v>
      </c>
      <c r="K218" s="249" t="s">
        <v>37</v>
      </c>
      <c r="L218" s="249" t="s">
        <v>37</v>
      </c>
      <c r="M218" s="249" t="s">
        <v>37</v>
      </c>
      <c r="N218" s="249" t="s">
        <v>37</v>
      </c>
      <c r="O218" s="2"/>
    </row>
    <row r="219" spans="1:15" x14ac:dyDescent="0.3">
      <c r="A219" s="245"/>
      <c r="B219" s="245"/>
      <c r="C219" s="227"/>
      <c r="D219" s="227"/>
      <c r="E219" s="250"/>
      <c r="F219" s="250"/>
      <c r="G219" s="353"/>
      <c r="H219" s="353"/>
      <c r="I219" s="353"/>
      <c r="J219" s="250"/>
      <c r="K219" s="250"/>
      <c r="L219" s="250"/>
      <c r="M219" s="250"/>
      <c r="N219" s="250"/>
      <c r="O219" s="2"/>
    </row>
    <row r="220" spans="1:15" ht="33.6" customHeight="1" x14ac:dyDescent="0.3">
      <c r="A220" s="246"/>
      <c r="B220" s="246"/>
      <c r="C220" s="228"/>
      <c r="D220" s="228"/>
      <c r="E220" s="251"/>
      <c r="F220" s="251"/>
      <c r="G220" s="354"/>
      <c r="H220" s="354"/>
      <c r="I220" s="354"/>
      <c r="J220" s="251"/>
      <c r="K220" s="251"/>
      <c r="L220" s="251"/>
      <c r="M220" s="251"/>
      <c r="N220" s="251"/>
      <c r="O220" s="2"/>
    </row>
    <row r="221" spans="1:15" ht="15.75" customHeight="1" x14ac:dyDescent="0.3">
      <c r="A221" s="244"/>
      <c r="B221" s="244" t="s">
        <v>53</v>
      </c>
      <c r="C221" s="226">
        <v>2020</v>
      </c>
      <c r="D221" s="226">
        <v>2026</v>
      </c>
      <c r="E221" s="244" t="s">
        <v>102</v>
      </c>
      <c r="F221" s="16" t="s">
        <v>31</v>
      </c>
      <c r="G221" s="146">
        <f t="shared" ref="G221:H221" si="104">G222+G223</f>
        <v>12003024.290000001</v>
      </c>
      <c r="H221" s="146">
        <f t="shared" si="104"/>
        <v>12003024.290000001</v>
      </c>
      <c r="I221" s="146">
        <f>H221/G221*100</f>
        <v>100</v>
      </c>
      <c r="J221" s="249" t="s">
        <v>37</v>
      </c>
      <c r="K221" s="249" t="s">
        <v>37</v>
      </c>
      <c r="L221" s="249" t="s">
        <v>37</v>
      </c>
      <c r="M221" s="249" t="s">
        <v>37</v>
      </c>
      <c r="N221" s="249" t="s">
        <v>37</v>
      </c>
      <c r="O221" s="2"/>
    </row>
    <row r="222" spans="1:15" ht="63" customHeight="1" x14ac:dyDescent="0.3">
      <c r="A222" s="245"/>
      <c r="B222" s="245"/>
      <c r="C222" s="227"/>
      <c r="D222" s="227"/>
      <c r="E222" s="245"/>
      <c r="F222" s="16" t="s">
        <v>35</v>
      </c>
      <c r="G222" s="146">
        <f>G225+G228+G231+G234+G237+G240+G243</f>
        <v>12003024.290000001</v>
      </c>
      <c r="H222" s="146">
        <f>H225+H228+H231+H234+H237+H240+H243</f>
        <v>12003024.290000001</v>
      </c>
      <c r="I222" s="146">
        <f t="shared" ref="I222:I246" si="105">H222/G222*100</f>
        <v>100</v>
      </c>
      <c r="J222" s="250"/>
      <c r="K222" s="250"/>
      <c r="L222" s="250"/>
      <c r="M222" s="250"/>
      <c r="N222" s="250"/>
      <c r="O222" s="2"/>
    </row>
    <row r="223" spans="1:15" ht="47.25" customHeight="1" x14ac:dyDescent="0.3">
      <c r="A223" s="246"/>
      <c r="B223" s="246"/>
      <c r="C223" s="228"/>
      <c r="D223" s="228"/>
      <c r="E223" s="246"/>
      <c r="F223" s="16" t="s">
        <v>36</v>
      </c>
      <c r="G223" s="146">
        <f>G226+G229+G232+G235+G238+G241+G244</f>
        <v>0</v>
      </c>
      <c r="H223" s="146">
        <f>H226+H229+H232+H235+H238+H241+H244</f>
        <v>0</v>
      </c>
      <c r="I223" s="146">
        <v>0</v>
      </c>
      <c r="J223" s="251"/>
      <c r="K223" s="251"/>
      <c r="L223" s="251"/>
      <c r="M223" s="251"/>
      <c r="N223" s="251"/>
      <c r="O223" s="2"/>
    </row>
    <row r="224" spans="1:15" ht="15.75" customHeight="1" x14ac:dyDescent="0.3">
      <c r="A224" s="244"/>
      <c r="B224" s="244" t="s">
        <v>106</v>
      </c>
      <c r="C224" s="226">
        <v>2020</v>
      </c>
      <c r="D224" s="226">
        <v>2026</v>
      </c>
      <c r="E224" s="244" t="s">
        <v>102</v>
      </c>
      <c r="F224" s="16" t="s">
        <v>31</v>
      </c>
      <c r="G224" s="146">
        <f t="shared" ref="G224:H224" si="106">G225+G226</f>
        <v>99650</v>
      </c>
      <c r="H224" s="146">
        <f t="shared" si="106"/>
        <v>99650</v>
      </c>
      <c r="I224" s="146">
        <f t="shared" si="105"/>
        <v>100</v>
      </c>
      <c r="J224" s="12"/>
      <c r="K224" s="12"/>
      <c r="L224" s="12"/>
      <c r="M224" s="12"/>
      <c r="N224" s="12"/>
      <c r="O224" s="2"/>
    </row>
    <row r="225" spans="1:15" ht="111.75" customHeight="1" x14ac:dyDescent="0.3">
      <c r="A225" s="245"/>
      <c r="B225" s="245"/>
      <c r="C225" s="227"/>
      <c r="D225" s="227"/>
      <c r="E225" s="245"/>
      <c r="F225" s="16" t="s">
        <v>35</v>
      </c>
      <c r="G225" s="146">
        <v>99650</v>
      </c>
      <c r="H225" s="146">
        <v>99650</v>
      </c>
      <c r="I225" s="146">
        <f t="shared" si="105"/>
        <v>100</v>
      </c>
      <c r="J225" s="226" t="s">
        <v>92</v>
      </c>
      <c r="K225" s="226" t="s">
        <v>91</v>
      </c>
      <c r="L225" s="226">
        <v>7</v>
      </c>
      <c r="M225" s="226">
        <v>9</v>
      </c>
      <c r="N225" s="260">
        <f>M225/L225*100</f>
        <v>128.57142857142858</v>
      </c>
      <c r="O225" s="2"/>
    </row>
    <row r="226" spans="1:15" ht="64.95" customHeight="1" x14ac:dyDescent="0.3">
      <c r="A226" s="246"/>
      <c r="B226" s="246"/>
      <c r="C226" s="228"/>
      <c r="D226" s="228"/>
      <c r="E226" s="246"/>
      <c r="F226" s="16" t="s">
        <v>36</v>
      </c>
      <c r="G226" s="146">
        <v>0</v>
      </c>
      <c r="H226" s="146">
        <v>0</v>
      </c>
      <c r="I226" s="146">
        <v>0</v>
      </c>
      <c r="J226" s="228"/>
      <c r="K226" s="228"/>
      <c r="L226" s="228"/>
      <c r="M226" s="228"/>
      <c r="N226" s="262"/>
      <c r="O226" s="2"/>
    </row>
    <row r="227" spans="1:15" ht="15.75" customHeight="1" x14ac:dyDescent="0.3">
      <c r="A227" s="349"/>
      <c r="B227" s="244" t="s">
        <v>56</v>
      </c>
      <c r="C227" s="226">
        <v>2020</v>
      </c>
      <c r="D227" s="226">
        <v>2026</v>
      </c>
      <c r="E227" s="244" t="s">
        <v>102</v>
      </c>
      <c r="F227" s="16" t="s">
        <v>31</v>
      </c>
      <c r="G227" s="146">
        <f t="shared" ref="G227:H227" si="107">G228+G229</f>
        <v>3309856.5</v>
      </c>
      <c r="H227" s="146">
        <f t="shared" si="107"/>
        <v>3309856.5</v>
      </c>
      <c r="I227" s="146">
        <f t="shared" si="105"/>
        <v>100</v>
      </c>
      <c r="J227" s="226" t="s">
        <v>79</v>
      </c>
      <c r="K227" s="226" t="s">
        <v>78</v>
      </c>
      <c r="L227" s="226">
        <v>1</v>
      </c>
      <c r="M227" s="226">
        <v>2</v>
      </c>
      <c r="N227" s="260">
        <f>M227/L227*100</f>
        <v>200</v>
      </c>
      <c r="O227" s="2"/>
    </row>
    <row r="228" spans="1:15" ht="81" customHeight="1" x14ac:dyDescent="0.3">
      <c r="A228" s="350"/>
      <c r="B228" s="245"/>
      <c r="C228" s="227"/>
      <c r="D228" s="227"/>
      <c r="E228" s="245"/>
      <c r="F228" s="16" t="s">
        <v>35</v>
      </c>
      <c r="G228" s="146">
        <v>3309856.5</v>
      </c>
      <c r="H228" s="146">
        <v>3309856.5</v>
      </c>
      <c r="I228" s="146">
        <f t="shared" si="105"/>
        <v>100</v>
      </c>
      <c r="J228" s="227"/>
      <c r="K228" s="227"/>
      <c r="L228" s="227"/>
      <c r="M228" s="227"/>
      <c r="N228" s="261"/>
      <c r="O228" s="2"/>
    </row>
    <row r="229" spans="1:15" ht="63" customHeight="1" x14ac:dyDescent="0.3">
      <c r="A229" s="351"/>
      <c r="B229" s="246"/>
      <c r="C229" s="228"/>
      <c r="D229" s="228"/>
      <c r="E229" s="246"/>
      <c r="F229" s="16" t="s">
        <v>36</v>
      </c>
      <c r="G229" s="146">
        <v>0</v>
      </c>
      <c r="H229" s="146">
        <v>0</v>
      </c>
      <c r="I229" s="146">
        <v>0</v>
      </c>
      <c r="J229" s="228"/>
      <c r="K229" s="228"/>
      <c r="L229" s="228"/>
      <c r="M229" s="228"/>
      <c r="N229" s="262"/>
      <c r="O229" s="2"/>
    </row>
    <row r="230" spans="1:15" ht="15.75" customHeight="1" x14ac:dyDescent="0.3">
      <c r="A230" s="349"/>
      <c r="B230" s="244" t="s">
        <v>57</v>
      </c>
      <c r="C230" s="226">
        <v>2020</v>
      </c>
      <c r="D230" s="226">
        <v>2026</v>
      </c>
      <c r="E230" s="244" t="s">
        <v>102</v>
      </c>
      <c r="F230" s="16" t="s">
        <v>31</v>
      </c>
      <c r="G230" s="146">
        <f>G231+G232</f>
        <v>9983</v>
      </c>
      <c r="H230" s="146">
        <f>H231+H232</f>
        <v>9983</v>
      </c>
      <c r="I230" s="146">
        <f t="shared" si="105"/>
        <v>100</v>
      </c>
      <c r="J230" s="213"/>
      <c r="K230" s="12"/>
      <c r="L230" s="12"/>
      <c r="M230" s="12"/>
      <c r="N230" s="260">
        <f>M231/L231*100</f>
        <v>66.666666666666657</v>
      </c>
      <c r="O230" s="2"/>
    </row>
    <row r="231" spans="1:15" ht="63" customHeight="1" x14ac:dyDescent="0.3">
      <c r="A231" s="350"/>
      <c r="B231" s="245"/>
      <c r="C231" s="227"/>
      <c r="D231" s="227"/>
      <c r="E231" s="245"/>
      <c r="F231" s="16" t="s">
        <v>35</v>
      </c>
      <c r="G231" s="146">
        <v>9983</v>
      </c>
      <c r="H231" s="146">
        <v>9983</v>
      </c>
      <c r="I231" s="146">
        <f t="shared" si="105"/>
        <v>100</v>
      </c>
      <c r="J231" s="226" t="s">
        <v>80</v>
      </c>
      <c r="K231" s="226" t="s">
        <v>78</v>
      </c>
      <c r="L231" s="226">
        <v>3</v>
      </c>
      <c r="M231" s="226">
        <v>2</v>
      </c>
      <c r="N231" s="261"/>
      <c r="O231" s="2"/>
    </row>
    <row r="232" spans="1:15" ht="63" customHeight="1" x14ac:dyDescent="0.3">
      <c r="A232" s="351"/>
      <c r="B232" s="246"/>
      <c r="C232" s="228"/>
      <c r="D232" s="228"/>
      <c r="E232" s="246"/>
      <c r="F232" s="16" t="s">
        <v>36</v>
      </c>
      <c r="G232" s="146">
        <v>0</v>
      </c>
      <c r="H232" s="146">
        <v>0</v>
      </c>
      <c r="I232" s="146">
        <v>0</v>
      </c>
      <c r="J232" s="228"/>
      <c r="K232" s="228"/>
      <c r="L232" s="228"/>
      <c r="M232" s="228"/>
      <c r="N232" s="262"/>
      <c r="O232" s="2"/>
    </row>
    <row r="233" spans="1:15" ht="15.75" hidden="1" customHeight="1" x14ac:dyDescent="0.3">
      <c r="A233" s="349"/>
      <c r="B233" s="244" t="s">
        <v>107</v>
      </c>
      <c r="C233" s="226">
        <v>2020</v>
      </c>
      <c r="D233" s="226">
        <v>2026</v>
      </c>
      <c r="E233" s="244" t="s">
        <v>102</v>
      </c>
      <c r="F233" s="16" t="s">
        <v>31</v>
      </c>
      <c r="G233" s="146">
        <f t="shared" ref="G233:H233" si="108">G234+G235</f>
        <v>0</v>
      </c>
      <c r="H233" s="146">
        <f t="shared" si="108"/>
        <v>0</v>
      </c>
      <c r="I233" s="146"/>
      <c r="J233" s="226" t="s">
        <v>125</v>
      </c>
      <c r="K233" s="226" t="s">
        <v>90</v>
      </c>
      <c r="L233" s="226" t="s">
        <v>49</v>
      </c>
      <c r="M233" s="226" t="s">
        <v>49</v>
      </c>
      <c r="N233" s="260" t="s">
        <v>49</v>
      </c>
      <c r="O233" s="2"/>
    </row>
    <row r="234" spans="1:15" ht="63" hidden="1" customHeight="1" x14ac:dyDescent="0.3">
      <c r="A234" s="350"/>
      <c r="B234" s="245"/>
      <c r="C234" s="227"/>
      <c r="D234" s="227"/>
      <c r="E234" s="245"/>
      <c r="F234" s="16" t="s">
        <v>35</v>
      </c>
      <c r="G234" s="146">
        <v>0</v>
      </c>
      <c r="H234" s="146">
        <v>0</v>
      </c>
      <c r="I234" s="146"/>
      <c r="J234" s="227"/>
      <c r="K234" s="227"/>
      <c r="L234" s="227"/>
      <c r="M234" s="227"/>
      <c r="N234" s="261"/>
      <c r="O234" s="2"/>
    </row>
    <row r="235" spans="1:15" ht="63" hidden="1" customHeight="1" x14ac:dyDescent="0.3">
      <c r="A235" s="351"/>
      <c r="B235" s="246"/>
      <c r="C235" s="228"/>
      <c r="D235" s="228"/>
      <c r="E235" s="246"/>
      <c r="F235" s="16" t="s">
        <v>36</v>
      </c>
      <c r="G235" s="146">
        <v>0</v>
      </c>
      <c r="H235" s="146">
        <v>0</v>
      </c>
      <c r="I235" s="146"/>
      <c r="J235" s="228"/>
      <c r="K235" s="228"/>
      <c r="L235" s="228"/>
      <c r="M235" s="228"/>
      <c r="N235" s="262"/>
      <c r="O235" s="2"/>
    </row>
    <row r="236" spans="1:15" s="43" customFormat="1" ht="63" customHeight="1" x14ac:dyDescent="0.3">
      <c r="A236" s="362"/>
      <c r="B236" s="244" t="s">
        <v>58</v>
      </c>
      <c r="C236" s="226">
        <v>2020</v>
      </c>
      <c r="D236" s="226">
        <v>2026</v>
      </c>
      <c r="E236" s="244" t="s">
        <v>102</v>
      </c>
      <c r="F236" s="40" t="s">
        <v>31</v>
      </c>
      <c r="G236" s="146">
        <f t="shared" ref="G236:H236" si="109">G237+G238</f>
        <v>8109293.8899999997</v>
      </c>
      <c r="H236" s="146">
        <f t="shared" si="109"/>
        <v>8109293.8899999997</v>
      </c>
      <c r="I236" s="146">
        <f t="shared" si="105"/>
        <v>100</v>
      </c>
      <c r="J236" s="238" t="s">
        <v>93</v>
      </c>
      <c r="K236" s="232" t="s">
        <v>78</v>
      </c>
      <c r="L236" s="218">
        <v>490</v>
      </c>
      <c r="M236" s="218">
        <v>492</v>
      </c>
      <c r="N236" s="364">
        <f>M236/L236*100</f>
        <v>100.40816326530613</v>
      </c>
      <c r="O236" s="2"/>
    </row>
    <row r="237" spans="1:15" s="43" customFormat="1" ht="63" customHeight="1" x14ac:dyDescent="0.3">
      <c r="A237" s="360"/>
      <c r="B237" s="286"/>
      <c r="C237" s="236"/>
      <c r="D237" s="236"/>
      <c r="E237" s="245"/>
      <c r="F237" s="40" t="s">
        <v>35</v>
      </c>
      <c r="G237" s="146">
        <v>8109293.8899999997</v>
      </c>
      <c r="H237" s="146">
        <v>8109293.8899999997</v>
      </c>
      <c r="I237" s="146">
        <f t="shared" si="105"/>
        <v>100</v>
      </c>
      <c r="J237" s="358"/>
      <c r="K237" s="233"/>
      <c r="L237" s="219"/>
      <c r="M237" s="219"/>
      <c r="N237" s="365"/>
      <c r="O237" s="2"/>
    </row>
    <row r="238" spans="1:15" s="43" customFormat="1" ht="63" customHeight="1" x14ac:dyDescent="0.3">
      <c r="A238" s="360"/>
      <c r="B238" s="287"/>
      <c r="C238" s="237"/>
      <c r="D238" s="237"/>
      <c r="E238" s="246"/>
      <c r="F238" s="40" t="s">
        <v>36</v>
      </c>
      <c r="G238" s="146">
        <v>0</v>
      </c>
      <c r="H238" s="146">
        <v>0</v>
      </c>
      <c r="I238" s="146">
        <v>0</v>
      </c>
      <c r="J238" s="359"/>
      <c r="K238" s="234"/>
      <c r="L238" s="220"/>
      <c r="M238" s="220"/>
      <c r="N238" s="366"/>
      <c r="O238" s="2"/>
    </row>
    <row r="239" spans="1:15" s="43" customFormat="1" ht="63" customHeight="1" x14ac:dyDescent="0.3">
      <c r="A239" s="360"/>
      <c r="B239" s="244" t="s">
        <v>135</v>
      </c>
      <c r="C239" s="226">
        <v>2020</v>
      </c>
      <c r="D239" s="226">
        <v>2026</v>
      </c>
      <c r="E239" s="244" t="s">
        <v>102</v>
      </c>
      <c r="F239" s="40" t="s">
        <v>31</v>
      </c>
      <c r="G239" s="146">
        <f t="shared" ref="G239:H239" si="110">G240+G241</f>
        <v>408806.1</v>
      </c>
      <c r="H239" s="146">
        <f t="shared" si="110"/>
        <v>408806.1</v>
      </c>
      <c r="I239" s="146">
        <f t="shared" si="105"/>
        <v>100</v>
      </c>
      <c r="J239" s="244" t="s">
        <v>125</v>
      </c>
      <c r="K239" s="226" t="s">
        <v>90</v>
      </c>
      <c r="L239" s="226">
        <v>100</v>
      </c>
      <c r="M239" s="226">
        <v>100</v>
      </c>
      <c r="N239" s="364">
        <f>M239/L239*100</f>
        <v>100</v>
      </c>
      <c r="O239" s="2"/>
    </row>
    <row r="240" spans="1:15" s="43" customFormat="1" ht="63" customHeight="1" x14ac:dyDescent="0.3">
      <c r="A240" s="360"/>
      <c r="B240" s="245"/>
      <c r="C240" s="236"/>
      <c r="D240" s="236"/>
      <c r="E240" s="245"/>
      <c r="F240" s="40" t="s">
        <v>35</v>
      </c>
      <c r="G240" s="146">
        <v>408806.1</v>
      </c>
      <c r="H240" s="146">
        <v>408806.1</v>
      </c>
      <c r="I240" s="146">
        <f t="shared" si="105"/>
        <v>100</v>
      </c>
      <c r="J240" s="245"/>
      <c r="K240" s="227"/>
      <c r="L240" s="227"/>
      <c r="M240" s="227"/>
      <c r="N240" s="365"/>
      <c r="O240" s="2"/>
    </row>
    <row r="241" spans="1:15" s="43" customFormat="1" ht="63" customHeight="1" x14ac:dyDescent="0.3">
      <c r="A241" s="361"/>
      <c r="B241" s="246"/>
      <c r="C241" s="237"/>
      <c r="D241" s="237"/>
      <c r="E241" s="246"/>
      <c r="F241" s="40" t="s">
        <v>36</v>
      </c>
      <c r="G241" s="146">
        <v>0</v>
      </c>
      <c r="H241" s="146">
        <v>0</v>
      </c>
      <c r="I241" s="146">
        <v>0</v>
      </c>
      <c r="J241" s="246"/>
      <c r="K241" s="228"/>
      <c r="L241" s="228"/>
      <c r="M241" s="228"/>
      <c r="N241" s="366"/>
      <c r="O241" s="2"/>
    </row>
    <row r="242" spans="1:15" s="101" customFormat="1" ht="63" customHeight="1" x14ac:dyDescent="0.3">
      <c r="A242" s="99"/>
      <c r="B242" s="244" t="s">
        <v>136</v>
      </c>
      <c r="C242" s="226">
        <v>2020</v>
      </c>
      <c r="D242" s="226">
        <v>2026</v>
      </c>
      <c r="E242" s="244" t="s">
        <v>102</v>
      </c>
      <c r="F242" s="91" t="s">
        <v>31</v>
      </c>
      <c r="G242" s="146">
        <f t="shared" ref="G242:H242" si="111">G243+G244</f>
        <v>65434.8</v>
      </c>
      <c r="H242" s="146">
        <f t="shared" si="111"/>
        <v>65434.8</v>
      </c>
      <c r="I242" s="146">
        <f t="shared" si="105"/>
        <v>100</v>
      </c>
      <c r="J242" s="238" t="s">
        <v>137</v>
      </c>
      <c r="K242" s="232" t="s">
        <v>78</v>
      </c>
      <c r="L242" s="218">
        <v>1</v>
      </c>
      <c r="M242" s="218">
        <v>4</v>
      </c>
      <c r="N242" s="364">
        <f>M242/L242*100</f>
        <v>400</v>
      </c>
      <c r="O242" s="2"/>
    </row>
    <row r="243" spans="1:15" s="101" customFormat="1" ht="63" customHeight="1" x14ac:dyDescent="0.3">
      <c r="A243" s="99"/>
      <c r="B243" s="286"/>
      <c r="C243" s="236"/>
      <c r="D243" s="236"/>
      <c r="E243" s="245"/>
      <c r="F243" s="91" t="s">
        <v>35</v>
      </c>
      <c r="G243" s="146">
        <v>65434.8</v>
      </c>
      <c r="H243" s="146">
        <v>65434.8</v>
      </c>
      <c r="I243" s="146">
        <f t="shared" si="105"/>
        <v>100</v>
      </c>
      <c r="J243" s="358"/>
      <c r="K243" s="233"/>
      <c r="L243" s="219"/>
      <c r="M243" s="219"/>
      <c r="N243" s="365"/>
      <c r="O243" s="2"/>
    </row>
    <row r="244" spans="1:15" s="101" customFormat="1" ht="63" customHeight="1" x14ac:dyDescent="0.3">
      <c r="A244" s="99"/>
      <c r="B244" s="287"/>
      <c r="C244" s="237"/>
      <c r="D244" s="237"/>
      <c r="E244" s="246"/>
      <c r="F244" s="91" t="s">
        <v>36</v>
      </c>
      <c r="G244" s="146">
        <v>0</v>
      </c>
      <c r="H244" s="146">
        <v>0</v>
      </c>
      <c r="I244" s="146">
        <v>0</v>
      </c>
      <c r="J244" s="359"/>
      <c r="K244" s="234"/>
      <c r="L244" s="220"/>
      <c r="M244" s="220"/>
      <c r="N244" s="366"/>
      <c r="O244" s="2"/>
    </row>
    <row r="245" spans="1:15" ht="31.2" x14ac:dyDescent="0.3">
      <c r="A245" s="339" t="s">
        <v>103</v>
      </c>
      <c r="B245" s="339"/>
      <c r="C245" s="339"/>
      <c r="D245" s="339"/>
      <c r="E245" s="339"/>
      <c r="F245" s="38" t="s">
        <v>31</v>
      </c>
      <c r="G245" s="157">
        <f t="shared" ref="G245:H245" si="112">G246+G247</f>
        <v>12003024.290000001</v>
      </c>
      <c r="H245" s="157">
        <f t="shared" si="112"/>
        <v>12003024.290000001</v>
      </c>
      <c r="I245" s="156">
        <f t="shared" si="105"/>
        <v>100</v>
      </c>
      <c r="J245" s="224" t="s">
        <v>30</v>
      </c>
      <c r="K245" s="224" t="s">
        <v>30</v>
      </c>
      <c r="L245" s="224" t="s">
        <v>30</v>
      </c>
      <c r="M245" s="224" t="s">
        <v>30</v>
      </c>
      <c r="N245" s="224" t="s">
        <v>30</v>
      </c>
      <c r="O245" s="2"/>
    </row>
    <row r="246" spans="1:15" ht="63" customHeight="1" x14ac:dyDescent="0.3">
      <c r="A246" s="339"/>
      <c r="B246" s="339"/>
      <c r="C246" s="339"/>
      <c r="D246" s="339"/>
      <c r="E246" s="339"/>
      <c r="F246" s="38" t="s">
        <v>35</v>
      </c>
      <c r="G246" s="157">
        <f>G222</f>
        <v>12003024.290000001</v>
      </c>
      <c r="H246" s="157">
        <f>H222</f>
        <v>12003024.290000001</v>
      </c>
      <c r="I246" s="156">
        <f t="shared" si="105"/>
        <v>100</v>
      </c>
      <c r="J246" s="224"/>
      <c r="K246" s="224"/>
      <c r="L246" s="224"/>
      <c r="M246" s="224"/>
      <c r="N246" s="224"/>
      <c r="O246" s="2"/>
    </row>
    <row r="247" spans="1:15" ht="46.8" x14ac:dyDescent="0.3">
      <c r="A247" s="339"/>
      <c r="B247" s="339"/>
      <c r="C247" s="339"/>
      <c r="D247" s="339"/>
      <c r="E247" s="339"/>
      <c r="F247" s="38" t="s">
        <v>36</v>
      </c>
      <c r="G247" s="156">
        <f>G223</f>
        <v>0</v>
      </c>
      <c r="H247" s="156">
        <f>H223</f>
        <v>0</v>
      </c>
      <c r="I247" s="156">
        <v>0</v>
      </c>
      <c r="J247" s="224"/>
      <c r="K247" s="224"/>
      <c r="L247" s="224"/>
      <c r="M247" s="224"/>
      <c r="N247" s="224"/>
      <c r="O247" s="2"/>
    </row>
    <row r="248" spans="1:15" ht="94.95" customHeight="1" x14ac:dyDescent="0.3">
      <c r="A248" s="263" t="s">
        <v>64</v>
      </c>
      <c r="B248" s="264"/>
      <c r="C248" s="12">
        <v>2020</v>
      </c>
      <c r="D248" s="12">
        <v>2026</v>
      </c>
      <c r="E248" s="12"/>
      <c r="F248" s="12" t="s">
        <v>30</v>
      </c>
      <c r="G248" s="145" t="s">
        <v>30</v>
      </c>
      <c r="H248" s="145" t="s">
        <v>30</v>
      </c>
      <c r="I248" s="145" t="s">
        <v>49</v>
      </c>
      <c r="J248" s="12" t="s">
        <v>30</v>
      </c>
      <c r="K248" s="12" t="s">
        <v>30</v>
      </c>
      <c r="L248" s="12" t="s">
        <v>30</v>
      </c>
      <c r="M248" s="12" t="s">
        <v>30</v>
      </c>
      <c r="N248" s="12" t="s">
        <v>30</v>
      </c>
      <c r="O248" s="2"/>
    </row>
    <row r="249" spans="1:15" ht="109.95" customHeight="1" x14ac:dyDescent="0.3">
      <c r="A249" s="263" t="s">
        <v>126</v>
      </c>
      <c r="B249" s="264"/>
      <c r="C249" s="12">
        <v>2020</v>
      </c>
      <c r="D249" s="12">
        <v>2026</v>
      </c>
      <c r="E249" s="12" t="s">
        <v>30</v>
      </c>
      <c r="F249" s="12" t="s">
        <v>30</v>
      </c>
      <c r="G249" s="145" t="s">
        <v>30</v>
      </c>
      <c r="H249" s="145" t="s">
        <v>30</v>
      </c>
      <c r="I249" s="145"/>
      <c r="J249" s="12" t="s">
        <v>30</v>
      </c>
      <c r="K249" s="12" t="s">
        <v>30</v>
      </c>
      <c r="L249" s="12" t="s">
        <v>30</v>
      </c>
      <c r="M249" s="12" t="s">
        <v>30</v>
      </c>
      <c r="N249" s="12" t="s">
        <v>30</v>
      </c>
      <c r="O249" s="2"/>
    </row>
    <row r="250" spans="1:15" x14ac:dyDescent="0.3">
      <c r="A250" s="225"/>
      <c r="B250" s="225" t="s">
        <v>111</v>
      </c>
      <c r="C250" s="224">
        <v>2020</v>
      </c>
      <c r="D250" s="224">
        <v>2026</v>
      </c>
      <c r="E250" s="226" t="s">
        <v>49</v>
      </c>
      <c r="F250" s="226" t="s">
        <v>49</v>
      </c>
      <c r="G250" s="252" t="s">
        <v>49</v>
      </c>
      <c r="H250" s="252" t="s">
        <v>49</v>
      </c>
      <c r="I250" s="252" t="s">
        <v>49</v>
      </c>
      <c r="J250" s="224" t="s">
        <v>30</v>
      </c>
      <c r="K250" s="224" t="s">
        <v>30</v>
      </c>
      <c r="L250" s="224" t="s">
        <v>30</v>
      </c>
      <c r="M250" s="224" t="s">
        <v>30</v>
      </c>
      <c r="N250" s="224" t="s">
        <v>30</v>
      </c>
      <c r="O250" s="2"/>
    </row>
    <row r="251" spans="1:15" x14ac:dyDescent="0.3">
      <c r="A251" s="225"/>
      <c r="B251" s="225"/>
      <c r="C251" s="224"/>
      <c r="D251" s="224"/>
      <c r="E251" s="227"/>
      <c r="F251" s="227"/>
      <c r="G251" s="253"/>
      <c r="H251" s="253"/>
      <c r="I251" s="253"/>
      <c r="J251" s="224"/>
      <c r="K251" s="224"/>
      <c r="L251" s="224"/>
      <c r="M251" s="224"/>
      <c r="N251" s="224"/>
      <c r="O251" s="2"/>
    </row>
    <row r="252" spans="1:15" x14ac:dyDescent="0.3">
      <c r="A252" s="225"/>
      <c r="B252" s="225"/>
      <c r="C252" s="224"/>
      <c r="D252" s="224"/>
      <c r="E252" s="228"/>
      <c r="F252" s="228"/>
      <c r="G252" s="254"/>
      <c r="H252" s="254"/>
      <c r="I252" s="254"/>
      <c r="J252" s="224"/>
      <c r="K252" s="224"/>
      <c r="L252" s="224"/>
      <c r="M252" s="224"/>
      <c r="N252" s="224"/>
      <c r="O252" s="2"/>
    </row>
    <row r="253" spans="1:15" s="47" customFormat="1" ht="31.2" x14ac:dyDescent="0.3">
      <c r="A253" s="46"/>
      <c r="B253" s="225" t="s">
        <v>109</v>
      </c>
      <c r="C253" s="224">
        <v>2020</v>
      </c>
      <c r="D253" s="224">
        <v>2026</v>
      </c>
      <c r="E253" s="225" t="s">
        <v>128</v>
      </c>
      <c r="F253" s="46" t="s">
        <v>31</v>
      </c>
      <c r="G253" s="146">
        <f t="shared" ref="G253:H253" si="113">G254+G255</f>
        <v>4453549.4400000004</v>
      </c>
      <c r="H253" s="146">
        <f t="shared" si="113"/>
        <v>0</v>
      </c>
      <c r="I253" s="146">
        <f>H253/G253*100</f>
        <v>0</v>
      </c>
      <c r="J253" s="224" t="s">
        <v>30</v>
      </c>
      <c r="K253" s="224" t="s">
        <v>30</v>
      </c>
      <c r="L253" s="224" t="s">
        <v>30</v>
      </c>
      <c r="M253" s="224" t="s">
        <v>30</v>
      </c>
      <c r="N253" s="224" t="s">
        <v>30</v>
      </c>
      <c r="O253" s="2"/>
    </row>
    <row r="254" spans="1:15" s="47" customFormat="1" ht="62.4" x14ac:dyDescent="0.3">
      <c r="A254" s="46"/>
      <c r="B254" s="225"/>
      <c r="C254" s="224"/>
      <c r="D254" s="224"/>
      <c r="E254" s="225"/>
      <c r="F254" s="46" t="s">
        <v>35</v>
      </c>
      <c r="G254" s="145">
        <f t="shared" ref="G254:H254" si="114">G257</f>
        <v>4453549.4400000004</v>
      </c>
      <c r="H254" s="145">
        <f t="shared" si="114"/>
        <v>0</v>
      </c>
      <c r="I254" s="146">
        <f t="shared" ref="I254:I263" si="115">H254/G254*100</f>
        <v>0</v>
      </c>
      <c r="J254" s="224"/>
      <c r="K254" s="224"/>
      <c r="L254" s="224"/>
      <c r="M254" s="224"/>
      <c r="N254" s="224"/>
      <c r="O254" s="2"/>
    </row>
    <row r="255" spans="1:15" s="47" customFormat="1" ht="46.8" x14ac:dyDescent="0.3">
      <c r="A255" s="46"/>
      <c r="B255" s="225"/>
      <c r="C255" s="224"/>
      <c r="D255" s="224"/>
      <c r="E255" s="225"/>
      <c r="F255" s="46" t="s">
        <v>36</v>
      </c>
      <c r="G255" s="146">
        <f t="shared" ref="G255:H255" si="116">G258</f>
        <v>0</v>
      </c>
      <c r="H255" s="146">
        <f t="shared" si="116"/>
        <v>0</v>
      </c>
      <c r="I255" s="146">
        <v>0</v>
      </c>
      <c r="J255" s="224"/>
      <c r="K255" s="224"/>
      <c r="L255" s="224"/>
      <c r="M255" s="224"/>
      <c r="N255" s="224"/>
      <c r="O255" s="2"/>
    </row>
    <row r="256" spans="1:15" s="47" customFormat="1" ht="31.2" x14ac:dyDescent="0.3">
      <c r="A256" s="46"/>
      <c r="B256" s="244" t="s">
        <v>108</v>
      </c>
      <c r="C256" s="224">
        <v>2020</v>
      </c>
      <c r="D256" s="224">
        <v>2026</v>
      </c>
      <c r="E256" s="225" t="s">
        <v>129</v>
      </c>
      <c r="F256" s="214" t="s">
        <v>31</v>
      </c>
      <c r="G256" s="146">
        <f t="shared" ref="G256:H256" si="117">G257+G258</f>
        <v>4453549.4400000004</v>
      </c>
      <c r="H256" s="146">
        <f t="shared" si="117"/>
        <v>0</v>
      </c>
      <c r="I256" s="146">
        <f t="shared" si="115"/>
        <v>0</v>
      </c>
      <c r="J256" s="226" t="s">
        <v>89</v>
      </c>
      <c r="K256" s="226" t="s">
        <v>90</v>
      </c>
      <c r="L256" s="226">
        <v>100</v>
      </c>
      <c r="M256" s="226">
        <v>100</v>
      </c>
      <c r="N256" s="226">
        <v>100</v>
      </c>
      <c r="O256" s="2"/>
    </row>
    <row r="257" spans="1:15" s="47" customFormat="1" ht="62.4" x14ac:dyDescent="0.3">
      <c r="A257" s="46"/>
      <c r="B257" s="245"/>
      <c r="C257" s="224"/>
      <c r="D257" s="224"/>
      <c r="E257" s="225"/>
      <c r="F257" s="214" t="s">
        <v>35</v>
      </c>
      <c r="G257" s="146">
        <v>4453549.4400000004</v>
      </c>
      <c r="H257" s="146">
        <v>0</v>
      </c>
      <c r="I257" s="146">
        <f t="shared" si="115"/>
        <v>0</v>
      </c>
      <c r="J257" s="227"/>
      <c r="K257" s="227"/>
      <c r="L257" s="227"/>
      <c r="M257" s="227"/>
      <c r="N257" s="227"/>
      <c r="O257" s="2"/>
    </row>
    <row r="258" spans="1:15" s="47" customFormat="1" ht="46.8" x14ac:dyDescent="0.3">
      <c r="A258" s="46"/>
      <c r="B258" s="246"/>
      <c r="C258" s="224"/>
      <c r="D258" s="224"/>
      <c r="E258" s="225"/>
      <c r="F258" s="214" t="s">
        <v>36</v>
      </c>
      <c r="G258" s="146">
        <v>0</v>
      </c>
      <c r="H258" s="146">
        <v>0</v>
      </c>
      <c r="I258" s="146">
        <v>0</v>
      </c>
      <c r="J258" s="228"/>
      <c r="K258" s="228"/>
      <c r="L258" s="228"/>
      <c r="M258" s="228"/>
      <c r="N258" s="228"/>
      <c r="O258" s="2"/>
    </row>
    <row r="259" spans="1:15" ht="15.75" customHeight="1" x14ac:dyDescent="0.3">
      <c r="A259" s="225"/>
      <c r="B259" s="225" t="s">
        <v>141</v>
      </c>
      <c r="C259" s="224">
        <v>2020</v>
      </c>
      <c r="D259" s="224">
        <v>2026</v>
      </c>
      <c r="E259" s="225" t="s">
        <v>128</v>
      </c>
      <c r="F259" s="16" t="s">
        <v>31</v>
      </c>
      <c r="G259" s="146">
        <f t="shared" ref="G259:H259" si="118">G260+G261</f>
        <v>1699145.75</v>
      </c>
      <c r="H259" s="146">
        <f t="shared" si="118"/>
        <v>1699145.75</v>
      </c>
      <c r="I259" s="146">
        <f t="shared" si="115"/>
        <v>100</v>
      </c>
      <c r="J259" s="224" t="s">
        <v>30</v>
      </c>
      <c r="K259" s="224" t="s">
        <v>30</v>
      </c>
      <c r="L259" s="224" t="s">
        <v>30</v>
      </c>
      <c r="M259" s="224" t="s">
        <v>30</v>
      </c>
      <c r="N259" s="224" t="s">
        <v>30</v>
      </c>
      <c r="O259" s="2"/>
    </row>
    <row r="260" spans="1:15" ht="63" customHeight="1" x14ac:dyDescent="0.3">
      <c r="A260" s="225"/>
      <c r="B260" s="225"/>
      <c r="C260" s="224"/>
      <c r="D260" s="224"/>
      <c r="E260" s="225"/>
      <c r="F260" s="16" t="s">
        <v>35</v>
      </c>
      <c r="G260" s="145">
        <f t="shared" ref="G260:H260" si="119">G266+G263</f>
        <v>1699145.75</v>
      </c>
      <c r="H260" s="145">
        <f t="shared" si="119"/>
        <v>1699145.75</v>
      </c>
      <c r="I260" s="146">
        <f t="shared" si="115"/>
        <v>100</v>
      </c>
      <c r="J260" s="224"/>
      <c r="K260" s="224"/>
      <c r="L260" s="224"/>
      <c r="M260" s="224"/>
      <c r="N260" s="224"/>
      <c r="O260" s="2"/>
    </row>
    <row r="261" spans="1:15" ht="46.8" x14ac:dyDescent="0.3">
      <c r="A261" s="225"/>
      <c r="B261" s="225"/>
      <c r="C261" s="224"/>
      <c r="D261" s="224"/>
      <c r="E261" s="225"/>
      <c r="F261" s="16" t="s">
        <v>36</v>
      </c>
      <c r="G261" s="146">
        <f t="shared" ref="G261:H261" si="120">G267</f>
        <v>0</v>
      </c>
      <c r="H261" s="146">
        <f t="shared" si="120"/>
        <v>0</v>
      </c>
      <c r="I261" s="146">
        <v>0</v>
      </c>
      <c r="J261" s="224"/>
      <c r="K261" s="224"/>
      <c r="L261" s="224"/>
      <c r="M261" s="224"/>
      <c r="N261" s="224"/>
      <c r="O261" s="2"/>
    </row>
    <row r="262" spans="1:15" s="81" customFormat="1" ht="31.2" x14ac:dyDescent="0.3">
      <c r="A262" s="67"/>
      <c r="B262" s="244" t="s">
        <v>143</v>
      </c>
      <c r="C262" s="224">
        <v>2020</v>
      </c>
      <c r="D262" s="224">
        <v>2026</v>
      </c>
      <c r="E262" s="225" t="s">
        <v>129</v>
      </c>
      <c r="F262" s="68" t="s">
        <v>31</v>
      </c>
      <c r="G262" s="146">
        <f t="shared" ref="G262:H262" si="121">G263+G264</f>
        <v>1699145.75</v>
      </c>
      <c r="H262" s="146">
        <f t="shared" si="121"/>
        <v>1699145.75</v>
      </c>
      <c r="I262" s="146">
        <f t="shared" si="115"/>
        <v>100</v>
      </c>
      <c r="J262" s="226" t="s">
        <v>125</v>
      </c>
      <c r="K262" s="226" t="s">
        <v>90</v>
      </c>
      <c r="L262" s="226">
        <v>100</v>
      </c>
      <c r="M262" s="226">
        <v>100</v>
      </c>
      <c r="N262" s="226">
        <f>M262/L262*100</f>
        <v>100</v>
      </c>
      <c r="O262" s="2"/>
    </row>
    <row r="263" spans="1:15" s="81" customFormat="1" ht="62.4" x14ac:dyDescent="0.3">
      <c r="A263" s="67"/>
      <c r="B263" s="245"/>
      <c r="C263" s="224"/>
      <c r="D263" s="224"/>
      <c r="E263" s="225"/>
      <c r="F263" s="68" t="s">
        <v>35</v>
      </c>
      <c r="G263" s="146">
        <v>1699145.75</v>
      </c>
      <c r="H263" s="146">
        <v>1699145.75</v>
      </c>
      <c r="I263" s="146">
        <f t="shared" si="115"/>
        <v>100</v>
      </c>
      <c r="J263" s="227"/>
      <c r="K263" s="227"/>
      <c r="L263" s="227"/>
      <c r="M263" s="227"/>
      <c r="N263" s="227"/>
      <c r="O263" s="2"/>
    </row>
    <row r="264" spans="1:15" s="81" customFormat="1" ht="46.8" x14ac:dyDescent="0.3">
      <c r="A264" s="67"/>
      <c r="B264" s="246"/>
      <c r="C264" s="224"/>
      <c r="D264" s="224"/>
      <c r="E264" s="225"/>
      <c r="F264" s="68" t="s">
        <v>36</v>
      </c>
      <c r="G264" s="146">
        <v>0</v>
      </c>
      <c r="H264" s="146">
        <v>0</v>
      </c>
      <c r="I264" s="146">
        <v>0</v>
      </c>
      <c r="J264" s="228"/>
      <c r="K264" s="228"/>
      <c r="L264" s="228"/>
      <c r="M264" s="228"/>
      <c r="N264" s="228"/>
      <c r="O264" s="2"/>
    </row>
    <row r="265" spans="1:15" ht="15.75" hidden="1" customHeight="1" x14ac:dyDescent="0.3">
      <c r="A265" s="244" t="s">
        <v>142</v>
      </c>
      <c r="B265" s="244" t="s">
        <v>175</v>
      </c>
      <c r="C265" s="224">
        <v>2020</v>
      </c>
      <c r="D265" s="224">
        <v>2026</v>
      </c>
      <c r="E265" s="225" t="s">
        <v>129</v>
      </c>
      <c r="F265" s="16" t="s">
        <v>31</v>
      </c>
      <c r="G265" s="146">
        <f t="shared" ref="G265:H265" si="122">G266+G267</f>
        <v>0</v>
      </c>
      <c r="H265" s="146">
        <f t="shared" si="122"/>
        <v>0</v>
      </c>
      <c r="I265" s="146"/>
      <c r="J265" s="226" t="s">
        <v>125</v>
      </c>
      <c r="K265" s="226" t="s">
        <v>90</v>
      </c>
      <c r="L265" s="226"/>
      <c r="M265" s="226"/>
      <c r="N265" s="226"/>
      <c r="O265" s="2"/>
    </row>
    <row r="266" spans="1:15" ht="36.6" hidden="1" customHeight="1" x14ac:dyDescent="0.3">
      <c r="A266" s="245"/>
      <c r="B266" s="245"/>
      <c r="C266" s="224"/>
      <c r="D266" s="224"/>
      <c r="E266" s="225"/>
      <c r="F266" s="16" t="s">
        <v>35</v>
      </c>
      <c r="G266" s="146">
        <v>0</v>
      </c>
      <c r="H266" s="146">
        <v>0</v>
      </c>
      <c r="I266" s="146"/>
      <c r="J266" s="227"/>
      <c r="K266" s="227"/>
      <c r="L266" s="227"/>
      <c r="M266" s="227"/>
      <c r="N266" s="227"/>
      <c r="O266" s="2"/>
    </row>
    <row r="267" spans="1:15" ht="30" hidden="1" customHeight="1" x14ac:dyDescent="0.3">
      <c r="A267" s="246"/>
      <c r="B267" s="246"/>
      <c r="C267" s="224"/>
      <c r="D267" s="224"/>
      <c r="E267" s="225"/>
      <c r="F267" s="16" t="s">
        <v>36</v>
      </c>
      <c r="G267" s="146">
        <v>0</v>
      </c>
      <c r="H267" s="146">
        <v>0</v>
      </c>
      <c r="I267" s="146"/>
      <c r="J267" s="228"/>
      <c r="K267" s="228"/>
      <c r="L267" s="228"/>
      <c r="M267" s="228"/>
      <c r="N267" s="228"/>
      <c r="O267" s="2"/>
    </row>
    <row r="268" spans="1:15" ht="93.6" x14ac:dyDescent="0.3">
      <c r="A268" s="19"/>
      <c r="B268" s="34" t="s">
        <v>112</v>
      </c>
      <c r="C268" s="12">
        <v>2020</v>
      </c>
      <c r="D268" s="12">
        <v>2026</v>
      </c>
      <c r="E268" s="12" t="s">
        <v>49</v>
      </c>
      <c r="F268" s="12" t="s">
        <v>49</v>
      </c>
      <c r="G268" s="146" t="s">
        <v>49</v>
      </c>
      <c r="H268" s="146" t="s">
        <v>49</v>
      </c>
      <c r="I268" s="146" t="s">
        <v>49</v>
      </c>
      <c r="J268" s="12" t="s">
        <v>49</v>
      </c>
      <c r="K268" s="12" t="s">
        <v>49</v>
      </c>
      <c r="L268" s="12" t="s">
        <v>49</v>
      </c>
      <c r="M268" s="12" t="s">
        <v>49</v>
      </c>
      <c r="N268" s="12" t="s">
        <v>49</v>
      </c>
      <c r="O268" s="2"/>
    </row>
    <row r="269" spans="1:15" s="60" customFormat="1" ht="31.2" x14ac:dyDescent="0.3">
      <c r="A269" s="61"/>
      <c r="B269" s="244" t="s">
        <v>65</v>
      </c>
      <c r="C269" s="224">
        <v>2020</v>
      </c>
      <c r="D269" s="224">
        <v>2026</v>
      </c>
      <c r="E269" s="226"/>
      <c r="F269" s="59" t="s">
        <v>31</v>
      </c>
      <c r="G269" s="146">
        <f t="shared" ref="G269:H269" si="123">G270+G271</f>
        <v>900718.39</v>
      </c>
      <c r="H269" s="146">
        <f t="shared" si="123"/>
        <v>900718.39</v>
      </c>
      <c r="I269" s="146">
        <f>H269/G269*100</f>
        <v>100</v>
      </c>
      <c r="J269" s="226" t="s">
        <v>49</v>
      </c>
      <c r="K269" s="226" t="s">
        <v>49</v>
      </c>
      <c r="L269" s="226" t="s">
        <v>49</v>
      </c>
      <c r="M269" s="226" t="s">
        <v>49</v>
      </c>
      <c r="N269" s="226" t="s">
        <v>49</v>
      </c>
      <c r="O269" s="2"/>
    </row>
    <row r="270" spans="1:15" s="60" customFormat="1" ht="62.4" x14ac:dyDescent="0.3">
      <c r="A270" s="61"/>
      <c r="B270" s="286"/>
      <c r="C270" s="224"/>
      <c r="D270" s="224"/>
      <c r="E270" s="236"/>
      <c r="F270" s="59" t="s">
        <v>35</v>
      </c>
      <c r="G270" s="146">
        <f t="shared" ref="G270:H270" si="124">G276+G273</f>
        <v>900718.39</v>
      </c>
      <c r="H270" s="146">
        <f t="shared" si="124"/>
        <v>900718.39</v>
      </c>
      <c r="I270" s="146">
        <f t="shared" ref="I270:I318" si="125">H270/G270*100</f>
        <v>100</v>
      </c>
      <c r="J270" s="227"/>
      <c r="K270" s="227"/>
      <c r="L270" s="227"/>
      <c r="M270" s="227"/>
      <c r="N270" s="227"/>
      <c r="O270" s="2"/>
    </row>
    <row r="271" spans="1:15" s="60" customFormat="1" ht="46.8" x14ac:dyDescent="0.3">
      <c r="A271" s="61"/>
      <c r="B271" s="287"/>
      <c r="C271" s="224"/>
      <c r="D271" s="224"/>
      <c r="E271" s="237"/>
      <c r="F271" s="59" t="s">
        <v>36</v>
      </c>
      <c r="G271" s="146">
        <f t="shared" ref="G271:H271" si="126">G277+G274</f>
        <v>0</v>
      </c>
      <c r="H271" s="146">
        <f t="shared" si="126"/>
        <v>0</v>
      </c>
      <c r="I271" s="146">
        <v>0</v>
      </c>
      <c r="J271" s="228"/>
      <c r="K271" s="228"/>
      <c r="L271" s="228"/>
      <c r="M271" s="228"/>
      <c r="N271" s="228"/>
      <c r="O271" s="2"/>
    </row>
    <row r="272" spans="1:15" s="60" customFormat="1" ht="31.2" hidden="1" x14ac:dyDescent="0.3">
      <c r="A272" s="61"/>
      <c r="B272" s="244" t="s">
        <v>110</v>
      </c>
      <c r="C272" s="224">
        <v>2020</v>
      </c>
      <c r="D272" s="224">
        <v>2026</v>
      </c>
      <c r="E272" s="225" t="s">
        <v>129</v>
      </c>
      <c r="F272" s="59" t="s">
        <v>31</v>
      </c>
      <c r="G272" s="160">
        <f t="shared" ref="G272:H272" si="127">G273+G274</f>
        <v>0</v>
      </c>
      <c r="H272" s="160">
        <f t="shared" si="127"/>
        <v>0</v>
      </c>
      <c r="I272" s="146">
        <v>0</v>
      </c>
      <c r="J272" s="226" t="s">
        <v>127</v>
      </c>
      <c r="K272" s="226" t="s">
        <v>91</v>
      </c>
      <c r="L272" s="226">
        <v>1</v>
      </c>
      <c r="M272" s="226"/>
      <c r="N272" s="226">
        <f>M272/L272*100</f>
        <v>0</v>
      </c>
      <c r="O272" s="2"/>
    </row>
    <row r="273" spans="1:15" s="60" customFormat="1" ht="62.4" hidden="1" x14ac:dyDescent="0.3">
      <c r="A273" s="61"/>
      <c r="B273" s="222"/>
      <c r="C273" s="224"/>
      <c r="D273" s="224"/>
      <c r="E273" s="225"/>
      <c r="F273" s="59" t="s">
        <v>35</v>
      </c>
      <c r="G273" s="146">
        <v>0</v>
      </c>
      <c r="H273" s="146">
        <v>0</v>
      </c>
      <c r="I273" s="146">
        <v>0</v>
      </c>
      <c r="J273" s="236"/>
      <c r="K273" s="236"/>
      <c r="L273" s="236"/>
      <c r="M273" s="236"/>
      <c r="N273" s="236"/>
      <c r="O273" s="2"/>
    </row>
    <row r="274" spans="1:15" s="60" customFormat="1" ht="46.8" hidden="1" x14ac:dyDescent="0.3">
      <c r="A274" s="61"/>
      <c r="B274" s="223"/>
      <c r="C274" s="224"/>
      <c r="D274" s="224"/>
      <c r="E274" s="225"/>
      <c r="F274" s="59" t="s">
        <v>36</v>
      </c>
      <c r="G274" s="146">
        <v>0</v>
      </c>
      <c r="H274" s="146">
        <v>0</v>
      </c>
      <c r="I274" s="146">
        <v>0</v>
      </c>
      <c r="J274" s="237"/>
      <c r="K274" s="237"/>
      <c r="L274" s="237"/>
      <c r="M274" s="237"/>
      <c r="N274" s="237"/>
      <c r="O274" s="2"/>
    </row>
    <row r="275" spans="1:15" s="60" customFormat="1" ht="31.2" x14ac:dyDescent="0.3">
      <c r="A275" s="61"/>
      <c r="B275" s="244" t="s">
        <v>138</v>
      </c>
      <c r="C275" s="224">
        <v>2020</v>
      </c>
      <c r="D275" s="224">
        <v>2026</v>
      </c>
      <c r="E275" s="225" t="s">
        <v>129</v>
      </c>
      <c r="F275" s="59" t="s">
        <v>31</v>
      </c>
      <c r="G275" s="146">
        <f t="shared" ref="G275:H275" si="128">G276+G277</f>
        <v>900718.39</v>
      </c>
      <c r="H275" s="146">
        <f t="shared" si="128"/>
        <v>900718.39</v>
      </c>
      <c r="I275" s="146">
        <f t="shared" si="125"/>
        <v>100</v>
      </c>
      <c r="J275" s="226" t="s">
        <v>139</v>
      </c>
      <c r="K275" s="226" t="s">
        <v>140</v>
      </c>
      <c r="L275" s="226">
        <v>15</v>
      </c>
      <c r="M275" s="226">
        <v>15</v>
      </c>
      <c r="N275" s="226">
        <f>M275/L275*100</f>
        <v>100</v>
      </c>
      <c r="O275" s="2"/>
    </row>
    <row r="276" spans="1:15" s="60" customFormat="1" ht="62.4" x14ac:dyDescent="0.3">
      <c r="A276" s="61"/>
      <c r="B276" s="222"/>
      <c r="C276" s="224"/>
      <c r="D276" s="224"/>
      <c r="E276" s="225"/>
      <c r="F276" s="59" t="s">
        <v>35</v>
      </c>
      <c r="G276" s="146">
        <v>900718.39</v>
      </c>
      <c r="H276" s="146">
        <v>900718.39</v>
      </c>
      <c r="I276" s="146">
        <f t="shared" si="125"/>
        <v>100</v>
      </c>
      <c r="J276" s="236"/>
      <c r="K276" s="236"/>
      <c r="L276" s="236"/>
      <c r="M276" s="236"/>
      <c r="N276" s="236"/>
      <c r="O276" s="2"/>
    </row>
    <row r="277" spans="1:15" s="60" customFormat="1" ht="46.8" x14ac:dyDescent="0.3">
      <c r="A277" s="61"/>
      <c r="B277" s="223"/>
      <c r="C277" s="224"/>
      <c r="D277" s="224"/>
      <c r="E277" s="225"/>
      <c r="F277" s="59" t="s">
        <v>36</v>
      </c>
      <c r="G277" s="146">
        <v>0</v>
      </c>
      <c r="H277" s="146">
        <v>0</v>
      </c>
      <c r="I277" s="146">
        <v>0</v>
      </c>
      <c r="J277" s="237"/>
      <c r="K277" s="237"/>
      <c r="L277" s="237"/>
      <c r="M277" s="237"/>
      <c r="N277" s="237"/>
      <c r="O277" s="2"/>
    </row>
    <row r="278" spans="1:15" ht="32.25" customHeight="1" x14ac:dyDescent="0.3">
      <c r="A278" s="285"/>
      <c r="B278" s="244" t="s">
        <v>159</v>
      </c>
      <c r="C278" s="224">
        <v>2020</v>
      </c>
      <c r="D278" s="224">
        <v>2026</v>
      </c>
      <c r="E278" s="225" t="s">
        <v>129</v>
      </c>
      <c r="F278" s="16" t="s">
        <v>31</v>
      </c>
      <c r="G278" s="146">
        <f t="shared" ref="G278:H278" si="129">G279+G280</f>
        <v>17905475</v>
      </c>
      <c r="H278" s="146">
        <f t="shared" si="129"/>
        <v>17151850</v>
      </c>
      <c r="I278" s="146">
        <f t="shared" si="125"/>
        <v>95.791091830850618</v>
      </c>
      <c r="J278" s="226" t="s">
        <v>49</v>
      </c>
      <c r="K278" s="226" t="s">
        <v>49</v>
      </c>
      <c r="L278" s="226" t="s">
        <v>49</v>
      </c>
      <c r="M278" s="226" t="s">
        <v>49</v>
      </c>
      <c r="N278" s="226" t="s">
        <v>49</v>
      </c>
      <c r="O278" s="2"/>
    </row>
    <row r="279" spans="1:15" ht="60" customHeight="1" x14ac:dyDescent="0.3">
      <c r="A279" s="286"/>
      <c r="B279" s="286"/>
      <c r="C279" s="224"/>
      <c r="D279" s="224"/>
      <c r="E279" s="225"/>
      <c r="F279" s="16" t="s">
        <v>35</v>
      </c>
      <c r="G279" s="146">
        <f t="shared" ref="G279:H279" si="130">G318+G282+G285+G288+G291+G294+G297+G300+G303+G306+G309+G312+G315</f>
        <v>4713498.37</v>
      </c>
      <c r="H279" s="146">
        <f t="shared" si="130"/>
        <v>4675817.12</v>
      </c>
      <c r="I279" s="146">
        <f t="shared" si="125"/>
        <v>99.200567242372884</v>
      </c>
      <c r="J279" s="227"/>
      <c r="K279" s="227"/>
      <c r="L279" s="227"/>
      <c r="M279" s="227"/>
      <c r="N279" s="227"/>
      <c r="O279" s="2"/>
    </row>
    <row r="280" spans="1:15" ht="50.25" customHeight="1" x14ac:dyDescent="0.3">
      <c r="A280" s="287"/>
      <c r="B280" s="287"/>
      <c r="C280" s="224"/>
      <c r="D280" s="224"/>
      <c r="E280" s="225"/>
      <c r="F280" s="16" t="s">
        <v>36</v>
      </c>
      <c r="G280" s="146">
        <f t="shared" ref="G280:H280" si="131">G319+G283+G286+G289+G292+G295+G298+G301+G304+G307+G310+G313+G316</f>
        <v>13191976.630000001</v>
      </c>
      <c r="H280" s="146">
        <f t="shared" si="131"/>
        <v>12476032.880000001</v>
      </c>
      <c r="I280" s="146">
        <f t="shared" si="125"/>
        <v>94.5728849430201</v>
      </c>
      <c r="J280" s="228"/>
      <c r="K280" s="228"/>
      <c r="L280" s="228"/>
      <c r="M280" s="228"/>
      <c r="N280" s="228"/>
      <c r="O280" s="2"/>
    </row>
    <row r="281" spans="1:15" s="47" customFormat="1" ht="50.25" hidden="1" customHeight="1" x14ac:dyDescent="0.3">
      <c r="A281" s="50"/>
      <c r="B281" s="244" t="s">
        <v>160</v>
      </c>
      <c r="C281" s="224">
        <v>2020</v>
      </c>
      <c r="D281" s="224">
        <v>2026</v>
      </c>
      <c r="E281" s="225" t="s">
        <v>129</v>
      </c>
      <c r="F281" s="46" t="s">
        <v>31</v>
      </c>
      <c r="G281" s="146">
        <f t="shared" ref="G281:H281" si="132">G282+G283</f>
        <v>0</v>
      </c>
      <c r="H281" s="146">
        <f t="shared" si="132"/>
        <v>0</v>
      </c>
      <c r="I281" s="146"/>
      <c r="J281" s="226" t="s">
        <v>161</v>
      </c>
      <c r="K281" s="226" t="s">
        <v>91</v>
      </c>
      <c r="L281" s="226" t="s">
        <v>49</v>
      </c>
      <c r="M281" s="226" t="s">
        <v>49</v>
      </c>
      <c r="N281" s="226" t="s">
        <v>49</v>
      </c>
      <c r="O281" s="2"/>
    </row>
    <row r="282" spans="1:15" s="47" customFormat="1" ht="50.25" hidden="1" customHeight="1" x14ac:dyDescent="0.3">
      <c r="A282" s="50"/>
      <c r="B282" s="222"/>
      <c r="C282" s="224"/>
      <c r="D282" s="224"/>
      <c r="E282" s="225"/>
      <c r="F282" s="46" t="s">
        <v>35</v>
      </c>
      <c r="G282" s="146">
        <v>0</v>
      </c>
      <c r="H282" s="146">
        <v>0</v>
      </c>
      <c r="I282" s="146"/>
      <c r="J282" s="236"/>
      <c r="K282" s="236"/>
      <c r="L282" s="236"/>
      <c r="M282" s="236"/>
      <c r="N282" s="236"/>
      <c r="O282" s="2"/>
    </row>
    <row r="283" spans="1:15" s="47" customFormat="1" ht="50.25" hidden="1" customHeight="1" x14ac:dyDescent="0.3">
      <c r="A283" s="50"/>
      <c r="B283" s="223"/>
      <c r="C283" s="224"/>
      <c r="D283" s="224"/>
      <c r="E283" s="225"/>
      <c r="F283" s="46" t="s">
        <v>36</v>
      </c>
      <c r="G283" s="146">
        <v>0</v>
      </c>
      <c r="H283" s="146">
        <v>0</v>
      </c>
      <c r="I283" s="146"/>
      <c r="J283" s="237"/>
      <c r="K283" s="237"/>
      <c r="L283" s="237"/>
      <c r="M283" s="237"/>
      <c r="N283" s="237"/>
      <c r="O283" s="2"/>
    </row>
    <row r="284" spans="1:15" s="60" customFormat="1" ht="50.25" hidden="1" customHeight="1" x14ac:dyDescent="0.3">
      <c r="A284" s="61"/>
      <c r="B284" s="244" t="s">
        <v>162</v>
      </c>
      <c r="C284" s="224">
        <v>2020</v>
      </c>
      <c r="D284" s="224">
        <v>2026</v>
      </c>
      <c r="E284" s="225" t="s">
        <v>129</v>
      </c>
      <c r="F284" s="59" t="s">
        <v>31</v>
      </c>
      <c r="G284" s="146">
        <f t="shared" ref="G284:H284" si="133">G285+G286</f>
        <v>0</v>
      </c>
      <c r="H284" s="146">
        <f t="shared" si="133"/>
        <v>0</v>
      </c>
      <c r="I284" s="146"/>
      <c r="J284" s="226" t="s">
        <v>161</v>
      </c>
      <c r="K284" s="226" t="s">
        <v>91</v>
      </c>
      <c r="L284" s="226" t="s">
        <v>49</v>
      </c>
      <c r="M284" s="226" t="s">
        <v>49</v>
      </c>
      <c r="N284" s="226" t="s">
        <v>49</v>
      </c>
      <c r="O284" s="2"/>
    </row>
    <row r="285" spans="1:15" s="60" customFormat="1" ht="50.25" hidden="1" customHeight="1" x14ac:dyDescent="0.3">
      <c r="A285" s="61"/>
      <c r="B285" s="222"/>
      <c r="C285" s="224"/>
      <c r="D285" s="224"/>
      <c r="E285" s="225"/>
      <c r="F285" s="59" t="s">
        <v>35</v>
      </c>
      <c r="G285" s="146">
        <v>0</v>
      </c>
      <c r="H285" s="146">
        <v>0</v>
      </c>
      <c r="I285" s="146"/>
      <c r="J285" s="236"/>
      <c r="K285" s="236"/>
      <c r="L285" s="236"/>
      <c r="M285" s="236"/>
      <c r="N285" s="236"/>
      <c r="O285" s="2"/>
    </row>
    <row r="286" spans="1:15" s="60" customFormat="1" ht="50.25" hidden="1" customHeight="1" x14ac:dyDescent="0.3">
      <c r="A286" s="61"/>
      <c r="B286" s="223"/>
      <c r="C286" s="224"/>
      <c r="D286" s="224"/>
      <c r="E286" s="225"/>
      <c r="F286" s="59" t="s">
        <v>36</v>
      </c>
      <c r="G286" s="146">
        <v>0</v>
      </c>
      <c r="H286" s="146">
        <v>0</v>
      </c>
      <c r="I286" s="146"/>
      <c r="J286" s="237"/>
      <c r="K286" s="237"/>
      <c r="L286" s="237"/>
      <c r="M286" s="237"/>
      <c r="N286" s="237"/>
      <c r="O286" s="2"/>
    </row>
    <row r="287" spans="1:15" s="66" customFormat="1" ht="50.25" hidden="1" customHeight="1" x14ac:dyDescent="0.3">
      <c r="A287" s="65"/>
      <c r="B287" s="244" t="s">
        <v>163</v>
      </c>
      <c r="C287" s="224">
        <v>2020</v>
      </c>
      <c r="D287" s="224">
        <v>2026</v>
      </c>
      <c r="E287" s="225" t="s">
        <v>129</v>
      </c>
      <c r="F287" s="64" t="s">
        <v>31</v>
      </c>
      <c r="G287" s="146">
        <f t="shared" ref="G287:H287" si="134">G288+G289</f>
        <v>0</v>
      </c>
      <c r="H287" s="146">
        <f t="shared" si="134"/>
        <v>0</v>
      </c>
      <c r="I287" s="146"/>
      <c r="J287" s="226" t="s">
        <v>164</v>
      </c>
      <c r="K287" s="226" t="s">
        <v>91</v>
      </c>
      <c r="L287" s="226" t="s">
        <v>49</v>
      </c>
      <c r="M287" s="226" t="s">
        <v>49</v>
      </c>
      <c r="N287" s="226" t="s">
        <v>49</v>
      </c>
      <c r="O287" s="2"/>
    </row>
    <row r="288" spans="1:15" s="66" customFormat="1" ht="50.25" hidden="1" customHeight="1" x14ac:dyDescent="0.3">
      <c r="A288" s="65"/>
      <c r="B288" s="222"/>
      <c r="C288" s="224"/>
      <c r="D288" s="224"/>
      <c r="E288" s="225"/>
      <c r="F288" s="64" t="s">
        <v>35</v>
      </c>
      <c r="G288" s="146">
        <v>0</v>
      </c>
      <c r="H288" s="146">
        <v>0</v>
      </c>
      <c r="I288" s="146"/>
      <c r="J288" s="236"/>
      <c r="K288" s="236"/>
      <c r="L288" s="236"/>
      <c r="M288" s="236"/>
      <c r="N288" s="236"/>
      <c r="O288" s="2"/>
    </row>
    <row r="289" spans="1:15" s="66" customFormat="1" ht="50.25" hidden="1" customHeight="1" x14ac:dyDescent="0.3">
      <c r="A289" s="65"/>
      <c r="B289" s="223"/>
      <c r="C289" s="224"/>
      <c r="D289" s="224"/>
      <c r="E289" s="225"/>
      <c r="F289" s="64" t="s">
        <v>36</v>
      </c>
      <c r="G289" s="146">
        <v>0</v>
      </c>
      <c r="H289" s="146">
        <v>0</v>
      </c>
      <c r="I289" s="146"/>
      <c r="J289" s="237"/>
      <c r="K289" s="237"/>
      <c r="L289" s="237"/>
      <c r="M289" s="237"/>
      <c r="N289" s="237"/>
      <c r="O289" s="2"/>
    </row>
    <row r="290" spans="1:15" s="117" customFormat="1" ht="50.25" customHeight="1" x14ac:dyDescent="0.3">
      <c r="A290" s="116"/>
      <c r="B290" s="244" t="s">
        <v>169</v>
      </c>
      <c r="C290" s="224">
        <v>2020</v>
      </c>
      <c r="D290" s="224">
        <v>2026</v>
      </c>
      <c r="E290" s="225" t="s">
        <v>129</v>
      </c>
      <c r="F290" s="214" t="s">
        <v>31</v>
      </c>
      <c r="G290" s="146">
        <f t="shared" ref="G290:H290" si="135">G291+G292</f>
        <v>5725000</v>
      </c>
      <c r="H290" s="146">
        <f t="shared" si="135"/>
        <v>4971375</v>
      </c>
      <c r="I290" s="146">
        <f t="shared" si="125"/>
        <v>86.836244541484717</v>
      </c>
      <c r="J290" s="226" t="s">
        <v>168</v>
      </c>
      <c r="K290" s="226" t="s">
        <v>91</v>
      </c>
      <c r="L290" s="226">
        <v>1</v>
      </c>
      <c r="M290" s="226">
        <v>1</v>
      </c>
      <c r="N290" s="226">
        <v>100</v>
      </c>
      <c r="O290" s="2"/>
    </row>
    <row r="291" spans="1:15" s="117" customFormat="1" ht="50.25" customHeight="1" x14ac:dyDescent="0.3">
      <c r="A291" s="116"/>
      <c r="B291" s="222"/>
      <c r="C291" s="224"/>
      <c r="D291" s="224"/>
      <c r="E291" s="225"/>
      <c r="F291" s="214" t="s">
        <v>35</v>
      </c>
      <c r="G291" s="146">
        <v>286250</v>
      </c>
      <c r="H291" s="146">
        <v>248568.75</v>
      </c>
      <c r="I291" s="146">
        <f t="shared" si="125"/>
        <v>86.836244541484717</v>
      </c>
      <c r="J291" s="236"/>
      <c r="K291" s="236"/>
      <c r="L291" s="236"/>
      <c r="M291" s="236"/>
      <c r="N291" s="236"/>
      <c r="O291" s="2"/>
    </row>
    <row r="292" spans="1:15" s="117" customFormat="1" ht="50.25" customHeight="1" x14ac:dyDescent="0.3">
      <c r="A292" s="116"/>
      <c r="B292" s="223"/>
      <c r="C292" s="224"/>
      <c r="D292" s="224"/>
      <c r="E292" s="225"/>
      <c r="F292" s="214" t="s">
        <v>36</v>
      </c>
      <c r="G292" s="146">
        <v>5438750</v>
      </c>
      <c r="H292" s="146">
        <v>4722806.25</v>
      </c>
      <c r="I292" s="146">
        <f t="shared" si="125"/>
        <v>86.836244541484717</v>
      </c>
      <c r="J292" s="237"/>
      <c r="K292" s="237"/>
      <c r="L292" s="237"/>
      <c r="M292" s="237"/>
      <c r="N292" s="237"/>
      <c r="O292" s="2"/>
    </row>
    <row r="293" spans="1:15" s="117" customFormat="1" ht="50.25" hidden="1" customHeight="1" x14ac:dyDescent="0.3">
      <c r="A293" s="116"/>
      <c r="B293" s="221" t="s">
        <v>189</v>
      </c>
      <c r="C293" s="255">
        <v>2021</v>
      </c>
      <c r="D293" s="255">
        <v>2026</v>
      </c>
      <c r="E293" s="225" t="s">
        <v>129</v>
      </c>
      <c r="F293" s="115" t="s">
        <v>31</v>
      </c>
      <c r="G293" s="146">
        <f t="shared" ref="G293:H293" si="136">G294+G295</f>
        <v>0</v>
      </c>
      <c r="H293" s="146">
        <f t="shared" si="136"/>
        <v>0</v>
      </c>
      <c r="I293" s="146"/>
      <c r="J293" s="226" t="s">
        <v>161</v>
      </c>
      <c r="K293" s="235" t="s">
        <v>91</v>
      </c>
      <c r="L293" s="235" t="s">
        <v>49</v>
      </c>
      <c r="M293" s="235" t="s">
        <v>49</v>
      </c>
      <c r="N293" s="235" t="s">
        <v>49</v>
      </c>
      <c r="O293" s="2"/>
    </row>
    <row r="294" spans="1:15" s="117" customFormat="1" ht="50.25" hidden="1" customHeight="1" x14ac:dyDescent="0.3">
      <c r="A294" s="116"/>
      <c r="B294" s="222"/>
      <c r="C294" s="256"/>
      <c r="D294" s="256"/>
      <c r="E294" s="225"/>
      <c r="F294" s="115" t="s">
        <v>35</v>
      </c>
      <c r="G294" s="146"/>
      <c r="H294" s="146"/>
      <c r="I294" s="146"/>
      <c r="J294" s="236"/>
      <c r="K294" s="236"/>
      <c r="L294" s="236"/>
      <c r="M294" s="236"/>
      <c r="N294" s="236"/>
      <c r="O294" s="2"/>
    </row>
    <row r="295" spans="1:15" s="117" customFormat="1" ht="50.25" hidden="1" customHeight="1" x14ac:dyDescent="0.3">
      <c r="A295" s="116"/>
      <c r="B295" s="223"/>
      <c r="C295" s="257"/>
      <c r="D295" s="257"/>
      <c r="E295" s="225"/>
      <c r="F295" s="115" t="s">
        <v>36</v>
      </c>
      <c r="G295" s="146"/>
      <c r="H295" s="146"/>
      <c r="I295" s="146"/>
      <c r="J295" s="237"/>
      <c r="K295" s="237"/>
      <c r="L295" s="237"/>
      <c r="M295" s="237"/>
      <c r="N295" s="237"/>
      <c r="O295" s="2"/>
    </row>
    <row r="296" spans="1:15" s="120" customFormat="1" ht="50.25" hidden="1" customHeight="1" x14ac:dyDescent="0.3">
      <c r="A296" s="119"/>
      <c r="B296" s="244" t="s">
        <v>195</v>
      </c>
      <c r="C296" s="224">
        <v>2021</v>
      </c>
      <c r="D296" s="224">
        <v>2026</v>
      </c>
      <c r="E296" s="225" t="s">
        <v>129</v>
      </c>
      <c r="F296" s="118" t="s">
        <v>31</v>
      </c>
      <c r="G296" s="20">
        <f t="shared" ref="G296:H296" si="137">G297+G298</f>
        <v>0</v>
      </c>
      <c r="H296" s="20">
        <f t="shared" si="137"/>
        <v>0</v>
      </c>
      <c r="I296" s="146" t="e">
        <f t="shared" si="125"/>
        <v>#DIV/0!</v>
      </c>
      <c r="J296" s="226" t="s">
        <v>161</v>
      </c>
      <c r="K296" s="226" t="s">
        <v>91</v>
      </c>
      <c r="L296" s="226" t="s">
        <v>49</v>
      </c>
      <c r="M296" s="226" t="s">
        <v>49</v>
      </c>
      <c r="N296" s="226" t="s">
        <v>49</v>
      </c>
      <c r="O296" s="2"/>
    </row>
    <row r="297" spans="1:15" s="120" customFormat="1" ht="50.25" hidden="1" customHeight="1" x14ac:dyDescent="0.3">
      <c r="A297" s="119"/>
      <c r="B297" s="222"/>
      <c r="C297" s="224"/>
      <c r="D297" s="224"/>
      <c r="E297" s="225"/>
      <c r="F297" s="118" t="s">
        <v>35</v>
      </c>
      <c r="G297" s="146">
        <v>0</v>
      </c>
      <c r="H297" s="146">
        <v>0</v>
      </c>
      <c r="I297" s="146"/>
      <c r="J297" s="236"/>
      <c r="K297" s="236"/>
      <c r="L297" s="236"/>
      <c r="M297" s="236"/>
      <c r="N297" s="236"/>
      <c r="O297" s="2"/>
    </row>
    <row r="298" spans="1:15" s="120" customFormat="1" ht="50.25" hidden="1" customHeight="1" x14ac:dyDescent="0.3">
      <c r="A298" s="119"/>
      <c r="B298" s="223"/>
      <c r="C298" s="224"/>
      <c r="D298" s="224"/>
      <c r="E298" s="225"/>
      <c r="F298" s="118" t="s">
        <v>36</v>
      </c>
      <c r="G298" s="146">
        <v>0</v>
      </c>
      <c r="H298" s="146">
        <v>0</v>
      </c>
      <c r="I298" s="146"/>
      <c r="J298" s="237"/>
      <c r="K298" s="237"/>
      <c r="L298" s="237"/>
      <c r="M298" s="237"/>
      <c r="N298" s="237"/>
      <c r="O298" s="2"/>
    </row>
    <row r="299" spans="1:15" s="123" customFormat="1" ht="50.25" hidden="1" customHeight="1" x14ac:dyDescent="0.3">
      <c r="A299" s="122"/>
      <c r="B299" s="244" t="s">
        <v>190</v>
      </c>
      <c r="C299" s="226">
        <v>2021</v>
      </c>
      <c r="D299" s="226">
        <v>2026</v>
      </c>
      <c r="E299" s="244" t="s">
        <v>129</v>
      </c>
      <c r="F299" s="121" t="s">
        <v>31</v>
      </c>
      <c r="G299" s="20">
        <f t="shared" ref="G299:H299" si="138">G300+G301</f>
        <v>0</v>
      </c>
      <c r="H299" s="20">
        <f t="shared" si="138"/>
        <v>0</v>
      </c>
      <c r="I299" s="146"/>
      <c r="J299" s="226" t="s">
        <v>125</v>
      </c>
      <c r="K299" s="226" t="s">
        <v>91</v>
      </c>
      <c r="L299" s="226" t="s">
        <v>49</v>
      </c>
      <c r="M299" s="226" t="s">
        <v>49</v>
      </c>
      <c r="N299" s="226" t="s">
        <v>49</v>
      </c>
      <c r="O299" s="2"/>
    </row>
    <row r="300" spans="1:15" s="123" customFormat="1" ht="50.25" hidden="1" customHeight="1" x14ac:dyDescent="0.3">
      <c r="A300" s="122"/>
      <c r="B300" s="245"/>
      <c r="C300" s="227"/>
      <c r="D300" s="227"/>
      <c r="E300" s="245"/>
      <c r="F300" s="121" t="s">
        <v>35</v>
      </c>
      <c r="G300" s="146">
        <v>0</v>
      </c>
      <c r="H300" s="146">
        <v>0</v>
      </c>
      <c r="I300" s="146"/>
      <c r="J300" s="227"/>
      <c r="K300" s="227"/>
      <c r="L300" s="227"/>
      <c r="M300" s="227"/>
      <c r="N300" s="227"/>
      <c r="O300" s="2"/>
    </row>
    <row r="301" spans="1:15" s="123" customFormat="1" ht="50.25" hidden="1" customHeight="1" x14ac:dyDescent="0.3">
      <c r="A301" s="122"/>
      <c r="B301" s="246"/>
      <c r="C301" s="228"/>
      <c r="D301" s="228"/>
      <c r="E301" s="246"/>
      <c r="F301" s="121" t="s">
        <v>36</v>
      </c>
      <c r="G301" s="146">
        <v>0</v>
      </c>
      <c r="H301" s="146">
        <v>0</v>
      </c>
      <c r="I301" s="146"/>
      <c r="J301" s="228"/>
      <c r="K301" s="228"/>
      <c r="L301" s="228"/>
      <c r="M301" s="228"/>
      <c r="N301" s="228"/>
      <c r="O301" s="2"/>
    </row>
    <row r="302" spans="1:15" s="184" customFormat="1" ht="50.25" hidden="1" customHeight="1" x14ac:dyDescent="0.3">
      <c r="A302" s="183"/>
      <c r="B302" s="244" t="s">
        <v>192</v>
      </c>
      <c r="C302" s="226">
        <v>2021</v>
      </c>
      <c r="D302" s="226">
        <v>2026</v>
      </c>
      <c r="E302" s="244" t="s">
        <v>129</v>
      </c>
      <c r="F302" s="181" t="s">
        <v>31</v>
      </c>
      <c r="G302" s="182">
        <f t="shared" ref="G302:H302" si="139">G303+G304</f>
        <v>0</v>
      </c>
      <c r="H302" s="182">
        <f t="shared" si="139"/>
        <v>0</v>
      </c>
      <c r="I302" s="146"/>
      <c r="J302" s="226" t="s">
        <v>125</v>
      </c>
      <c r="K302" s="226" t="s">
        <v>90</v>
      </c>
      <c r="L302" s="226" t="s">
        <v>49</v>
      </c>
      <c r="M302" s="226" t="s">
        <v>49</v>
      </c>
      <c r="N302" s="226" t="s">
        <v>49</v>
      </c>
      <c r="O302" s="2"/>
    </row>
    <row r="303" spans="1:15" s="184" customFormat="1" ht="50.25" hidden="1" customHeight="1" x14ac:dyDescent="0.3">
      <c r="A303" s="183"/>
      <c r="B303" s="245"/>
      <c r="C303" s="227"/>
      <c r="D303" s="227"/>
      <c r="E303" s="245"/>
      <c r="F303" s="181" t="s">
        <v>35</v>
      </c>
      <c r="G303" s="146">
        <v>0</v>
      </c>
      <c r="H303" s="146">
        <v>0</v>
      </c>
      <c r="I303" s="146"/>
      <c r="J303" s="227"/>
      <c r="K303" s="227"/>
      <c r="L303" s="227"/>
      <c r="M303" s="227"/>
      <c r="N303" s="227"/>
      <c r="O303" s="2"/>
    </row>
    <row r="304" spans="1:15" s="184" customFormat="1" ht="50.25" hidden="1" customHeight="1" x14ac:dyDescent="0.3">
      <c r="A304" s="183"/>
      <c r="B304" s="246"/>
      <c r="C304" s="228"/>
      <c r="D304" s="228"/>
      <c r="E304" s="246"/>
      <c r="F304" s="181" t="s">
        <v>36</v>
      </c>
      <c r="G304" s="146">
        <v>0</v>
      </c>
      <c r="H304" s="146">
        <v>0</v>
      </c>
      <c r="I304" s="146"/>
      <c r="J304" s="228"/>
      <c r="K304" s="228"/>
      <c r="L304" s="228"/>
      <c r="M304" s="228"/>
      <c r="N304" s="228"/>
      <c r="O304" s="2"/>
    </row>
    <row r="305" spans="1:15" s="184" customFormat="1" ht="50.25" customHeight="1" x14ac:dyDescent="0.3">
      <c r="A305" s="183"/>
      <c r="B305" s="244" t="s">
        <v>202</v>
      </c>
      <c r="C305" s="226">
        <v>2022</v>
      </c>
      <c r="D305" s="226">
        <v>2026</v>
      </c>
      <c r="E305" s="244" t="s">
        <v>129</v>
      </c>
      <c r="F305" s="181" t="s">
        <v>31</v>
      </c>
      <c r="G305" s="182">
        <f t="shared" ref="G305:H305" si="140">G306+G307</f>
        <v>160000</v>
      </c>
      <c r="H305" s="182">
        <f t="shared" si="140"/>
        <v>160000</v>
      </c>
      <c r="I305" s="146">
        <f t="shared" si="125"/>
        <v>100</v>
      </c>
      <c r="J305" s="226" t="s">
        <v>125</v>
      </c>
      <c r="K305" s="226" t="s">
        <v>90</v>
      </c>
      <c r="L305" s="226">
        <v>100</v>
      </c>
      <c r="M305" s="226">
        <v>100</v>
      </c>
      <c r="N305" s="226">
        <f>M305/L305*100</f>
        <v>100</v>
      </c>
      <c r="O305" s="2"/>
    </row>
    <row r="306" spans="1:15" s="184" customFormat="1" ht="50.25" customHeight="1" x14ac:dyDescent="0.3">
      <c r="A306" s="183"/>
      <c r="B306" s="245"/>
      <c r="C306" s="227"/>
      <c r="D306" s="227"/>
      <c r="E306" s="245"/>
      <c r="F306" s="181" t="s">
        <v>35</v>
      </c>
      <c r="G306" s="146">
        <v>160000</v>
      </c>
      <c r="H306" s="146">
        <v>160000</v>
      </c>
      <c r="I306" s="146">
        <f t="shared" si="125"/>
        <v>100</v>
      </c>
      <c r="J306" s="227"/>
      <c r="K306" s="227"/>
      <c r="L306" s="227"/>
      <c r="M306" s="227"/>
      <c r="N306" s="227"/>
      <c r="O306" s="2"/>
    </row>
    <row r="307" spans="1:15" s="184" customFormat="1" ht="50.25" customHeight="1" x14ac:dyDescent="0.3">
      <c r="A307" s="183"/>
      <c r="B307" s="246"/>
      <c r="C307" s="228"/>
      <c r="D307" s="228"/>
      <c r="E307" s="246"/>
      <c r="F307" s="181" t="s">
        <v>36</v>
      </c>
      <c r="G307" s="146">
        <v>0</v>
      </c>
      <c r="H307" s="146">
        <v>0</v>
      </c>
      <c r="I307" s="146">
        <v>0</v>
      </c>
      <c r="J307" s="228"/>
      <c r="K307" s="228"/>
      <c r="L307" s="228"/>
      <c r="M307" s="228"/>
      <c r="N307" s="228"/>
      <c r="O307" s="2"/>
    </row>
    <row r="308" spans="1:15" s="184" customFormat="1" ht="50.25" hidden="1" customHeight="1" x14ac:dyDescent="0.3">
      <c r="A308" s="183"/>
      <c r="B308" s="244" t="s">
        <v>203</v>
      </c>
      <c r="C308" s="226">
        <v>2022</v>
      </c>
      <c r="D308" s="226">
        <v>2026</v>
      </c>
      <c r="E308" s="244" t="s">
        <v>129</v>
      </c>
      <c r="F308" s="181" t="s">
        <v>31</v>
      </c>
      <c r="G308" s="182">
        <f t="shared" ref="G308:H308" si="141">G309+G310</f>
        <v>0</v>
      </c>
      <c r="H308" s="182">
        <f t="shared" si="141"/>
        <v>0</v>
      </c>
      <c r="I308" s="146"/>
      <c r="J308" s="226" t="s">
        <v>125</v>
      </c>
      <c r="K308" s="226" t="s">
        <v>90</v>
      </c>
      <c r="L308" s="226"/>
      <c r="M308" s="226"/>
      <c r="N308" s="226"/>
      <c r="O308" s="2"/>
    </row>
    <row r="309" spans="1:15" s="184" customFormat="1" ht="50.25" hidden="1" customHeight="1" x14ac:dyDescent="0.3">
      <c r="A309" s="183"/>
      <c r="B309" s="245"/>
      <c r="C309" s="227"/>
      <c r="D309" s="227"/>
      <c r="E309" s="245"/>
      <c r="F309" s="181" t="s">
        <v>35</v>
      </c>
      <c r="G309" s="146">
        <v>0</v>
      </c>
      <c r="H309" s="146">
        <v>0</v>
      </c>
      <c r="I309" s="146"/>
      <c r="J309" s="227"/>
      <c r="K309" s="227"/>
      <c r="L309" s="227"/>
      <c r="M309" s="227"/>
      <c r="N309" s="227"/>
      <c r="O309" s="2"/>
    </row>
    <row r="310" spans="1:15" s="184" customFormat="1" ht="50.25" hidden="1" customHeight="1" x14ac:dyDescent="0.3">
      <c r="A310" s="183"/>
      <c r="B310" s="246"/>
      <c r="C310" s="228"/>
      <c r="D310" s="228"/>
      <c r="E310" s="246"/>
      <c r="F310" s="181" t="s">
        <v>36</v>
      </c>
      <c r="G310" s="146">
        <v>0</v>
      </c>
      <c r="H310" s="146">
        <v>0</v>
      </c>
      <c r="I310" s="146"/>
      <c r="J310" s="228"/>
      <c r="K310" s="228"/>
      <c r="L310" s="228"/>
      <c r="M310" s="228"/>
      <c r="N310" s="228"/>
      <c r="O310" s="2"/>
    </row>
    <row r="311" spans="1:15" s="184" customFormat="1" ht="50.25" customHeight="1" x14ac:dyDescent="0.3">
      <c r="A311" s="183"/>
      <c r="B311" s="244" t="s">
        <v>204</v>
      </c>
      <c r="C311" s="226">
        <v>2022</v>
      </c>
      <c r="D311" s="226">
        <v>2026</v>
      </c>
      <c r="E311" s="244" t="s">
        <v>129</v>
      </c>
      <c r="F311" s="211" t="s">
        <v>31</v>
      </c>
      <c r="G311" s="160">
        <f t="shared" ref="G311:H311" si="142">G312+G313</f>
        <v>5981941.6699999999</v>
      </c>
      <c r="H311" s="160">
        <f t="shared" si="142"/>
        <v>5981941.6699999999</v>
      </c>
      <c r="I311" s="146">
        <f t="shared" si="125"/>
        <v>100</v>
      </c>
      <c r="J311" s="226" t="s">
        <v>205</v>
      </c>
      <c r="K311" s="226" t="s">
        <v>206</v>
      </c>
      <c r="L311" s="226">
        <v>1</v>
      </c>
      <c r="M311" s="226">
        <v>1</v>
      </c>
      <c r="N311" s="226">
        <f t="shared" ref="N311" si="143">M311/L311*100</f>
        <v>100</v>
      </c>
      <c r="O311" s="2"/>
    </row>
    <row r="312" spans="1:15" s="184" customFormat="1" ht="50.25" customHeight="1" x14ac:dyDescent="0.3">
      <c r="A312" s="183"/>
      <c r="B312" s="245"/>
      <c r="C312" s="227"/>
      <c r="D312" s="227"/>
      <c r="E312" s="245"/>
      <c r="F312" s="211" t="s">
        <v>35</v>
      </c>
      <c r="G312" s="146">
        <v>1980146.05</v>
      </c>
      <c r="H312" s="146">
        <v>1980146.05</v>
      </c>
      <c r="I312" s="146">
        <f t="shared" si="125"/>
        <v>100</v>
      </c>
      <c r="J312" s="227"/>
      <c r="K312" s="227"/>
      <c r="L312" s="227"/>
      <c r="M312" s="227"/>
      <c r="N312" s="227"/>
      <c r="O312" s="2"/>
    </row>
    <row r="313" spans="1:15" s="184" customFormat="1" ht="50.25" customHeight="1" x14ac:dyDescent="0.3">
      <c r="A313" s="183"/>
      <c r="B313" s="246"/>
      <c r="C313" s="228"/>
      <c r="D313" s="228"/>
      <c r="E313" s="246"/>
      <c r="F313" s="211" t="s">
        <v>36</v>
      </c>
      <c r="G313" s="146">
        <v>4001795.62</v>
      </c>
      <c r="H313" s="146">
        <v>4001795.62</v>
      </c>
      <c r="I313" s="146">
        <f t="shared" si="125"/>
        <v>100</v>
      </c>
      <c r="J313" s="228"/>
      <c r="K313" s="228"/>
      <c r="L313" s="228"/>
      <c r="M313" s="228"/>
      <c r="N313" s="228"/>
      <c r="O313" s="2"/>
    </row>
    <row r="314" spans="1:15" s="184" customFormat="1" ht="50.25" customHeight="1" x14ac:dyDescent="0.3">
      <c r="A314" s="183"/>
      <c r="B314" s="244" t="s">
        <v>207</v>
      </c>
      <c r="C314" s="226">
        <v>2022</v>
      </c>
      <c r="D314" s="226">
        <v>2026</v>
      </c>
      <c r="E314" s="244" t="s">
        <v>129</v>
      </c>
      <c r="F314" s="211" t="s">
        <v>31</v>
      </c>
      <c r="G314" s="212">
        <f t="shared" ref="G314:H314" si="144">G315+G316</f>
        <v>5617333.3300000001</v>
      </c>
      <c r="H314" s="212">
        <f t="shared" si="144"/>
        <v>5617333.3300000001</v>
      </c>
      <c r="I314" s="146">
        <f t="shared" si="125"/>
        <v>100</v>
      </c>
      <c r="J314" s="226" t="s">
        <v>205</v>
      </c>
      <c r="K314" s="226" t="s">
        <v>206</v>
      </c>
      <c r="L314" s="226">
        <v>1</v>
      </c>
      <c r="M314" s="226">
        <v>1</v>
      </c>
      <c r="N314" s="226">
        <f t="shared" ref="N314" si="145">M314/L314*100</f>
        <v>100</v>
      </c>
      <c r="O314" s="2"/>
    </row>
    <row r="315" spans="1:15" s="184" customFormat="1" ht="50.25" customHeight="1" x14ac:dyDescent="0.3">
      <c r="A315" s="183"/>
      <c r="B315" s="245"/>
      <c r="C315" s="227"/>
      <c r="D315" s="227"/>
      <c r="E315" s="245"/>
      <c r="F315" s="211" t="s">
        <v>35</v>
      </c>
      <c r="G315" s="146">
        <v>1865902.32</v>
      </c>
      <c r="H315" s="146">
        <v>1865902.32</v>
      </c>
      <c r="I315" s="146">
        <f t="shared" si="125"/>
        <v>100</v>
      </c>
      <c r="J315" s="227"/>
      <c r="K315" s="227"/>
      <c r="L315" s="227"/>
      <c r="M315" s="227"/>
      <c r="N315" s="227"/>
      <c r="O315" s="2"/>
    </row>
    <row r="316" spans="1:15" s="184" customFormat="1" ht="50.25" customHeight="1" x14ac:dyDescent="0.3">
      <c r="A316" s="183"/>
      <c r="B316" s="246"/>
      <c r="C316" s="228"/>
      <c r="D316" s="228"/>
      <c r="E316" s="246"/>
      <c r="F316" s="211" t="s">
        <v>36</v>
      </c>
      <c r="G316" s="146">
        <v>3751431.01</v>
      </c>
      <c r="H316" s="146">
        <v>3751431.01</v>
      </c>
      <c r="I316" s="146">
        <f t="shared" si="125"/>
        <v>100</v>
      </c>
      <c r="J316" s="228"/>
      <c r="K316" s="228"/>
      <c r="L316" s="228"/>
      <c r="M316" s="228"/>
      <c r="N316" s="228"/>
      <c r="O316" s="2"/>
    </row>
    <row r="317" spans="1:15" ht="40.5" customHeight="1" x14ac:dyDescent="0.3">
      <c r="A317" s="221"/>
      <c r="B317" s="244" t="s">
        <v>208</v>
      </c>
      <c r="C317" s="226">
        <v>2022</v>
      </c>
      <c r="D317" s="226">
        <v>2026</v>
      </c>
      <c r="E317" s="244" t="s">
        <v>129</v>
      </c>
      <c r="F317" s="16" t="s">
        <v>31</v>
      </c>
      <c r="G317" s="20">
        <f t="shared" ref="G317:H317" si="146">G318+G319</f>
        <v>421200</v>
      </c>
      <c r="H317" s="20">
        <f t="shared" si="146"/>
        <v>421200</v>
      </c>
      <c r="I317" s="146">
        <f t="shared" si="125"/>
        <v>100</v>
      </c>
      <c r="J317" s="226" t="s">
        <v>209</v>
      </c>
      <c r="K317" s="226" t="s">
        <v>172</v>
      </c>
      <c r="L317" s="226">
        <v>1</v>
      </c>
      <c r="M317" s="226">
        <v>1</v>
      </c>
      <c r="N317" s="226">
        <f t="shared" ref="N317" si="147">M317/L317*100</f>
        <v>100</v>
      </c>
      <c r="O317" s="2"/>
    </row>
    <row r="318" spans="1:15" ht="30.75" customHeight="1" x14ac:dyDescent="0.3">
      <c r="A318" s="222"/>
      <c r="B318" s="245"/>
      <c r="C318" s="227"/>
      <c r="D318" s="227"/>
      <c r="E318" s="245"/>
      <c r="F318" s="16" t="s">
        <v>35</v>
      </c>
      <c r="G318" s="146">
        <v>421200</v>
      </c>
      <c r="H318" s="146">
        <v>421200</v>
      </c>
      <c r="I318" s="146">
        <f t="shared" si="125"/>
        <v>100</v>
      </c>
      <c r="J318" s="227"/>
      <c r="K318" s="227"/>
      <c r="L318" s="227"/>
      <c r="M318" s="227"/>
      <c r="N318" s="227"/>
      <c r="O318" s="2"/>
    </row>
    <row r="319" spans="1:15" ht="87" customHeight="1" x14ac:dyDescent="0.3">
      <c r="A319" s="223"/>
      <c r="B319" s="246"/>
      <c r="C319" s="228"/>
      <c r="D319" s="228"/>
      <c r="E319" s="246"/>
      <c r="F319" s="16" t="s">
        <v>36</v>
      </c>
      <c r="G319" s="146">
        <v>0</v>
      </c>
      <c r="H319" s="146">
        <v>0</v>
      </c>
      <c r="I319" s="146">
        <v>0</v>
      </c>
      <c r="J319" s="228"/>
      <c r="K319" s="228"/>
      <c r="L319" s="228"/>
      <c r="M319" s="228"/>
      <c r="N319" s="228"/>
      <c r="O319" s="2"/>
    </row>
    <row r="320" spans="1:15" ht="30.75" customHeight="1" x14ac:dyDescent="0.3">
      <c r="A320" s="221"/>
      <c r="B320" s="221" t="s">
        <v>113</v>
      </c>
      <c r="C320" s="224">
        <v>2020</v>
      </c>
      <c r="D320" s="224">
        <v>2026</v>
      </c>
      <c r="E320" s="226" t="s">
        <v>49</v>
      </c>
      <c r="F320" s="226" t="s">
        <v>49</v>
      </c>
      <c r="G320" s="252" t="s">
        <v>49</v>
      </c>
      <c r="H320" s="252" t="s">
        <v>49</v>
      </c>
      <c r="I320" s="252" t="s">
        <v>49</v>
      </c>
      <c r="J320" s="226"/>
      <c r="K320" s="226"/>
      <c r="L320" s="226"/>
      <c r="M320" s="226"/>
      <c r="N320" s="226"/>
      <c r="O320" s="2"/>
    </row>
    <row r="321" spans="1:15" ht="30.75" customHeight="1" x14ac:dyDescent="0.3">
      <c r="A321" s="222"/>
      <c r="B321" s="222"/>
      <c r="C321" s="224"/>
      <c r="D321" s="224"/>
      <c r="E321" s="227"/>
      <c r="F321" s="227"/>
      <c r="G321" s="253"/>
      <c r="H321" s="253"/>
      <c r="I321" s="253"/>
      <c r="J321" s="227"/>
      <c r="K321" s="227"/>
      <c r="L321" s="227"/>
      <c r="M321" s="227"/>
      <c r="N321" s="227"/>
      <c r="O321" s="2"/>
    </row>
    <row r="322" spans="1:15" ht="30.75" customHeight="1" x14ac:dyDescent="0.3">
      <c r="A322" s="223"/>
      <c r="B322" s="223"/>
      <c r="C322" s="224"/>
      <c r="D322" s="224"/>
      <c r="E322" s="228"/>
      <c r="F322" s="228"/>
      <c r="G322" s="254"/>
      <c r="H322" s="254"/>
      <c r="I322" s="254"/>
      <c r="J322" s="228"/>
      <c r="K322" s="228"/>
      <c r="L322" s="228"/>
      <c r="M322" s="228"/>
      <c r="N322" s="228"/>
      <c r="O322" s="2"/>
    </row>
    <row r="323" spans="1:15" ht="18.75" customHeight="1" x14ac:dyDescent="0.3">
      <c r="A323" s="221"/>
      <c r="B323" s="244" t="s">
        <v>96</v>
      </c>
      <c r="C323" s="224">
        <v>2020</v>
      </c>
      <c r="D323" s="224">
        <v>2026</v>
      </c>
      <c r="E323" s="225" t="s">
        <v>129</v>
      </c>
      <c r="F323" s="16" t="s">
        <v>31</v>
      </c>
      <c r="G323" s="146">
        <f t="shared" ref="G323:H323" si="148">G324+G325</f>
        <v>15729014.220000001</v>
      </c>
      <c r="H323" s="146">
        <f t="shared" si="148"/>
        <v>15541959.41</v>
      </c>
      <c r="I323" s="146">
        <f>H323/G323*100</f>
        <v>98.81076584086145</v>
      </c>
      <c r="J323" s="226" t="s">
        <v>49</v>
      </c>
      <c r="K323" s="226" t="s">
        <v>49</v>
      </c>
      <c r="L323" s="226" t="s">
        <v>49</v>
      </c>
      <c r="M323" s="226" t="s">
        <v>49</v>
      </c>
      <c r="N323" s="226" t="s">
        <v>49</v>
      </c>
      <c r="O323" s="2"/>
    </row>
    <row r="324" spans="1:15" ht="77.25" customHeight="1" x14ac:dyDescent="0.3">
      <c r="A324" s="222"/>
      <c r="B324" s="245"/>
      <c r="C324" s="224"/>
      <c r="D324" s="224"/>
      <c r="E324" s="225"/>
      <c r="F324" s="16" t="s">
        <v>20</v>
      </c>
      <c r="G324" s="146">
        <f t="shared" ref="G324:H324" si="149">G327</f>
        <v>786143.51</v>
      </c>
      <c r="H324" s="146">
        <f t="shared" si="149"/>
        <v>776790.77</v>
      </c>
      <c r="I324" s="146">
        <f t="shared" ref="I324:I328" si="150">H324/G324*100</f>
        <v>98.810301187883624</v>
      </c>
      <c r="J324" s="227"/>
      <c r="K324" s="227"/>
      <c r="L324" s="227"/>
      <c r="M324" s="227"/>
      <c r="N324" s="227"/>
      <c r="O324" s="2"/>
    </row>
    <row r="325" spans="1:15" ht="45" customHeight="1" x14ac:dyDescent="0.3">
      <c r="A325" s="223"/>
      <c r="B325" s="246"/>
      <c r="C325" s="224"/>
      <c r="D325" s="224"/>
      <c r="E325" s="225"/>
      <c r="F325" s="16" t="s">
        <v>36</v>
      </c>
      <c r="G325" s="146">
        <f t="shared" ref="G325:H325" si="151">G328</f>
        <v>14942870.710000001</v>
      </c>
      <c r="H325" s="146">
        <f t="shared" si="151"/>
        <v>14765168.640000001</v>
      </c>
      <c r="I325" s="146">
        <f t="shared" si="150"/>
        <v>98.810790286226066</v>
      </c>
      <c r="J325" s="228"/>
      <c r="K325" s="228"/>
      <c r="L325" s="228"/>
      <c r="M325" s="228"/>
      <c r="N325" s="228"/>
      <c r="O325" s="2"/>
    </row>
    <row r="326" spans="1:15" ht="37.5" customHeight="1" x14ac:dyDescent="0.3">
      <c r="A326" s="221"/>
      <c r="B326" s="244" t="s">
        <v>183</v>
      </c>
      <c r="C326" s="224">
        <v>2020</v>
      </c>
      <c r="D326" s="224">
        <v>2026</v>
      </c>
      <c r="E326" s="225" t="s">
        <v>129</v>
      </c>
      <c r="F326" s="214" t="s">
        <v>31</v>
      </c>
      <c r="G326" s="146">
        <f t="shared" ref="G326:H326" si="152">G327+G328</f>
        <v>15729014.220000001</v>
      </c>
      <c r="H326" s="146">
        <f t="shared" si="152"/>
        <v>15541959.41</v>
      </c>
      <c r="I326" s="146">
        <f t="shared" si="150"/>
        <v>98.81076584086145</v>
      </c>
      <c r="J326" s="226" t="s">
        <v>97</v>
      </c>
      <c r="K326" s="226" t="s">
        <v>90</v>
      </c>
      <c r="L326" s="226">
        <v>100</v>
      </c>
      <c r="M326" s="226">
        <v>100</v>
      </c>
      <c r="N326" s="226">
        <f>M326/L326*100</f>
        <v>100</v>
      </c>
      <c r="O326" s="2"/>
    </row>
    <row r="327" spans="1:15" ht="96" customHeight="1" x14ac:dyDescent="0.3">
      <c r="A327" s="222"/>
      <c r="B327" s="245"/>
      <c r="C327" s="224"/>
      <c r="D327" s="224"/>
      <c r="E327" s="225"/>
      <c r="F327" s="214" t="s">
        <v>20</v>
      </c>
      <c r="G327" s="146">
        <v>786143.51</v>
      </c>
      <c r="H327" s="146">
        <v>776790.77</v>
      </c>
      <c r="I327" s="146">
        <f t="shared" si="150"/>
        <v>98.810301187883624</v>
      </c>
      <c r="J327" s="227"/>
      <c r="K327" s="227"/>
      <c r="L327" s="227"/>
      <c r="M327" s="227"/>
      <c r="N327" s="227"/>
      <c r="O327" s="2"/>
    </row>
    <row r="328" spans="1:15" ht="53.25" customHeight="1" x14ac:dyDescent="0.3">
      <c r="A328" s="223"/>
      <c r="B328" s="246"/>
      <c r="C328" s="224"/>
      <c r="D328" s="224"/>
      <c r="E328" s="225"/>
      <c r="F328" s="214" t="s">
        <v>36</v>
      </c>
      <c r="G328" s="146">
        <v>14942870.710000001</v>
      </c>
      <c r="H328" s="146">
        <v>14765168.640000001</v>
      </c>
      <c r="I328" s="146">
        <f t="shared" si="150"/>
        <v>98.810790286226066</v>
      </c>
      <c r="J328" s="228"/>
      <c r="K328" s="228"/>
      <c r="L328" s="228"/>
      <c r="M328" s="228"/>
      <c r="N328" s="228"/>
      <c r="O328" s="2"/>
    </row>
    <row r="329" spans="1:15" s="47" customFormat="1" ht="53.25" hidden="1" customHeight="1" x14ac:dyDescent="0.3">
      <c r="A329" s="49"/>
      <c r="B329" s="48" t="s">
        <v>114</v>
      </c>
      <c r="C329" s="45">
        <v>2020</v>
      </c>
      <c r="D329" s="45">
        <v>2026</v>
      </c>
      <c r="E329" s="44" t="s">
        <v>49</v>
      </c>
      <c r="F329" s="44" t="s">
        <v>49</v>
      </c>
      <c r="G329" s="159" t="s">
        <v>49</v>
      </c>
      <c r="H329" s="159" t="s">
        <v>49</v>
      </c>
      <c r="I329" s="159" t="s">
        <v>49</v>
      </c>
      <c r="J329" s="44"/>
      <c r="K329" s="44"/>
      <c r="L329" s="44"/>
      <c r="M329" s="44"/>
      <c r="N329" s="44"/>
      <c r="O329" s="2"/>
    </row>
    <row r="330" spans="1:15" s="47" customFormat="1" ht="22.2" hidden="1" customHeight="1" x14ac:dyDescent="0.3">
      <c r="A330" s="49"/>
      <c r="B330" s="244" t="s">
        <v>0</v>
      </c>
      <c r="C330" s="226">
        <v>2020</v>
      </c>
      <c r="D330" s="226">
        <v>2026</v>
      </c>
      <c r="E330" s="226" t="s">
        <v>129</v>
      </c>
      <c r="F330" s="46" t="s">
        <v>31</v>
      </c>
      <c r="G330" s="146">
        <f t="shared" ref="G330:I330" si="153">G331+G332</f>
        <v>0</v>
      </c>
      <c r="H330" s="146">
        <f t="shared" si="153"/>
        <v>0</v>
      </c>
      <c r="I330" s="146">
        <f t="shared" si="153"/>
        <v>0</v>
      </c>
      <c r="J330" s="226" t="s">
        <v>49</v>
      </c>
      <c r="K330" s="226" t="s">
        <v>49</v>
      </c>
      <c r="L330" s="226" t="s">
        <v>49</v>
      </c>
      <c r="M330" s="226" t="s">
        <v>49</v>
      </c>
      <c r="N330" s="226" t="s">
        <v>49</v>
      </c>
      <c r="O330" s="2"/>
    </row>
    <row r="331" spans="1:15" s="47" customFormat="1" ht="53.25" hidden="1" customHeight="1" x14ac:dyDescent="0.3">
      <c r="A331" s="49"/>
      <c r="B331" s="245"/>
      <c r="C331" s="227"/>
      <c r="D331" s="227"/>
      <c r="E331" s="227"/>
      <c r="F331" s="46" t="s">
        <v>35</v>
      </c>
      <c r="G331" s="146">
        <f t="shared" ref="G331:I331" si="154">G337+G346+G340+G343+G334</f>
        <v>0</v>
      </c>
      <c r="H331" s="146">
        <f t="shared" si="154"/>
        <v>0</v>
      </c>
      <c r="I331" s="146">
        <f t="shared" si="154"/>
        <v>0</v>
      </c>
      <c r="J331" s="227"/>
      <c r="K331" s="227"/>
      <c r="L331" s="227"/>
      <c r="M331" s="227"/>
      <c r="N331" s="227"/>
      <c r="O331" s="2"/>
    </row>
    <row r="332" spans="1:15" s="47" customFormat="1" ht="39.6" hidden="1" customHeight="1" x14ac:dyDescent="0.3">
      <c r="A332" s="49"/>
      <c r="B332" s="246"/>
      <c r="C332" s="228"/>
      <c r="D332" s="228"/>
      <c r="E332" s="228"/>
      <c r="F332" s="46" t="s">
        <v>36</v>
      </c>
      <c r="G332" s="146">
        <f t="shared" ref="G332:I332" si="155">G338+G347+G341+G344+G335</f>
        <v>0</v>
      </c>
      <c r="H332" s="146">
        <f t="shared" si="155"/>
        <v>0</v>
      </c>
      <c r="I332" s="146">
        <f t="shared" si="155"/>
        <v>0</v>
      </c>
      <c r="J332" s="228"/>
      <c r="K332" s="228"/>
      <c r="L332" s="228"/>
      <c r="M332" s="228"/>
      <c r="N332" s="228"/>
      <c r="O332" s="2"/>
    </row>
    <row r="333" spans="1:15" s="58" customFormat="1" ht="39.6" hidden="1" customHeight="1" x14ac:dyDescent="0.3">
      <c r="A333" s="57"/>
      <c r="B333" s="244" t="s">
        <v>157</v>
      </c>
      <c r="C333" s="226">
        <v>2020</v>
      </c>
      <c r="D333" s="226">
        <v>2026</v>
      </c>
      <c r="E333" s="244" t="s">
        <v>129</v>
      </c>
      <c r="F333" s="56" t="s">
        <v>31</v>
      </c>
      <c r="G333" s="146">
        <f t="shared" ref="G333:I333" si="156">G334+G335</f>
        <v>0</v>
      </c>
      <c r="H333" s="146">
        <f t="shared" si="156"/>
        <v>0</v>
      </c>
      <c r="I333" s="146">
        <f t="shared" si="156"/>
        <v>0</v>
      </c>
      <c r="J333" s="226" t="s">
        <v>154</v>
      </c>
      <c r="K333" s="226"/>
      <c r="L333" s="226"/>
      <c r="M333" s="226"/>
      <c r="N333" s="226"/>
      <c r="O333" s="2"/>
    </row>
    <row r="334" spans="1:15" s="58" customFormat="1" ht="39.6" hidden="1" customHeight="1" x14ac:dyDescent="0.3">
      <c r="A334" s="57"/>
      <c r="B334" s="245"/>
      <c r="C334" s="227"/>
      <c r="D334" s="227"/>
      <c r="E334" s="245"/>
      <c r="F334" s="56" t="s">
        <v>35</v>
      </c>
      <c r="G334" s="146">
        <v>0</v>
      </c>
      <c r="H334" s="146">
        <v>0</v>
      </c>
      <c r="I334" s="146">
        <v>0</v>
      </c>
      <c r="J334" s="227"/>
      <c r="K334" s="227"/>
      <c r="L334" s="227"/>
      <c r="M334" s="227"/>
      <c r="N334" s="227"/>
      <c r="O334" s="2"/>
    </row>
    <row r="335" spans="1:15" s="58" customFormat="1" ht="39.6" hidden="1" customHeight="1" x14ac:dyDescent="0.3">
      <c r="A335" s="57"/>
      <c r="B335" s="246"/>
      <c r="C335" s="228"/>
      <c r="D335" s="228"/>
      <c r="E335" s="246"/>
      <c r="F335" s="56" t="s">
        <v>36</v>
      </c>
      <c r="G335" s="146">
        <v>0</v>
      </c>
      <c r="H335" s="146">
        <v>0</v>
      </c>
      <c r="I335" s="146">
        <v>0</v>
      </c>
      <c r="J335" s="228"/>
      <c r="K335" s="228"/>
      <c r="L335" s="228"/>
      <c r="M335" s="228"/>
      <c r="N335" s="228"/>
      <c r="O335" s="2"/>
    </row>
    <row r="336" spans="1:15" s="47" customFormat="1" ht="53.25" hidden="1" customHeight="1" x14ac:dyDescent="0.3">
      <c r="A336" s="57"/>
      <c r="B336" s="221" t="s">
        <v>165</v>
      </c>
      <c r="C336" s="226">
        <v>2020</v>
      </c>
      <c r="D336" s="226">
        <v>2026</v>
      </c>
      <c r="E336" s="244" t="s">
        <v>129</v>
      </c>
      <c r="F336" s="56" t="s">
        <v>31</v>
      </c>
      <c r="G336" s="146">
        <f t="shared" ref="G336:I336" si="157">G337+G338</f>
        <v>0</v>
      </c>
      <c r="H336" s="146">
        <f t="shared" si="157"/>
        <v>0</v>
      </c>
      <c r="I336" s="146">
        <f t="shared" si="157"/>
        <v>0</v>
      </c>
      <c r="J336" s="226" t="s">
        <v>151</v>
      </c>
      <c r="K336" s="226" t="s">
        <v>131</v>
      </c>
      <c r="L336" s="226"/>
      <c r="M336" s="226"/>
      <c r="N336" s="226"/>
      <c r="O336" s="2"/>
    </row>
    <row r="337" spans="1:15" s="47" customFormat="1" ht="53.25" hidden="1" customHeight="1" x14ac:dyDescent="0.3">
      <c r="A337" s="57"/>
      <c r="B337" s="222"/>
      <c r="C337" s="227"/>
      <c r="D337" s="227"/>
      <c r="E337" s="245"/>
      <c r="F337" s="56" t="s">
        <v>35</v>
      </c>
      <c r="G337" s="146">
        <v>0</v>
      </c>
      <c r="H337" s="146">
        <v>0</v>
      </c>
      <c r="I337" s="146">
        <v>0</v>
      </c>
      <c r="J337" s="227"/>
      <c r="K337" s="227"/>
      <c r="L337" s="227"/>
      <c r="M337" s="227"/>
      <c r="N337" s="227"/>
      <c r="O337" s="2"/>
    </row>
    <row r="338" spans="1:15" s="47" customFormat="1" ht="53.25" hidden="1" customHeight="1" x14ac:dyDescent="0.3">
      <c r="A338" s="57"/>
      <c r="B338" s="223"/>
      <c r="C338" s="228"/>
      <c r="D338" s="228"/>
      <c r="E338" s="246"/>
      <c r="F338" s="56" t="s">
        <v>36</v>
      </c>
      <c r="G338" s="146">
        <v>0</v>
      </c>
      <c r="H338" s="146">
        <v>0</v>
      </c>
      <c r="I338" s="146">
        <v>0</v>
      </c>
      <c r="J338" s="228"/>
      <c r="K338" s="228"/>
      <c r="L338" s="228"/>
      <c r="M338" s="228"/>
      <c r="N338" s="228"/>
      <c r="O338" s="2"/>
    </row>
    <row r="339" spans="1:15" s="53" customFormat="1" ht="53.25" hidden="1" customHeight="1" x14ac:dyDescent="0.3">
      <c r="A339" s="51"/>
      <c r="B339" s="221" t="s">
        <v>166</v>
      </c>
      <c r="C339" s="224">
        <v>2020</v>
      </c>
      <c r="D339" s="226">
        <v>2026</v>
      </c>
      <c r="E339" s="225" t="s">
        <v>129</v>
      </c>
      <c r="F339" s="52" t="s">
        <v>31</v>
      </c>
      <c r="G339" s="146">
        <f t="shared" ref="G339:I339" si="158">G340+G341</f>
        <v>0</v>
      </c>
      <c r="H339" s="146">
        <f t="shared" si="158"/>
        <v>0</v>
      </c>
      <c r="I339" s="146">
        <f t="shared" si="158"/>
        <v>0</v>
      </c>
      <c r="J339" s="224" t="s">
        <v>152</v>
      </c>
      <c r="K339" s="226" t="s">
        <v>91</v>
      </c>
      <c r="L339" s="226"/>
      <c r="M339" s="226"/>
      <c r="N339" s="226"/>
      <c r="O339" s="2"/>
    </row>
    <row r="340" spans="1:15" s="53" customFormat="1" ht="53.25" hidden="1" customHeight="1" x14ac:dyDescent="0.3">
      <c r="A340" s="51"/>
      <c r="B340" s="222"/>
      <c r="C340" s="224"/>
      <c r="D340" s="227"/>
      <c r="E340" s="225"/>
      <c r="F340" s="52" t="s">
        <v>35</v>
      </c>
      <c r="G340" s="146">
        <v>0</v>
      </c>
      <c r="H340" s="146">
        <v>0</v>
      </c>
      <c r="I340" s="146">
        <v>0</v>
      </c>
      <c r="J340" s="224"/>
      <c r="K340" s="227"/>
      <c r="L340" s="227"/>
      <c r="M340" s="227"/>
      <c r="N340" s="227"/>
      <c r="O340" s="2"/>
    </row>
    <row r="341" spans="1:15" s="53" customFormat="1" ht="53.25" hidden="1" customHeight="1" x14ac:dyDescent="0.3">
      <c r="A341" s="51"/>
      <c r="B341" s="223"/>
      <c r="C341" s="224"/>
      <c r="D341" s="228"/>
      <c r="E341" s="225"/>
      <c r="F341" s="52" t="s">
        <v>36</v>
      </c>
      <c r="G341" s="146">
        <v>0</v>
      </c>
      <c r="H341" s="146">
        <v>0</v>
      </c>
      <c r="I341" s="146">
        <v>0</v>
      </c>
      <c r="J341" s="224"/>
      <c r="K341" s="228"/>
      <c r="L341" s="228"/>
      <c r="M341" s="228"/>
      <c r="N341" s="228"/>
      <c r="O341" s="2"/>
    </row>
    <row r="342" spans="1:15" s="53" customFormat="1" ht="53.25" hidden="1" customHeight="1" x14ac:dyDescent="0.3">
      <c r="A342" s="51"/>
      <c r="B342" s="221" t="s">
        <v>167</v>
      </c>
      <c r="C342" s="224">
        <v>2020</v>
      </c>
      <c r="D342" s="226">
        <v>2026</v>
      </c>
      <c r="E342" s="225" t="s">
        <v>129</v>
      </c>
      <c r="F342" s="52" t="s">
        <v>31</v>
      </c>
      <c r="G342" s="146">
        <f t="shared" ref="G342:I342" si="159">G343+G344</f>
        <v>0</v>
      </c>
      <c r="H342" s="146">
        <f t="shared" si="159"/>
        <v>0</v>
      </c>
      <c r="I342" s="146">
        <f t="shared" si="159"/>
        <v>0</v>
      </c>
      <c r="J342" s="224" t="s">
        <v>153</v>
      </c>
      <c r="K342" s="226" t="s">
        <v>91</v>
      </c>
      <c r="L342" s="226"/>
      <c r="M342" s="226"/>
      <c r="N342" s="226"/>
      <c r="O342" s="2"/>
    </row>
    <row r="343" spans="1:15" s="53" customFormat="1" ht="53.25" hidden="1" customHeight="1" x14ac:dyDescent="0.3">
      <c r="A343" s="51"/>
      <c r="B343" s="222"/>
      <c r="C343" s="224"/>
      <c r="D343" s="227"/>
      <c r="E343" s="225"/>
      <c r="F343" s="52" t="s">
        <v>35</v>
      </c>
      <c r="G343" s="146">
        <v>0</v>
      </c>
      <c r="H343" s="146">
        <v>0</v>
      </c>
      <c r="I343" s="146">
        <v>0</v>
      </c>
      <c r="J343" s="224"/>
      <c r="K343" s="227"/>
      <c r="L343" s="227"/>
      <c r="M343" s="227"/>
      <c r="N343" s="227"/>
      <c r="O343" s="2"/>
    </row>
    <row r="344" spans="1:15" s="53" customFormat="1" ht="53.25" hidden="1" customHeight="1" x14ac:dyDescent="0.3">
      <c r="A344" s="51"/>
      <c r="B344" s="223"/>
      <c r="C344" s="224"/>
      <c r="D344" s="228"/>
      <c r="E344" s="225"/>
      <c r="F344" s="52" t="s">
        <v>36</v>
      </c>
      <c r="G344" s="146">
        <v>0</v>
      </c>
      <c r="H344" s="146">
        <v>0</v>
      </c>
      <c r="I344" s="146">
        <v>0</v>
      </c>
      <c r="J344" s="224"/>
      <c r="K344" s="228"/>
      <c r="L344" s="228"/>
      <c r="M344" s="228"/>
      <c r="N344" s="228"/>
      <c r="O344" s="2"/>
    </row>
    <row r="345" spans="1:15" s="47" customFormat="1" ht="53.25" hidden="1" customHeight="1" x14ac:dyDescent="0.3">
      <c r="A345" s="49"/>
      <c r="B345" s="221" t="s">
        <v>158</v>
      </c>
      <c r="C345" s="224">
        <v>2020</v>
      </c>
      <c r="D345" s="224">
        <v>2026</v>
      </c>
      <c r="E345" s="225" t="s">
        <v>129</v>
      </c>
      <c r="F345" s="46" t="s">
        <v>31</v>
      </c>
      <c r="G345" s="146">
        <f t="shared" ref="G345:I345" si="160">G346+G347</f>
        <v>0</v>
      </c>
      <c r="H345" s="146">
        <f t="shared" si="160"/>
        <v>0</v>
      </c>
      <c r="I345" s="146">
        <f t="shared" si="160"/>
        <v>0</v>
      </c>
      <c r="J345" s="226" t="s">
        <v>154</v>
      </c>
      <c r="K345" s="226" t="s">
        <v>91</v>
      </c>
      <c r="L345" s="226"/>
      <c r="M345" s="226"/>
      <c r="N345" s="226"/>
      <c r="O345" s="2"/>
    </row>
    <row r="346" spans="1:15" s="47" customFormat="1" ht="53.25" hidden="1" customHeight="1" x14ac:dyDescent="0.3">
      <c r="A346" s="49"/>
      <c r="B346" s="222"/>
      <c r="C346" s="224"/>
      <c r="D346" s="224"/>
      <c r="E346" s="225"/>
      <c r="F346" s="46" t="s">
        <v>35</v>
      </c>
      <c r="G346" s="146">
        <v>0</v>
      </c>
      <c r="H346" s="146">
        <v>0</v>
      </c>
      <c r="I346" s="146">
        <v>0</v>
      </c>
      <c r="J346" s="227"/>
      <c r="K346" s="227"/>
      <c r="L346" s="227"/>
      <c r="M346" s="227"/>
      <c r="N346" s="227"/>
      <c r="O346" s="2"/>
    </row>
    <row r="347" spans="1:15" s="47" customFormat="1" ht="53.25" hidden="1" customHeight="1" x14ac:dyDescent="0.3">
      <c r="A347" s="49"/>
      <c r="B347" s="223"/>
      <c r="C347" s="224"/>
      <c r="D347" s="224"/>
      <c r="E347" s="225"/>
      <c r="F347" s="46" t="s">
        <v>36</v>
      </c>
      <c r="G347" s="146">
        <v>0</v>
      </c>
      <c r="H347" s="146">
        <v>0</v>
      </c>
      <c r="I347" s="146">
        <v>0</v>
      </c>
      <c r="J347" s="228"/>
      <c r="K347" s="228"/>
      <c r="L347" s="228"/>
      <c r="M347" s="228"/>
      <c r="N347" s="228"/>
      <c r="O347" s="2"/>
    </row>
    <row r="348" spans="1:15" s="47" customFormat="1" ht="42.6" customHeight="1" x14ac:dyDescent="0.3">
      <c r="A348" s="49"/>
      <c r="B348" s="48" t="s">
        <v>146</v>
      </c>
      <c r="C348" s="44">
        <v>2020</v>
      </c>
      <c r="D348" s="44">
        <v>2026</v>
      </c>
      <c r="E348" s="44" t="s">
        <v>49</v>
      </c>
      <c r="F348" s="44" t="s">
        <v>49</v>
      </c>
      <c r="G348" s="159" t="s">
        <v>49</v>
      </c>
      <c r="H348" s="159" t="s">
        <v>49</v>
      </c>
      <c r="I348" s="159" t="s">
        <v>49</v>
      </c>
      <c r="J348" s="44" t="s">
        <v>49</v>
      </c>
      <c r="K348" s="44" t="s">
        <v>49</v>
      </c>
      <c r="L348" s="44" t="s">
        <v>49</v>
      </c>
      <c r="M348" s="44" t="s">
        <v>49</v>
      </c>
      <c r="N348" s="44" t="s">
        <v>49</v>
      </c>
      <c r="O348" s="2"/>
    </row>
    <row r="349" spans="1:15" s="47" customFormat="1" ht="22.2" customHeight="1" x14ac:dyDescent="0.3">
      <c r="A349" s="49"/>
      <c r="B349" s="244" t="s">
        <v>144</v>
      </c>
      <c r="C349" s="226">
        <v>2020</v>
      </c>
      <c r="D349" s="226">
        <v>2026</v>
      </c>
      <c r="E349" s="226" t="s">
        <v>129</v>
      </c>
      <c r="F349" s="46" t="s">
        <v>31</v>
      </c>
      <c r="G349" s="146">
        <f t="shared" ref="G349:H349" si="161">G350+G351</f>
        <v>8184465.8600000003</v>
      </c>
      <c r="H349" s="146">
        <f t="shared" si="161"/>
        <v>3702145.46</v>
      </c>
      <c r="I349" s="146">
        <f>H349/G349*100</f>
        <v>45.233806620093837</v>
      </c>
      <c r="J349" s="226" t="s">
        <v>49</v>
      </c>
      <c r="K349" s="226" t="s">
        <v>49</v>
      </c>
      <c r="L349" s="226" t="s">
        <v>49</v>
      </c>
      <c r="M349" s="226" t="s">
        <v>49</v>
      </c>
      <c r="N349" s="226" t="s">
        <v>49</v>
      </c>
      <c r="O349" s="2"/>
    </row>
    <row r="350" spans="1:15" s="47" customFormat="1" ht="67.95" customHeight="1" x14ac:dyDescent="0.3">
      <c r="A350" s="49"/>
      <c r="B350" s="245"/>
      <c r="C350" s="227"/>
      <c r="D350" s="227"/>
      <c r="E350" s="227"/>
      <c r="F350" s="46" t="s">
        <v>35</v>
      </c>
      <c r="G350" s="146">
        <f t="shared" ref="G350:H350" si="162">G353+G371+G356+G359+G362+G365+G368</f>
        <v>927321.95</v>
      </c>
      <c r="H350" s="146">
        <f t="shared" si="162"/>
        <v>658382.73</v>
      </c>
      <c r="I350" s="146">
        <f t="shared" ref="I350:I371" si="163">H350/G350*100</f>
        <v>70.998290291737405</v>
      </c>
      <c r="J350" s="227"/>
      <c r="K350" s="227"/>
      <c r="L350" s="227"/>
      <c r="M350" s="227"/>
      <c r="N350" s="227"/>
      <c r="O350" s="2"/>
    </row>
    <row r="351" spans="1:15" s="47" customFormat="1" ht="53.25" customHeight="1" x14ac:dyDescent="0.3">
      <c r="A351" s="49"/>
      <c r="B351" s="246"/>
      <c r="C351" s="228"/>
      <c r="D351" s="228"/>
      <c r="E351" s="228"/>
      <c r="F351" s="46" t="s">
        <v>36</v>
      </c>
      <c r="G351" s="146">
        <f t="shared" ref="G351:H351" si="164">G354+G372+G357+G360+G363+G366+G369</f>
        <v>7257143.9100000001</v>
      </c>
      <c r="H351" s="146">
        <f t="shared" si="164"/>
        <v>3043762.73</v>
      </c>
      <c r="I351" s="146">
        <f t="shared" si="163"/>
        <v>41.941606336424435</v>
      </c>
      <c r="J351" s="228"/>
      <c r="K351" s="228"/>
      <c r="L351" s="228"/>
      <c r="M351" s="228"/>
      <c r="N351" s="228"/>
      <c r="O351" s="2"/>
    </row>
    <row r="352" spans="1:15" s="47" customFormat="1" ht="53.25" hidden="1" customHeight="1" x14ac:dyDescent="0.3">
      <c r="A352" s="49"/>
      <c r="B352" s="221" t="s">
        <v>170</v>
      </c>
      <c r="C352" s="224">
        <v>2020</v>
      </c>
      <c r="D352" s="224">
        <v>2026</v>
      </c>
      <c r="E352" s="225" t="s">
        <v>129</v>
      </c>
      <c r="F352" s="46" t="s">
        <v>31</v>
      </c>
      <c r="G352" s="146">
        <f t="shared" ref="G352:H352" si="165">G353+G354</f>
        <v>0</v>
      </c>
      <c r="H352" s="146">
        <f t="shared" si="165"/>
        <v>0</v>
      </c>
      <c r="I352" s="146"/>
      <c r="J352" s="226" t="s">
        <v>125</v>
      </c>
      <c r="K352" s="226" t="s">
        <v>90</v>
      </c>
      <c r="L352" s="226"/>
      <c r="M352" s="226"/>
      <c r="N352" s="226"/>
      <c r="O352" s="2"/>
    </row>
    <row r="353" spans="1:15" s="47" customFormat="1" ht="53.25" hidden="1" customHeight="1" x14ac:dyDescent="0.3">
      <c r="A353" s="49"/>
      <c r="B353" s="222"/>
      <c r="C353" s="224"/>
      <c r="D353" s="224"/>
      <c r="E353" s="225"/>
      <c r="F353" s="46" t="s">
        <v>35</v>
      </c>
      <c r="G353" s="146">
        <v>0</v>
      </c>
      <c r="H353" s="146">
        <v>0</v>
      </c>
      <c r="I353" s="146"/>
      <c r="J353" s="227"/>
      <c r="K353" s="227"/>
      <c r="L353" s="227"/>
      <c r="M353" s="227"/>
      <c r="N353" s="227"/>
      <c r="O353" s="2"/>
    </row>
    <row r="354" spans="1:15" s="47" customFormat="1" ht="53.25" hidden="1" customHeight="1" x14ac:dyDescent="0.3">
      <c r="A354" s="49"/>
      <c r="B354" s="223"/>
      <c r="C354" s="224"/>
      <c r="D354" s="224"/>
      <c r="E354" s="225"/>
      <c r="F354" s="46" t="s">
        <v>36</v>
      </c>
      <c r="G354" s="146">
        <v>0</v>
      </c>
      <c r="H354" s="146">
        <v>0</v>
      </c>
      <c r="I354" s="146"/>
      <c r="J354" s="228"/>
      <c r="K354" s="228"/>
      <c r="L354" s="228"/>
      <c r="M354" s="228"/>
      <c r="N354" s="228"/>
      <c r="O354" s="2"/>
    </row>
    <row r="355" spans="1:15" s="58" customFormat="1" ht="53.25" customHeight="1" x14ac:dyDescent="0.3">
      <c r="A355" s="57"/>
      <c r="B355" s="221" t="s">
        <v>176</v>
      </c>
      <c r="C355" s="224">
        <v>2020</v>
      </c>
      <c r="D355" s="224">
        <v>2026</v>
      </c>
      <c r="E355" s="225" t="s">
        <v>129</v>
      </c>
      <c r="F355" s="56" t="s">
        <v>31</v>
      </c>
      <c r="G355" s="146">
        <f t="shared" ref="G355:H355" si="166">G356+G357</f>
        <v>350000</v>
      </c>
      <c r="H355" s="146">
        <f t="shared" si="166"/>
        <v>350000</v>
      </c>
      <c r="I355" s="146">
        <f t="shared" si="163"/>
        <v>100</v>
      </c>
      <c r="J355" s="226" t="s">
        <v>125</v>
      </c>
      <c r="K355" s="226" t="s">
        <v>90</v>
      </c>
      <c r="L355" s="226">
        <v>100</v>
      </c>
      <c r="M355" s="226">
        <v>100</v>
      </c>
      <c r="N355" s="226">
        <f t="shared" ref="N355" si="167">M355/L355*100</f>
        <v>100</v>
      </c>
      <c r="O355" s="2"/>
    </row>
    <row r="356" spans="1:15" s="58" customFormat="1" ht="53.25" customHeight="1" x14ac:dyDescent="0.3">
      <c r="A356" s="57"/>
      <c r="B356" s="222"/>
      <c r="C356" s="224"/>
      <c r="D356" s="224"/>
      <c r="E356" s="225"/>
      <c r="F356" s="56" t="s">
        <v>35</v>
      </c>
      <c r="G356" s="146">
        <v>350000</v>
      </c>
      <c r="H356" s="146">
        <v>350000</v>
      </c>
      <c r="I356" s="146">
        <f t="shared" si="163"/>
        <v>100</v>
      </c>
      <c r="J356" s="227"/>
      <c r="K356" s="227"/>
      <c r="L356" s="227"/>
      <c r="M356" s="227"/>
      <c r="N356" s="227"/>
      <c r="O356" s="2"/>
    </row>
    <row r="357" spans="1:15" s="58" customFormat="1" ht="53.25" customHeight="1" x14ac:dyDescent="0.3">
      <c r="A357" s="57"/>
      <c r="B357" s="223"/>
      <c r="C357" s="224"/>
      <c r="D357" s="224"/>
      <c r="E357" s="225"/>
      <c r="F357" s="56" t="s">
        <v>36</v>
      </c>
      <c r="G357" s="146">
        <v>0</v>
      </c>
      <c r="H357" s="146">
        <v>0</v>
      </c>
      <c r="I357" s="146">
        <v>0</v>
      </c>
      <c r="J357" s="228"/>
      <c r="K357" s="228"/>
      <c r="L357" s="228"/>
      <c r="M357" s="228"/>
      <c r="N357" s="228"/>
      <c r="O357" s="2"/>
    </row>
    <row r="358" spans="1:15" s="63" customFormat="1" ht="53.25" customHeight="1" x14ac:dyDescent="0.3">
      <c r="A358" s="62"/>
      <c r="B358" s="221" t="s">
        <v>171</v>
      </c>
      <c r="C358" s="224">
        <v>2020</v>
      </c>
      <c r="D358" s="224">
        <v>2026</v>
      </c>
      <c r="E358" s="225" t="s">
        <v>129</v>
      </c>
      <c r="F358" s="214" t="s">
        <v>31</v>
      </c>
      <c r="G358" s="146">
        <f t="shared" ref="G358:H358" si="168">G359+G360</f>
        <v>4482320.3999999994</v>
      </c>
      <c r="H358" s="146">
        <f t="shared" si="168"/>
        <v>0</v>
      </c>
      <c r="I358" s="146">
        <f t="shared" si="163"/>
        <v>0</v>
      </c>
      <c r="J358" s="224" t="s">
        <v>177</v>
      </c>
      <c r="K358" s="224" t="s">
        <v>90</v>
      </c>
      <c r="L358" s="226">
        <v>100</v>
      </c>
      <c r="M358" s="226">
        <v>0</v>
      </c>
      <c r="N358" s="226">
        <f t="shared" ref="N358" si="169">M358/L358*100</f>
        <v>0</v>
      </c>
      <c r="O358" s="2"/>
    </row>
    <row r="359" spans="1:15" s="63" customFormat="1" ht="53.25" customHeight="1" x14ac:dyDescent="0.3">
      <c r="A359" s="62"/>
      <c r="B359" s="222"/>
      <c r="C359" s="224"/>
      <c r="D359" s="224"/>
      <c r="E359" s="225"/>
      <c r="F359" s="214" t="s">
        <v>35</v>
      </c>
      <c r="G359" s="146">
        <v>268939.21999999997</v>
      </c>
      <c r="H359" s="146">
        <v>0</v>
      </c>
      <c r="I359" s="146">
        <f t="shared" si="163"/>
        <v>0</v>
      </c>
      <c r="J359" s="224"/>
      <c r="K359" s="224"/>
      <c r="L359" s="227"/>
      <c r="M359" s="227"/>
      <c r="N359" s="227"/>
      <c r="O359" s="2"/>
    </row>
    <row r="360" spans="1:15" s="63" customFormat="1" ht="74.400000000000006" customHeight="1" x14ac:dyDescent="0.3">
      <c r="A360" s="62"/>
      <c r="B360" s="223"/>
      <c r="C360" s="224"/>
      <c r="D360" s="224"/>
      <c r="E360" s="225"/>
      <c r="F360" s="214" t="s">
        <v>36</v>
      </c>
      <c r="G360" s="146">
        <v>4213381.18</v>
      </c>
      <c r="H360" s="146">
        <v>0</v>
      </c>
      <c r="I360" s="146">
        <f t="shared" si="163"/>
        <v>0</v>
      </c>
      <c r="J360" s="215" t="s">
        <v>145</v>
      </c>
      <c r="K360" s="215" t="s">
        <v>172</v>
      </c>
      <c r="L360" s="195">
        <v>57</v>
      </c>
      <c r="M360" s="216">
        <v>0</v>
      </c>
      <c r="N360" s="228"/>
      <c r="O360" s="2"/>
    </row>
    <row r="361" spans="1:15" s="184" customFormat="1" ht="74.400000000000006" hidden="1" customHeight="1" x14ac:dyDescent="0.3">
      <c r="A361" s="180"/>
      <c r="B361" s="221" t="s">
        <v>191</v>
      </c>
      <c r="C361" s="224">
        <v>2020</v>
      </c>
      <c r="D361" s="224">
        <v>2026</v>
      </c>
      <c r="E361" s="225" t="s">
        <v>129</v>
      </c>
      <c r="F361" s="181" t="s">
        <v>31</v>
      </c>
      <c r="G361" s="146">
        <f t="shared" ref="G361:H361" si="170">G362+G363</f>
        <v>0</v>
      </c>
      <c r="H361" s="146">
        <f t="shared" si="170"/>
        <v>0</v>
      </c>
      <c r="I361" s="146"/>
      <c r="J361" s="226" t="s">
        <v>125</v>
      </c>
      <c r="K361" s="226" t="s">
        <v>91</v>
      </c>
      <c r="L361" s="226"/>
      <c r="M361" s="226"/>
      <c r="N361" s="226"/>
      <c r="O361" s="2"/>
    </row>
    <row r="362" spans="1:15" s="184" customFormat="1" ht="74.400000000000006" hidden="1" customHeight="1" x14ac:dyDescent="0.3">
      <c r="A362" s="180"/>
      <c r="B362" s="222"/>
      <c r="C362" s="224"/>
      <c r="D362" s="224"/>
      <c r="E362" s="225"/>
      <c r="F362" s="181" t="s">
        <v>35</v>
      </c>
      <c r="G362" s="146">
        <v>0</v>
      </c>
      <c r="H362" s="146">
        <v>0</v>
      </c>
      <c r="I362" s="146"/>
      <c r="J362" s="227"/>
      <c r="K362" s="227"/>
      <c r="L362" s="227"/>
      <c r="M362" s="227"/>
      <c r="N362" s="227"/>
      <c r="O362" s="2"/>
    </row>
    <row r="363" spans="1:15" s="184" customFormat="1" ht="74.400000000000006" hidden="1" customHeight="1" x14ac:dyDescent="0.3">
      <c r="A363" s="180"/>
      <c r="B363" s="223"/>
      <c r="C363" s="224"/>
      <c r="D363" s="224"/>
      <c r="E363" s="225"/>
      <c r="F363" s="181" t="s">
        <v>36</v>
      </c>
      <c r="G363" s="146">
        <v>0</v>
      </c>
      <c r="H363" s="146">
        <v>0</v>
      </c>
      <c r="I363" s="146"/>
      <c r="J363" s="228"/>
      <c r="K363" s="228"/>
      <c r="L363" s="228"/>
      <c r="M363" s="228"/>
      <c r="N363" s="228"/>
      <c r="O363" s="2"/>
    </row>
    <row r="364" spans="1:15" s="184" customFormat="1" ht="74.400000000000006" customHeight="1" x14ac:dyDescent="0.3">
      <c r="A364" s="180"/>
      <c r="B364" s="221" t="s">
        <v>210</v>
      </c>
      <c r="C364" s="224">
        <v>2022</v>
      </c>
      <c r="D364" s="224">
        <v>2026</v>
      </c>
      <c r="E364" s="225" t="s">
        <v>129</v>
      </c>
      <c r="F364" s="181" t="s">
        <v>31</v>
      </c>
      <c r="G364" s="146">
        <f t="shared" ref="G364:H364" si="171">G365+G366</f>
        <v>3238045.46</v>
      </c>
      <c r="H364" s="146">
        <f t="shared" si="171"/>
        <v>3238045.46</v>
      </c>
      <c r="I364" s="146">
        <f t="shared" si="163"/>
        <v>100</v>
      </c>
      <c r="J364" s="226" t="s">
        <v>211</v>
      </c>
      <c r="K364" s="226" t="s">
        <v>140</v>
      </c>
      <c r="L364" s="226">
        <v>5</v>
      </c>
      <c r="M364" s="226">
        <v>5</v>
      </c>
      <c r="N364" s="226">
        <f t="shared" ref="N364" si="172">M364/L364*100</f>
        <v>100</v>
      </c>
      <c r="O364" s="2"/>
    </row>
    <row r="365" spans="1:15" s="184" customFormat="1" ht="74.400000000000006" customHeight="1" x14ac:dyDescent="0.3">
      <c r="A365" s="180"/>
      <c r="B365" s="222"/>
      <c r="C365" s="224"/>
      <c r="D365" s="224"/>
      <c r="E365" s="225"/>
      <c r="F365" s="181" t="s">
        <v>35</v>
      </c>
      <c r="G365" s="146">
        <v>194282.73</v>
      </c>
      <c r="H365" s="146">
        <v>194282.73</v>
      </c>
      <c r="I365" s="146">
        <f t="shared" si="163"/>
        <v>100</v>
      </c>
      <c r="J365" s="227"/>
      <c r="K365" s="227"/>
      <c r="L365" s="227"/>
      <c r="M365" s="227"/>
      <c r="N365" s="227"/>
      <c r="O365" s="2"/>
    </row>
    <row r="366" spans="1:15" s="184" customFormat="1" ht="74.400000000000006" customHeight="1" x14ac:dyDescent="0.3">
      <c r="A366" s="180"/>
      <c r="B366" s="223"/>
      <c r="C366" s="224"/>
      <c r="D366" s="224"/>
      <c r="E366" s="225"/>
      <c r="F366" s="181" t="s">
        <v>36</v>
      </c>
      <c r="G366" s="146">
        <v>3043762.73</v>
      </c>
      <c r="H366" s="146">
        <v>3043762.73</v>
      </c>
      <c r="I366" s="146">
        <f t="shared" si="163"/>
        <v>100</v>
      </c>
      <c r="J366" s="228"/>
      <c r="K366" s="228"/>
      <c r="L366" s="228"/>
      <c r="M366" s="228"/>
      <c r="N366" s="228"/>
      <c r="O366" s="2"/>
    </row>
    <row r="367" spans="1:15" s="184" customFormat="1" ht="74.400000000000006" hidden="1" customHeight="1" x14ac:dyDescent="0.3">
      <c r="A367" s="180"/>
      <c r="B367" s="221" t="s">
        <v>212</v>
      </c>
      <c r="C367" s="224">
        <v>2022</v>
      </c>
      <c r="D367" s="224">
        <v>2026</v>
      </c>
      <c r="E367" s="225" t="s">
        <v>129</v>
      </c>
      <c r="F367" s="181" t="s">
        <v>31</v>
      </c>
      <c r="G367" s="146">
        <f t="shared" ref="G367:H367" si="173">G368+G369</f>
        <v>0</v>
      </c>
      <c r="H367" s="146">
        <f t="shared" si="173"/>
        <v>0</v>
      </c>
      <c r="I367" s="146"/>
      <c r="J367" s="226" t="s">
        <v>145</v>
      </c>
      <c r="K367" s="226" t="s">
        <v>91</v>
      </c>
      <c r="L367" s="226"/>
      <c r="M367" s="226"/>
      <c r="N367" s="226"/>
      <c r="O367" s="2"/>
    </row>
    <row r="368" spans="1:15" s="184" customFormat="1" ht="74.400000000000006" hidden="1" customHeight="1" x14ac:dyDescent="0.3">
      <c r="A368" s="180"/>
      <c r="B368" s="222"/>
      <c r="C368" s="224"/>
      <c r="D368" s="224"/>
      <c r="E368" s="225"/>
      <c r="F368" s="181" t="s">
        <v>35</v>
      </c>
      <c r="G368" s="146">
        <v>0</v>
      </c>
      <c r="H368" s="146">
        <v>0</v>
      </c>
      <c r="I368" s="146"/>
      <c r="J368" s="227"/>
      <c r="K368" s="227"/>
      <c r="L368" s="227"/>
      <c r="M368" s="227"/>
      <c r="N368" s="227"/>
      <c r="O368" s="2"/>
    </row>
    <row r="369" spans="1:15" s="184" customFormat="1" ht="74.400000000000006" hidden="1" customHeight="1" x14ac:dyDescent="0.3">
      <c r="A369" s="180"/>
      <c r="B369" s="223"/>
      <c r="C369" s="224"/>
      <c r="D369" s="224"/>
      <c r="E369" s="225"/>
      <c r="F369" s="181" t="s">
        <v>36</v>
      </c>
      <c r="G369" s="146">
        <v>0</v>
      </c>
      <c r="H369" s="146">
        <v>0</v>
      </c>
      <c r="I369" s="146"/>
      <c r="J369" s="228"/>
      <c r="K369" s="228"/>
      <c r="L369" s="228"/>
      <c r="M369" s="228"/>
      <c r="N369" s="228"/>
      <c r="O369" s="2"/>
    </row>
    <row r="370" spans="1:15" s="47" customFormat="1" ht="53.25" customHeight="1" x14ac:dyDescent="0.3">
      <c r="A370" s="49"/>
      <c r="B370" s="221" t="s">
        <v>213</v>
      </c>
      <c r="C370" s="224">
        <v>2022</v>
      </c>
      <c r="D370" s="224">
        <v>2026</v>
      </c>
      <c r="E370" s="225" t="s">
        <v>129</v>
      </c>
      <c r="F370" s="46" t="s">
        <v>31</v>
      </c>
      <c r="G370" s="146">
        <f t="shared" ref="G370:H370" si="174">G371+G372</f>
        <v>114100</v>
      </c>
      <c r="H370" s="146">
        <f t="shared" si="174"/>
        <v>114100</v>
      </c>
      <c r="I370" s="146">
        <f t="shared" si="163"/>
        <v>100</v>
      </c>
      <c r="J370" s="226" t="s">
        <v>214</v>
      </c>
      <c r="K370" s="226" t="s">
        <v>140</v>
      </c>
      <c r="L370" s="226">
        <v>114</v>
      </c>
      <c r="M370" s="226">
        <v>114</v>
      </c>
      <c r="N370" s="226">
        <f t="shared" ref="N370" si="175">M370/L370*100</f>
        <v>100</v>
      </c>
      <c r="O370" s="2"/>
    </row>
    <row r="371" spans="1:15" s="47" customFormat="1" ht="53.25" customHeight="1" x14ac:dyDescent="0.3">
      <c r="A371" s="49"/>
      <c r="B371" s="222"/>
      <c r="C371" s="224"/>
      <c r="D371" s="224"/>
      <c r="E371" s="225"/>
      <c r="F371" s="46" t="s">
        <v>35</v>
      </c>
      <c r="G371" s="146">
        <v>114100</v>
      </c>
      <c r="H371" s="146">
        <v>114100</v>
      </c>
      <c r="I371" s="146">
        <f t="shared" si="163"/>
        <v>100</v>
      </c>
      <c r="J371" s="227"/>
      <c r="K371" s="227"/>
      <c r="L371" s="227"/>
      <c r="M371" s="227"/>
      <c r="N371" s="227"/>
      <c r="O371" s="2"/>
    </row>
    <row r="372" spans="1:15" s="47" customFormat="1" ht="53.25" customHeight="1" x14ac:dyDescent="0.3">
      <c r="A372" s="49"/>
      <c r="B372" s="223"/>
      <c r="C372" s="224"/>
      <c r="D372" s="224"/>
      <c r="E372" s="225"/>
      <c r="F372" s="46" t="s">
        <v>36</v>
      </c>
      <c r="G372" s="146">
        <v>0</v>
      </c>
      <c r="H372" s="146">
        <v>0</v>
      </c>
      <c r="I372" s="146">
        <v>0</v>
      </c>
      <c r="J372" s="228"/>
      <c r="K372" s="228"/>
      <c r="L372" s="228"/>
      <c r="M372" s="228"/>
      <c r="N372" s="228"/>
      <c r="O372" s="2"/>
    </row>
    <row r="373" spans="1:15" s="207" customFormat="1" ht="53.25" customHeight="1" x14ac:dyDescent="0.3">
      <c r="A373" s="201"/>
      <c r="B373" s="221" t="s">
        <v>147</v>
      </c>
      <c r="C373" s="224">
        <v>2020</v>
      </c>
      <c r="D373" s="224">
        <v>2026</v>
      </c>
      <c r="E373" s="226" t="s">
        <v>49</v>
      </c>
      <c r="F373" s="226" t="s">
        <v>49</v>
      </c>
      <c r="G373" s="252" t="s">
        <v>49</v>
      </c>
      <c r="H373" s="252" t="s">
        <v>49</v>
      </c>
      <c r="I373" s="205" t="s">
        <v>49</v>
      </c>
      <c r="J373" s="202" t="s">
        <v>49</v>
      </c>
      <c r="K373" s="202" t="s">
        <v>49</v>
      </c>
      <c r="L373" s="202" t="s">
        <v>49</v>
      </c>
      <c r="M373" s="202" t="s">
        <v>49</v>
      </c>
      <c r="N373" s="202" t="s">
        <v>49</v>
      </c>
      <c r="O373" s="2"/>
    </row>
    <row r="374" spans="1:15" s="207" customFormat="1" ht="53.25" customHeight="1" x14ac:dyDescent="0.3">
      <c r="A374" s="201"/>
      <c r="B374" s="223"/>
      <c r="C374" s="224"/>
      <c r="D374" s="224"/>
      <c r="E374" s="228"/>
      <c r="F374" s="228"/>
      <c r="G374" s="254"/>
      <c r="H374" s="254"/>
      <c r="I374" s="206"/>
      <c r="J374" s="203"/>
      <c r="K374" s="203"/>
      <c r="L374" s="203"/>
      <c r="M374" s="203"/>
      <c r="N374" s="203"/>
      <c r="O374" s="2"/>
    </row>
    <row r="375" spans="1:15" s="207" customFormat="1" ht="53.25" customHeight="1" x14ac:dyDescent="0.3">
      <c r="A375" s="201"/>
      <c r="B375" s="244" t="s">
        <v>148</v>
      </c>
      <c r="C375" s="226">
        <v>2020</v>
      </c>
      <c r="D375" s="226">
        <v>2026</v>
      </c>
      <c r="E375" s="226" t="s">
        <v>129</v>
      </c>
      <c r="F375" s="204" t="s">
        <v>31</v>
      </c>
      <c r="G375" s="146">
        <f t="shared" ref="G375:H375" si="176">G376+G377</f>
        <v>15000</v>
      </c>
      <c r="H375" s="146">
        <f t="shared" si="176"/>
        <v>15000</v>
      </c>
      <c r="I375" s="146">
        <f>H375/G375*100</f>
        <v>100</v>
      </c>
      <c r="J375" s="226" t="s">
        <v>49</v>
      </c>
      <c r="K375" s="226" t="s">
        <v>49</v>
      </c>
      <c r="L375" s="226" t="s">
        <v>49</v>
      </c>
      <c r="M375" s="226" t="s">
        <v>49</v>
      </c>
      <c r="N375" s="226" t="s">
        <v>49</v>
      </c>
      <c r="O375" s="2"/>
    </row>
    <row r="376" spans="1:15" s="207" customFormat="1" ht="53.25" customHeight="1" x14ac:dyDescent="0.3">
      <c r="A376" s="201"/>
      <c r="B376" s="245"/>
      <c r="C376" s="227"/>
      <c r="D376" s="227"/>
      <c r="E376" s="227"/>
      <c r="F376" s="204" t="s">
        <v>35</v>
      </c>
      <c r="G376" s="146">
        <f t="shared" ref="G376:H376" si="177">G379</f>
        <v>15000</v>
      </c>
      <c r="H376" s="146">
        <f t="shared" si="177"/>
        <v>15000</v>
      </c>
      <c r="I376" s="146">
        <f t="shared" ref="I376:I379" si="178">H376/G376*100</f>
        <v>100</v>
      </c>
      <c r="J376" s="227"/>
      <c r="K376" s="227"/>
      <c r="L376" s="227"/>
      <c r="M376" s="227"/>
      <c r="N376" s="227"/>
      <c r="O376" s="2"/>
    </row>
    <row r="377" spans="1:15" s="207" customFormat="1" ht="53.25" customHeight="1" x14ac:dyDescent="0.3">
      <c r="A377" s="201"/>
      <c r="B377" s="246"/>
      <c r="C377" s="228"/>
      <c r="D377" s="228"/>
      <c r="E377" s="228"/>
      <c r="F377" s="204" t="s">
        <v>36</v>
      </c>
      <c r="G377" s="146">
        <f t="shared" ref="G377:H377" si="179">G380</f>
        <v>0</v>
      </c>
      <c r="H377" s="146">
        <f t="shared" si="179"/>
        <v>0</v>
      </c>
      <c r="I377" s="146">
        <v>0</v>
      </c>
      <c r="J377" s="228"/>
      <c r="K377" s="228"/>
      <c r="L377" s="228"/>
      <c r="M377" s="228"/>
      <c r="N377" s="228"/>
      <c r="O377" s="2"/>
    </row>
    <row r="378" spans="1:15" s="207" customFormat="1" ht="53.25" customHeight="1" x14ac:dyDescent="0.3">
      <c r="A378" s="201"/>
      <c r="B378" s="221" t="s">
        <v>149</v>
      </c>
      <c r="C378" s="224">
        <v>2020</v>
      </c>
      <c r="D378" s="224">
        <v>2026</v>
      </c>
      <c r="E378" s="225" t="s">
        <v>129</v>
      </c>
      <c r="F378" s="204" t="s">
        <v>31</v>
      </c>
      <c r="G378" s="146">
        <f t="shared" ref="G378:H378" si="180">G379+G380</f>
        <v>15000</v>
      </c>
      <c r="H378" s="146">
        <f t="shared" si="180"/>
        <v>15000</v>
      </c>
      <c r="I378" s="146">
        <f t="shared" si="178"/>
        <v>100</v>
      </c>
      <c r="J378" s="226" t="s">
        <v>150</v>
      </c>
      <c r="K378" s="226" t="s">
        <v>91</v>
      </c>
      <c r="L378" s="226">
        <v>15</v>
      </c>
      <c r="M378" s="226">
        <v>15</v>
      </c>
      <c r="N378" s="226">
        <f>M378/L378*100</f>
        <v>100</v>
      </c>
      <c r="O378" s="2"/>
    </row>
    <row r="379" spans="1:15" s="207" customFormat="1" ht="53.25" customHeight="1" x14ac:dyDescent="0.3">
      <c r="A379" s="201"/>
      <c r="B379" s="222"/>
      <c r="C379" s="224"/>
      <c r="D379" s="224"/>
      <c r="E379" s="225"/>
      <c r="F379" s="204" t="s">
        <v>35</v>
      </c>
      <c r="G379" s="146">
        <v>15000</v>
      </c>
      <c r="H379" s="146">
        <v>15000</v>
      </c>
      <c r="I379" s="146">
        <f t="shared" si="178"/>
        <v>100</v>
      </c>
      <c r="J379" s="227"/>
      <c r="K379" s="227"/>
      <c r="L379" s="227"/>
      <c r="M379" s="227"/>
      <c r="N379" s="227"/>
      <c r="O379" s="2"/>
    </row>
    <row r="380" spans="1:15" s="207" customFormat="1" ht="53.25" customHeight="1" x14ac:dyDescent="0.3">
      <c r="A380" s="201"/>
      <c r="B380" s="223"/>
      <c r="C380" s="224"/>
      <c r="D380" s="224"/>
      <c r="E380" s="225"/>
      <c r="F380" s="204" t="s">
        <v>36</v>
      </c>
      <c r="G380" s="146">
        <v>0</v>
      </c>
      <c r="H380" s="146">
        <v>0</v>
      </c>
      <c r="I380" s="146">
        <v>0</v>
      </c>
      <c r="J380" s="228"/>
      <c r="K380" s="228"/>
      <c r="L380" s="228"/>
      <c r="M380" s="228"/>
      <c r="N380" s="228"/>
      <c r="O380" s="2"/>
    </row>
    <row r="381" spans="1:15" ht="43.95" hidden="1" customHeight="1" x14ac:dyDescent="0.3">
      <c r="A381" s="221"/>
      <c r="B381" s="221" t="s">
        <v>229</v>
      </c>
      <c r="C381" s="224">
        <v>2023</v>
      </c>
      <c r="D381" s="224">
        <v>2026</v>
      </c>
      <c r="E381" s="226" t="s">
        <v>49</v>
      </c>
      <c r="F381" s="226" t="s">
        <v>49</v>
      </c>
      <c r="G381" s="252" t="s">
        <v>49</v>
      </c>
      <c r="H381" s="252" t="s">
        <v>49</v>
      </c>
      <c r="I381" s="159" t="s">
        <v>49</v>
      </c>
      <c r="J381" s="44" t="s">
        <v>49</v>
      </c>
      <c r="K381" s="44" t="s">
        <v>49</v>
      </c>
      <c r="L381" s="44" t="s">
        <v>49</v>
      </c>
      <c r="M381" s="44" t="s">
        <v>49</v>
      </c>
      <c r="N381" s="44" t="s">
        <v>49</v>
      </c>
      <c r="O381" s="2"/>
    </row>
    <row r="382" spans="1:15" ht="1.5" hidden="1" customHeight="1" x14ac:dyDescent="0.3">
      <c r="A382" s="223"/>
      <c r="B382" s="223"/>
      <c r="C382" s="224"/>
      <c r="D382" s="224"/>
      <c r="E382" s="228"/>
      <c r="F382" s="228"/>
      <c r="G382" s="254"/>
      <c r="H382" s="254"/>
      <c r="I382" s="20"/>
      <c r="J382" s="14"/>
      <c r="K382" s="14"/>
      <c r="L382" s="14"/>
      <c r="M382" s="14"/>
      <c r="N382" s="14"/>
      <c r="O382" s="2"/>
    </row>
    <row r="383" spans="1:15" ht="29.25" hidden="1" customHeight="1" x14ac:dyDescent="0.3">
      <c r="A383" s="18"/>
      <c r="B383" s="244" t="s">
        <v>228</v>
      </c>
      <c r="C383" s="226">
        <v>2023</v>
      </c>
      <c r="D383" s="226">
        <v>2026</v>
      </c>
      <c r="E383" s="226" t="s">
        <v>129</v>
      </c>
      <c r="F383" s="16" t="s">
        <v>31</v>
      </c>
      <c r="G383" s="146">
        <f t="shared" ref="G383:I383" si="181">G384+G385</f>
        <v>0</v>
      </c>
      <c r="H383" s="146">
        <f t="shared" si="181"/>
        <v>0</v>
      </c>
      <c r="I383" s="146">
        <f t="shared" si="181"/>
        <v>0</v>
      </c>
      <c r="J383" s="226" t="s">
        <v>49</v>
      </c>
      <c r="K383" s="226" t="s">
        <v>49</v>
      </c>
      <c r="L383" s="226" t="s">
        <v>49</v>
      </c>
      <c r="M383" s="226" t="s">
        <v>49</v>
      </c>
      <c r="N383" s="226" t="s">
        <v>49</v>
      </c>
      <c r="O383" s="2"/>
    </row>
    <row r="384" spans="1:15" ht="37.5" hidden="1" customHeight="1" x14ac:dyDescent="0.3">
      <c r="A384" s="221"/>
      <c r="B384" s="245"/>
      <c r="C384" s="227"/>
      <c r="D384" s="227"/>
      <c r="E384" s="227"/>
      <c r="F384" s="16" t="s">
        <v>35</v>
      </c>
      <c r="G384" s="146">
        <f t="shared" ref="G384:I384" si="182">G393+G390+G387</f>
        <v>0</v>
      </c>
      <c r="H384" s="146">
        <f t="shared" si="182"/>
        <v>0</v>
      </c>
      <c r="I384" s="146">
        <f t="shared" si="182"/>
        <v>0</v>
      </c>
      <c r="J384" s="227"/>
      <c r="K384" s="227"/>
      <c r="L384" s="227"/>
      <c r="M384" s="227"/>
      <c r="N384" s="227"/>
      <c r="O384" s="2"/>
    </row>
    <row r="385" spans="1:15" ht="36" hidden="1" customHeight="1" x14ac:dyDescent="0.3">
      <c r="A385" s="223"/>
      <c r="B385" s="246"/>
      <c r="C385" s="228"/>
      <c r="D385" s="228"/>
      <c r="E385" s="228"/>
      <c r="F385" s="16" t="s">
        <v>36</v>
      </c>
      <c r="G385" s="146">
        <f t="shared" ref="G385:I385" si="183">G394+G391+G388</f>
        <v>0</v>
      </c>
      <c r="H385" s="146">
        <f t="shared" si="183"/>
        <v>0</v>
      </c>
      <c r="I385" s="146">
        <f t="shared" si="183"/>
        <v>0</v>
      </c>
      <c r="J385" s="228"/>
      <c r="K385" s="228"/>
      <c r="L385" s="228"/>
      <c r="M385" s="228"/>
      <c r="N385" s="228"/>
      <c r="O385" s="2"/>
    </row>
    <row r="386" spans="1:15" s="209" customFormat="1" ht="36" hidden="1" customHeight="1" x14ac:dyDescent="0.3">
      <c r="A386" s="221"/>
      <c r="B386" s="221" t="s">
        <v>230</v>
      </c>
      <c r="C386" s="224">
        <v>2023</v>
      </c>
      <c r="D386" s="224">
        <v>2026</v>
      </c>
      <c r="E386" s="225" t="s">
        <v>129</v>
      </c>
      <c r="F386" s="208" t="s">
        <v>31</v>
      </c>
      <c r="G386" s="146">
        <f t="shared" ref="G386:H386" si="184">G387+G388</f>
        <v>0</v>
      </c>
      <c r="H386" s="146">
        <f t="shared" si="184"/>
        <v>0</v>
      </c>
      <c r="I386" s="146">
        <v>0</v>
      </c>
      <c r="J386" s="226" t="s">
        <v>233</v>
      </c>
      <c r="K386" s="226" t="s">
        <v>91</v>
      </c>
      <c r="L386" s="226" t="s">
        <v>49</v>
      </c>
      <c r="M386" s="226">
        <v>1</v>
      </c>
      <c r="N386" s="226">
        <v>1</v>
      </c>
      <c r="O386" s="2"/>
    </row>
    <row r="387" spans="1:15" s="209" customFormat="1" ht="36" hidden="1" customHeight="1" x14ac:dyDescent="0.3">
      <c r="A387" s="222"/>
      <c r="B387" s="222"/>
      <c r="C387" s="224"/>
      <c r="D387" s="224"/>
      <c r="E387" s="225"/>
      <c r="F387" s="208" t="s">
        <v>35</v>
      </c>
      <c r="G387" s="146">
        <v>0</v>
      </c>
      <c r="H387" s="146">
        <v>0</v>
      </c>
      <c r="I387" s="146">
        <v>0</v>
      </c>
      <c r="J387" s="227"/>
      <c r="K387" s="227"/>
      <c r="L387" s="227"/>
      <c r="M387" s="227"/>
      <c r="N387" s="227"/>
      <c r="O387" s="2"/>
    </row>
    <row r="388" spans="1:15" s="209" customFormat="1" ht="46.8" hidden="1" customHeight="1" x14ac:dyDescent="0.3">
      <c r="A388" s="223"/>
      <c r="B388" s="223"/>
      <c r="C388" s="224"/>
      <c r="D388" s="224"/>
      <c r="E388" s="225"/>
      <c r="F388" s="208" t="s">
        <v>36</v>
      </c>
      <c r="G388" s="146">
        <v>0</v>
      </c>
      <c r="H388" s="146">
        <v>0</v>
      </c>
      <c r="I388" s="146">
        <v>0</v>
      </c>
      <c r="J388" s="228"/>
      <c r="K388" s="228"/>
      <c r="L388" s="228"/>
      <c r="M388" s="228"/>
      <c r="N388" s="228"/>
      <c r="O388" s="2"/>
    </row>
    <row r="389" spans="1:15" s="209" customFormat="1" ht="36" hidden="1" customHeight="1" x14ac:dyDescent="0.3">
      <c r="A389" s="221"/>
      <c r="B389" s="221" t="s">
        <v>231</v>
      </c>
      <c r="C389" s="224">
        <v>2023</v>
      </c>
      <c r="D389" s="224">
        <v>2026</v>
      </c>
      <c r="E389" s="225" t="s">
        <v>129</v>
      </c>
      <c r="F389" s="208" t="s">
        <v>31</v>
      </c>
      <c r="G389" s="146">
        <f t="shared" ref="G389:I389" si="185">G390+G391</f>
        <v>0</v>
      </c>
      <c r="H389" s="146">
        <f t="shared" si="185"/>
        <v>0</v>
      </c>
      <c r="I389" s="146">
        <f t="shared" si="185"/>
        <v>0</v>
      </c>
      <c r="J389" s="226" t="s">
        <v>125</v>
      </c>
      <c r="K389" s="226" t="s">
        <v>91</v>
      </c>
      <c r="L389" s="226" t="s">
        <v>49</v>
      </c>
      <c r="M389" s="226">
        <v>100</v>
      </c>
      <c r="N389" s="226">
        <v>100</v>
      </c>
      <c r="O389" s="2"/>
    </row>
    <row r="390" spans="1:15" s="209" customFormat="1" ht="36" hidden="1" customHeight="1" x14ac:dyDescent="0.3">
      <c r="A390" s="222"/>
      <c r="B390" s="222"/>
      <c r="C390" s="224"/>
      <c r="D390" s="224"/>
      <c r="E390" s="225"/>
      <c r="F390" s="208" t="s">
        <v>35</v>
      </c>
      <c r="G390" s="146">
        <v>0</v>
      </c>
      <c r="H390" s="146">
        <v>0</v>
      </c>
      <c r="I390" s="146">
        <v>0</v>
      </c>
      <c r="J390" s="227"/>
      <c r="K390" s="227"/>
      <c r="L390" s="227"/>
      <c r="M390" s="227"/>
      <c r="N390" s="227"/>
      <c r="O390" s="2"/>
    </row>
    <row r="391" spans="1:15" s="209" customFormat="1" ht="36" hidden="1" customHeight="1" x14ac:dyDescent="0.3">
      <c r="A391" s="223"/>
      <c r="B391" s="223"/>
      <c r="C391" s="224"/>
      <c r="D391" s="224"/>
      <c r="E391" s="225"/>
      <c r="F391" s="208" t="s">
        <v>36</v>
      </c>
      <c r="G391" s="146">
        <v>0</v>
      </c>
      <c r="H391" s="146">
        <v>0</v>
      </c>
      <c r="I391" s="146">
        <v>0</v>
      </c>
      <c r="J391" s="228"/>
      <c r="K391" s="228"/>
      <c r="L391" s="228"/>
      <c r="M391" s="228"/>
      <c r="N391" s="228"/>
      <c r="O391" s="2"/>
    </row>
    <row r="392" spans="1:15" ht="37.5" hidden="1" customHeight="1" x14ac:dyDescent="0.3">
      <c r="A392" s="221"/>
      <c r="B392" s="221" t="s">
        <v>232</v>
      </c>
      <c r="C392" s="224">
        <v>2023</v>
      </c>
      <c r="D392" s="224">
        <v>2026</v>
      </c>
      <c r="E392" s="225" t="s">
        <v>129</v>
      </c>
      <c r="F392" s="16" t="s">
        <v>31</v>
      </c>
      <c r="G392" s="146">
        <f t="shared" ref="G392:I392" si="186">G393+G394</f>
        <v>0</v>
      </c>
      <c r="H392" s="146">
        <f t="shared" si="186"/>
        <v>0</v>
      </c>
      <c r="I392" s="146">
        <f t="shared" si="186"/>
        <v>0</v>
      </c>
      <c r="J392" s="226" t="s">
        <v>211</v>
      </c>
      <c r="K392" s="226" t="s">
        <v>91</v>
      </c>
      <c r="L392" s="226" t="s">
        <v>49</v>
      </c>
      <c r="M392" s="226">
        <v>1</v>
      </c>
      <c r="N392" s="226">
        <v>1</v>
      </c>
      <c r="O392" s="2"/>
    </row>
    <row r="393" spans="1:15" ht="37.5" hidden="1" customHeight="1" x14ac:dyDescent="0.3">
      <c r="A393" s="222"/>
      <c r="B393" s="222"/>
      <c r="C393" s="224"/>
      <c r="D393" s="224"/>
      <c r="E393" s="225"/>
      <c r="F393" s="16" t="s">
        <v>35</v>
      </c>
      <c r="G393" s="146">
        <v>0</v>
      </c>
      <c r="H393" s="146">
        <v>0</v>
      </c>
      <c r="I393" s="146">
        <v>0</v>
      </c>
      <c r="J393" s="227"/>
      <c r="K393" s="227"/>
      <c r="L393" s="227"/>
      <c r="M393" s="227"/>
      <c r="N393" s="227"/>
      <c r="O393" s="2"/>
    </row>
    <row r="394" spans="1:15" ht="76.2" hidden="1" customHeight="1" x14ac:dyDescent="0.3">
      <c r="A394" s="223"/>
      <c r="B394" s="223"/>
      <c r="C394" s="224"/>
      <c r="D394" s="224"/>
      <c r="E394" s="225"/>
      <c r="F394" s="16" t="s">
        <v>36</v>
      </c>
      <c r="G394" s="146">
        <v>0</v>
      </c>
      <c r="H394" s="146">
        <v>0</v>
      </c>
      <c r="I394" s="146">
        <v>0</v>
      </c>
      <c r="J394" s="228"/>
      <c r="K394" s="228"/>
      <c r="L394" s="228"/>
      <c r="M394" s="228"/>
      <c r="N394" s="228"/>
      <c r="O394" s="2"/>
    </row>
    <row r="395" spans="1:15" ht="31.2" x14ac:dyDescent="0.3">
      <c r="A395" s="296" t="s">
        <v>63</v>
      </c>
      <c r="B395" s="296"/>
      <c r="C395" s="296"/>
      <c r="D395" s="296"/>
      <c r="E395" s="296"/>
      <c r="F395" s="24" t="s">
        <v>31</v>
      </c>
      <c r="G395" s="162">
        <f t="shared" ref="G395:H395" si="187">G396+G397</f>
        <v>48887368.659999996</v>
      </c>
      <c r="H395" s="162">
        <f t="shared" si="187"/>
        <v>39010819.010000005</v>
      </c>
      <c r="I395" s="162">
        <f>H395/G395*100</f>
        <v>79.797338411299975</v>
      </c>
      <c r="J395" s="224" t="s">
        <v>30</v>
      </c>
      <c r="K395" s="224" t="s">
        <v>30</v>
      </c>
      <c r="L395" s="224" t="s">
        <v>30</v>
      </c>
      <c r="M395" s="224" t="s">
        <v>30</v>
      </c>
      <c r="N395" s="224" t="s">
        <v>30</v>
      </c>
      <c r="O395" s="2"/>
    </row>
    <row r="396" spans="1:15" ht="63" customHeight="1" x14ac:dyDescent="0.3">
      <c r="A396" s="296"/>
      <c r="B396" s="296"/>
      <c r="C396" s="296"/>
      <c r="D396" s="296"/>
      <c r="E396" s="296"/>
      <c r="F396" s="24" t="s">
        <v>35</v>
      </c>
      <c r="G396" s="162">
        <f t="shared" ref="G396:H396" si="188">G260+G279+G324+G384+G254+G350+G331+G270+G376</f>
        <v>13495377.41</v>
      </c>
      <c r="H396" s="162">
        <f t="shared" si="188"/>
        <v>8725854.7600000016</v>
      </c>
      <c r="I396" s="162">
        <f t="shared" ref="I396:I400" si="189">H396/G396*100</f>
        <v>64.658101028980425</v>
      </c>
      <c r="J396" s="224"/>
      <c r="K396" s="224"/>
      <c r="L396" s="224"/>
      <c r="M396" s="224"/>
      <c r="N396" s="224"/>
      <c r="O396" s="2"/>
    </row>
    <row r="397" spans="1:15" ht="46.8" x14ac:dyDescent="0.3">
      <c r="A397" s="296"/>
      <c r="B397" s="296"/>
      <c r="C397" s="296"/>
      <c r="D397" s="296"/>
      <c r="E397" s="296"/>
      <c r="F397" s="24" t="s">
        <v>36</v>
      </c>
      <c r="G397" s="161">
        <f t="shared" ref="G397:H397" si="190">G261+G280+G328+G385+G255+G351+G332+G271+G377</f>
        <v>35391991.25</v>
      </c>
      <c r="H397" s="161">
        <f t="shared" si="190"/>
        <v>30284964.250000004</v>
      </c>
      <c r="I397" s="162">
        <f t="shared" si="189"/>
        <v>85.570105496677868</v>
      </c>
      <c r="J397" s="224"/>
      <c r="K397" s="224"/>
      <c r="L397" s="224"/>
      <c r="M397" s="224"/>
      <c r="N397" s="224"/>
      <c r="O397" s="2"/>
    </row>
    <row r="398" spans="1:15" ht="31.2" x14ac:dyDescent="0.3">
      <c r="A398" s="290" t="s">
        <v>39</v>
      </c>
      <c r="B398" s="291"/>
      <c r="C398" s="289"/>
      <c r="D398" s="289"/>
      <c r="E398" s="297"/>
      <c r="F398" s="35" t="s">
        <v>31</v>
      </c>
      <c r="G398" s="164">
        <f t="shared" ref="G398:H398" si="191">G399+G400</f>
        <v>192074909.19</v>
      </c>
      <c r="H398" s="164">
        <f t="shared" si="191"/>
        <v>181997443.31</v>
      </c>
      <c r="I398" s="164">
        <f t="shared" si="189"/>
        <v>94.753366838751745</v>
      </c>
      <c r="J398" s="218"/>
      <c r="K398" s="218"/>
      <c r="L398" s="218"/>
      <c r="M398" s="218"/>
      <c r="N398" s="218"/>
      <c r="O398" s="2"/>
    </row>
    <row r="399" spans="1:15" ht="63" customHeight="1" x14ac:dyDescent="0.3">
      <c r="A399" s="292"/>
      <c r="B399" s="293"/>
      <c r="C399" s="289"/>
      <c r="D399" s="289"/>
      <c r="E399" s="297"/>
      <c r="F399" s="35" t="s">
        <v>35</v>
      </c>
      <c r="G399" s="164">
        <f>G396+G246+G214+G150</f>
        <v>102594781.96000001</v>
      </c>
      <c r="H399" s="164">
        <f>H396+H246+H214+H150</f>
        <v>97825259.310000017</v>
      </c>
      <c r="I399" s="164">
        <f t="shared" si="189"/>
        <v>95.3511060125265</v>
      </c>
      <c r="J399" s="219"/>
      <c r="K399" s="219"/>
      <c r="L399" s="219"/>
      <c r="M399" s="219"/>
      <c r="N399" s="219"/>
      <c r="O399" s="2"/>
    </row>
    <row r="400" spans="1:15" ht="46.8" x14ac:dyDescent="0.3">
      <c r="A400" s="294"/>
      <c r="B400" s="295"/>
      <c r="C400" s="289"/>
      <c r="D400" s="289"/>
      <c r="E400" s="297"/>
      <c r="F400" s="35" t="s">
        <v>36</v>
      </c>
      <c r="G400" s="163">
        <f>G151+G215+G397+G247</f>
        <v>89480127.229999989</v>
      </c>
      <c r="H400" s="163">
        <f>H151+H215+H397+H247</f>
        <v>84172184</v>
      </c>
      <c r="I400" s="164">
        <f t="shared" si="189"/>
        <v>94.068020023757413</v>
      </c>
      <c r="J400" s="220"/>
      <c r="K400" s="220"/>
      <c r="L400" s="220"/>
      <c r="M400" s="220"/>
      <c r="N400" s="220"/>
      <c r="O400" s="2"/>
    </row>
  </sheetData>
  <mergeCells count="1190">
    <mergeCell ref="N107:N109"/>
    <mergeCell ref="N110:N112"/>
    <mergeCell ref="I218:I220"/>
    <mergeCell ref="N230:N232"/>
    <mergeCell ref="B378:B380"/>
    <mergeCell ref="C378:C380"/>
    <mergeCell ref="D378:D380"/>
    <mergeCell ref="E378:E380"/>
    <mergeCell ref="J378:J380"/>
    <mergeCell ref="K378:K380"/>
    <mergeCell ref="L378:L380"/>
    <mergeCell ref="M378:M380"/>
    <mergeCell ref="N378:N380"/>
    <mergeCell ref="B373:B374"/>
    <mergeCell ref="C373:C374"/>
    <mergeCell ref="D373:D374"/>
    <mergeCell ref="E373:E374"/>
    <mergeCell ref="F373:F374"/>
    <mergeCell ref="G373:G374"/>
    <mergeCell ref="H373:H374"/>
    <mergeCell ref="B375:B377"/>
    <mergeCell ref="C375:C377"/>
    <mergeCell ref="D375:D377"/>
    <mergeCell ref="E375:E377"/>
    <mergeCell ref="J375:J377"/>
    <mergeCell ref="B367:B369"/>
    <mergeCell ref="C367:C369"/>
    <mergeCell ref="D367:D369"/>
    <mergeCell ref="E367:E369"/>
    <mergeCell ref="J367:J369"/>
    <mergeCell ref="K367:K369"/>
    <mergeCell ref="L367:L369"/>
    <mergeCell ref="E358:E360"/>
    <mergeCell ref="D361:D363"/>
    <mergeCell ref="E361:E363"/>
    <mergeCell ref="J361:J363"/>
    <mergeCell ref="K361:K363"/>
    <mergeCell ref="J308:J310"/>
    <mergeCell ref="D364:D366"/>
    <mergeCell ref="E364:E366"/>
    <mergeCell ref="L358:L359"/>
    <mergeCell ref="B314:B316"/>
    <mergeCell ref="C314:C316"/>
    <mergeCell ref="D314:D316"/>
    <mergeCell ref="E314:E316"/>
    <mergeCell ref="J314:J316"/>
    <mergeCell ref="K314:K316"/>
    <mergeCell ref="J364:J366"/>
    <mergeCell ref="K364:K366"/>
    <mergeCell ref="L364:L366"/>
    <mergeCell ref="N364:N366"/>
    <mergeCell ref="B361:B363"/>
    <mergeCell ref="C361:C363"/>
    <mergeCell ref="E320:E322"/>
    <mergeCell ref="B364:B366"/>
    <mergeCell ref="C364:C366"/>
    <mergeCell ref="D355:D357"/>
    <mergeCell ref="K320:K322"/>
    <mergeCell ref="B349:B351"/>
    <mergeCell ref="E342:E344"/>
    <mergeCell ref="B355:B357"/>
    <mergeCell ref="N339:N341"/>
    <mergeCell ref="B302:B304"/>
    <mergeCell ref="B311:B313"/>
    <mergeCell ref="L308:L310"/>
    <mergeCell ref="M308:M310"/>
    <mergeCell ref="C302:C304"/>
    <mergeCell ref="D302:D304"/>
    <mergeCell ref="M355:M357"/>
    <mergeCell ref="B339:B341"/>
    <mergeCell ref="B342:B344"/>
    <mergeCell ref="D339:D341"/>
    <mergeCell ref="D342:D344"/>
    <mergeCell ref="D333:D335"/>
    <mergeCell ref="J333:J335"/>
    <mergeCell ref="L349:L351"/>
    <mergeCell ref="B345:B347"/>
    <mergeCell ref="C345:C347"/>
    <mergeCell ref="D345:D347"/>
    <mergeCell ref="E345:E347"/>
    <mergeCell ref="C349:C351"/>
    <mergeCell ref="D349:D351"/>
    <mergeCell ref="L281:L283"/>
    <mergeCell ref="K317:K319"/>
    <mergeCell ref="J317:J319"/>
    <mergeCell ref="E317:E319"/>
    <mergeCell ref="L204:L206"/>
    <mergeCell ref="M204:M206"/>
    <mergeCell ref="N204:N206"/>
    <mergeCell ref="N210:N212"/>
    <mergeCell ref="N207:N209"/>
    <mergeCell ref="L207:L209"/>
    <mergeCell ref="M236:M238"/>
    <mergeCell ref="N236:N238"/>
    <mergeCell ref="J204:J206"/>
    <mergeCell ref="L239:L241"/>
    <mergeCell ref="B305:B307"/>
    <mergeCell ref="C305:C307"/>
    <mergeCell ref="D305:D307"/>
    <mergeCell ref="E305:E307"/>
    <mergeCell ref="J305:J307"/>
    <mergeCell ref="K305:K307"/>
    <mergeCell ref="L305:L307"/>
    <mergeCell ref="M305:M307"/>
    <mergeCell ref="N305:N307"/>
    <mergeCell ref="B308:B310"/>
    <mergeCell ref="C308:C310"/>
    <mergeCell ref="D308:D310"/>
    <mergeCell ref="B296:B298"/>
    <mergeCell ref="C296:C298"/>
    <mergeCell ref="D296:D298"/>
    <mergeCell ref="E296:E298"/>
    <mergeCell ref="J296:J298"/>
    <mergeCell ref="K296:K298"/>
    <mergeCell ref="L296:L298"/>
    <mergeCell ref="B110:B112"/>
    <mergeCell ref="C110:C112"/>
    <mergeCell ref="D110:D112"/>
    <mergeCell ref="E110:E112"/>
    <mergeCell ref="L256:L258"/>
    <mergeCell ref="L259:L261"/>
    <mergeCell ref="L236:L238"/>
    <mergeCell ref="L242:L244"/>
    <mergeCell ref="C299:C301"/>
    <mergeCell ref="D299:D301"/>
    <mergeCell ref="E299:E301"/>
    <mergeCell ref="J299:J301"/>
    <mergeCell ref="K299:K301"/>
    <mergeCell ref="L299:L301"/>
    <mergeCell ref="N253:N255"/>
    <mergeCell ref="E253:E255"/>
    <mergeCell ref="J253:J255"/>
    <mergeCell ref="N256:N258"/>
    <mergeCell ref="N259:N261"/>
    <mergeCell ref="N265:N267"/>
    <mergeCell ref="N275:N277"/>
    <mergeCell ref="K236:K238"/>
    <mergeCell ref="B262:B264"/>
    <mergeCell ref="C262:C264"/>
    <mergeCell ref="D262:D264"/>
    <mergeCell ref="E262:E264"/>
    <mergeCell ref="B195:B197"/>
    <mergeCell ref="E195:E197"/>
    <mergeCell ref="K195:K197"/>
    <mergeCell ref="L195:L197"/>
    <mergeCell ref="M195:M197"/>
    <mergeCell ref="L275:L277"/>
    <mergeCell ref="M269:M271"/>
    <mergeCell ref="N164:N166"/>
    <mergeCell ref="L164:L166"/>
    <mergeCell ref="M149:M151"/>
    <mergeCell ref="L161:L163"/>
    <mergeCell ref="L158:L159"/>
    <mergeCell ref="N239:N241"/>
    <mergeCell ref="N245:N247"/>
    <mergeCell ref="M185:M187"/>
    <mergeCell ref="L185:L187"/>
    <mergeCell ref="L179:L181"/>
    <mergeCell ref="M179:M181"/>
    <mergeCell ref="L167:L169"/>
    <mergeCell ref="L182:L184"/>
    <mergeCell ref="N170:N172"/>
    <mergeCell ref="N152:N154"/>
    <mergeCell ref="M242:M244"/>
    <mergeCell ref="M221:M223"/>
    <mergeCell ref="L218:L220"/>
    <mergeCell ref="M225:M226"/>
    <mergeCell ref="N221:N223"/>
    <mergeCell ref="N233:N235"/>
    <mergeCell ref="L189:L191"/>
    <mergeCell ref="M189:M191"/>
    <mergeCell ref="N189:N191"/>
    <mergeCell ref="N269:N271"/>
    <mergeCell ref="J35:J37"/>
    <mergeCell ref="K35:K37"/>
    <mergeCell ref="L35:L37"/>
    <mergeCell ref="M35:M37"/>
    <mergeCell ref="N35:N37"/>
    <mergeCell ref="L50:L52"/>
    <mergeCell ref="M56:M58"/>
    <mergeCell ref="K59:K61"/>
    <mergeCell ref="J59:J61"/>
    <mergeCell ref="J32:J34"/>
    <mergeCell ref="K32:K34"/>
    <mergeCell ref="E56:E58"/>
    <mergeCell ref="J256:J258"/>
    <mergeCell ref="K256:K258"/>
    <mergeCell ref="J152:J154"/>
    <mergeCell ref="J146:J148"/>
    <mergeCell ref="J122:J124"/>
    <mergeCell ref="I113:I115"/>
    <mergeCell ref="H152:H154"/>
    <mergeCell ref="G152:G154"/>
    <mergeCell ref="F152:F154"/>
    <mergeCell ref="F113:F115"/>
    <mergeCell ref="E59:E61"/>
    <mergeCell ref="J50:J52"/>
    <mergeCell ref="J53:J55"/>
    <mergeCell ref="K56:K58"/>
    <mergeCell ref="H47:H49"/>
    <mergeCell ref="H158:H159"/>
    <mergeCell ref="N195:N197"/>
    <mergeCell ref="N225:N226"/>
    <mergeCell ref="K204:K206"/>
    <mergeCell ref="M227:M229"/>
    <mergeCell ref="D65:D67"/>
    <mergeCell ref="E62:E64"/>
    <mergeCell ref="N358:N360"/>
    <mergeCell ref="L342:L344"/>
    <mergeCell ref="M342:M344"/>
    <mergeCell ref="N342:N344"/>
    <mergeCell ref="M272:M274"/>
    <mergeCell ref="L265:L267"/>
    <mergeCell ref="L320:L322"/>
    <mergeCell ref="M320:M322"/>
    <mergeCell ref="L326:L328"/>
    <mergeCell ref="F320:F322"/>
    <mergeCell ref="G320:G322"/>
    <mergeCell ref="H320:H322"/>
    <mergeCell ref="J245:J247"/>
    <mergeCell ref="J221:J223"/>
    <mergeCell ref="J227:J229"/>
    <mergeCell ref="J262:J264"/>
    <mergeCell ref="K262:K264"/>
    <mergeCell ref="L262:L264"/>
    <mergeCell ref="L253:L255"/>
    <mergeCell ref="M259:M261"/>
    <mergeCell ref="L250:L252"/>
    <mergeCell ref="L213:L215"/>
    <mergeCell ref="L233:L235"/>
    <mergeCell ref="N185:N187"/>
    <mergeCell ref="N182:N184"/>
    <mergeCell ref="L62:L64"/>
    <mergeCell ref="N62:N64"/>
    <mergeCell ref="M253:M255"/>
    <mergeCell ref="N242:N244"/>
    <mergeCell ref="M231:M232"/>
    <mergeCell ref="B290:B292"/>
    <mergeCell ref="B269:B271"/>
    <mergeCell ref="B275:B277"/>
    <mergeCell ref="B284:B286"/>
    <mergeCell ref="B299:B301"/>
    <mergeCell ref="A265:A267"/>
    <mergeCell ref="E287:E289"/>
    <mergeCell ref="J287:J289"/>
    <mergeCell ref="K287:K289"/>
    <mergeCell ref="E281:E283"/>
    <mergeCell ref="J281:J283"/>
    <mergeCell ref="K281:K283"/>
    <mergeCell ref="K278:K280"/>
    <mergeCell ref="J231:J232"/>
    <mergeCell ref="K221:K223"/>
    <mergeCell ref="J259:J261"/>
    <mergeCell ref="K227:K229"/>
    <mergeCell ref="B236:B238"/>
    <mergeCell ref="A249:B249"/>
    <mergeCell ref="A233:A235"/>
    <mergeCell ref="A239:A241"/>
    <mergeCell ref="A236:A238"/>
    <mergeCell ref="B259:B261"/>
    <mergeCell ref="C259:C261"/>
    <mergeCell ref="E259:E261"/>
    <mergeCell ref="D242:D244"/>
    <mergeCell ref="B253:B255"/>
    <mergeCell ref="B293:B295"/>
    <mergeCell ref="C293:C295"/>
    <mergeCell ref="D259:D261"/>
    <mergeCell ref="K253:K255"/>
    <mergeCell ref="K259:K261"/>
    <mergeCell ref="K272:K274"/>
    <mergeCell ref="K239:K241"/>
    <mergeCell ref="E236:E238"/>
    <mergeCell ref="J236:J238"/>
    <mergeCell ref="C236:C238"/>
    <mergeCell ref="B265:B267"/>
    <mergeCell ref="B272:B274"/>
    <mergeCell ref="B233:B235"/>
    <mergeCell ref="B221:B223"/>
    <mergeCell ref="C230:C232"/>
    <mergeCell ref="A248:B248"/>
    <mergeCell ref="A259:A261"/>
    <mergeCell ref="A250:A252"/>
    <mergeCell ref="C250:C252"/>
    <mergeCell ref="C221:C223"/>
    <mergeCell ref="A227:A229"/>
    <mergeCell ref="C269:C271"/>
    <mergeCell ref="D269:D271"/>
    <mergeCell ref="E269:E271"/>
    <mergeCell ref="D265:D267"/>
    <mergeCell ref="G250:G252"/>
    <mergeCell ref="E245:E247"/>
    <mergeCell ref="J225:J226"/>
    <mergeCell ref="K225:K226"/>
    <mergeCell ref="D250:D252"/>
    <mergeCell ref="D245:D247"/>
    <mergeCell ref="D224:D226"/>
    <mergeCell ref="D253:D255"/>
    <mergeCell ref="D256:D258"/>
    <mergeCell ref="E256:E258"/>
    <mergeCell ref="D236:D238"/>
    <mergeCell ref="E233:E235"/>
    <mergeCell ref="A173:A175"/>
    <mergeCell ref="B227:B229"/>
    <mergeCell ref="A170:A172"/>
    <mergeCell ref="D239:D241"/>
    <mergeCell ref="B256:B258"/>
    <mergeCell ref="C256:C258"/>
    <mergeCell ref="B242:B244"/>
    <mergeCell ref="C242:C244"/>
    <mergeCell ref="B167:B169"/>
    <mergeCell ref="A201:A203"/>
    <mergeCell ref="B201:B203"/>
    <mergeCell ref="D185:D187"/>
    <mergeCell ref="H218:H220"/>
    <mergeCell ref="D227:D229"/>
    <mergeCell ref="C253:C255"/>
    <mergeCell ref="J179:J181"/>
    <mergeCell ref="J198:J200"/>
    <mergeCell ref="J170:J172"/>
    <mergeCell ref="J242:J244"/>
    <mergeCell ref="B250:B252"/>
    <mergeCell ref="J210:J212"/>
    <mergeCell ref="G218:G220"/>
    <mergeCell ref="J207:J209"/>
    <mergeCell ref="E250:E252"/>
    <mergeCell ref="E224:E226"/>
    <mergeCell ref="J250:J252"/>
    <mergeCell ref="F250:F252"/>
    <mergeCell ref="J239:J241"/>
    <mergeCell ref="J233:J235"/>
    <mergeCell ref="D275:D277"/>
    <mergeCell ref="B207:B209"/>
    <mergeCell ref="A207:A209"/>
    <mergeCell ref="C245:C247"/>
    <mergeCell ref="C233:C235"/>
    <mergeCell ref="A245:B247"/>
    <mergeCell ref="A210:A212"/>
    <mergeCell ref="A213:B215"/>
    <mergeCell ref="B210:B212"/>
    <mergeCell ref="A216:B216"/>
    <mergeCell ref="A221:A223"/>
    <mergeCell ref="C210:C212"/>
    <mergeCell ref="C227:C229"/>
    <mergeCell ref="C224:C226"/>
    <mergeCell ref="C218:C220"/>
    <mergeCell ref="D233:D235"/>
    <mergeCell ref="E242:E244"/>
    <mergeCell ref="D230:D232"/>
    <mergeCell ref="E230:E232"/>
    <mergeCell ref="C272:C274"/>
    <mergeCell ref="D272:D274"/>
    <mergeCell ref="E272:E274"/>
    <mergeCell ref="E239:E241"/>
    <mergeCell ref="B224:B226"/>
    <mergeCell ref="A230:A232"/>
    <mergeCell ref="E227:E229"/>
    <mergeCell ref="B161:B163"/>
    <mergeCell ref="C170:C172"/>
    <mergeCell ref="D167:D169"/>
    <mergeCell ref="E170:E172"/>
    <mergeCell ref="E218:E220"/>
    <mergeCell ref="C185:C187"/>
    <mergeCell ref="C182:C184"/>
    <mergeCell ref="D182:D184"/>
    <mergeCell ref="B204:B206"/>
    <mergeCell ref="C204:C206"/>
    <mergeCell ref="B185:B187"/>
    <mergeCell ref="B179:B181"/>
    <mergeCell ref="D204:D206"/>
    <mergeCell ref="E204:E206"/>
    <mergeCell ref="E192:E194"/>
    <mergeCell ref="B198:B200"/>
    <mergeCell ref="D201:D203"/>
    <mergeCell ref="C213:C215"/>
    <mergeCell ref="D213:D215"/>
    <mergeCell ref="D210:D212"/>
    <mergeCell ref="B164:B166"/>
    <mergeCell ref="D176:D178"/>
    <mergeCell ref="E176:E178"/>
    <mergeCell ref="E179:E181"/>
    <mergeCell ref="B218:B220"/>
    <mergeCell ref="C201:C203"/>
    <mergeCell ref="E213:E215"/>
    <mergeCell ref="D207:D209"/>
    <mergeCell ref="E210:E212"/>
    <mergeCell ref="A164:A166"/>
    <mergeCell ref="A149:B151"/>
    <mergeCell ref="A146:A148"/>
    <mergeCell ref="B77:B79"/>
    <mergeCell ref="C77:C79"/>
    <mergeCell ref="D77:D79"/>
    <mergeCell ref="E77:E79"/>
    <mergeCell ref="D74:D76"/>
    <mergeCell ref="C74:C76"/>
    <mergeCell ref="B113:B115"/>
    <mergeCell ref="C113:C115"/>
    <mergeCell ref="D113:D115"/>
    <mergeCell ref="B146:B148"/>
    <mergeCell ref="E146:E148"/>
    <mergeCell ref="B83:B85"/>
    <mergeCell ref="C83:C85"/>
    <mergeCell ref="D83:D85"/>
    <mergeCell ref="D122:D124"/>
    <mergeCell ref="A122:A124"/>
    <mergeCell ref="E80:E82"/>
    <mergeCell ref="D146:D148"/>
    <mergeCell ref="C122:C124"/>
    <mergeCell ref="C146:C148"/>
    <mergeCell ref="B89:B91"/>
    <mergeCell ref="C89:C91"/>
    <mergeCell ref="D89:D91"/>
    <mergeCell ref="E89:E91"/>
    <mergeCell ref="D164:D166"/>
    <mergeCell ref="B158:B160"/>
    <mergeCell ref="A155:B157"/>
    <mergeCell ref="D155:D157"/>
    <mergeCell ref="E95:E97"/>
    <mergeCell ref="C155:C157"/>
    <mergeCell ref="E152:E154"/>
    <mergeCell ref="D149:D151"/>
    <mergeCell ref="E149:E151"/>
    <mergeCell ref="E74:E76"/>
    <mergeCell ref="E113:E115"/>
    <mergeCell ref="I155:I157"/>
    <mergeCell ref="B119:B121"/>
    <mergeCell ref="C119:C121"/>
    <mergeCell ref="D119:D121"/>
    <mergeCell ref="E119:E121"/>
    <mergeCell ref="B128:B130"/>
    <mergeCell ref="C128:C130"/>
    <mergeCell ref="D128:D130"/>
    <mergeCell ref="E128:E130"/>
    <mergeCell ref="B134:B136"/>
    <mergeCell ref="C134:C136"/>
    <mergeCell ref="D134:D136"/>
    <mergeCell ref="E134:E136"/>
    <mergeCell ref="B140:B142"/>
    <mergeCell ref="C140:C142"/>
    <mergeCell ref="E101:E103"/>
    <mergeCell ref="E122:E124"/>
    <mergeCell ref="D152:D154"/>
    <mergeCell ref="J113:J115"/>
    <mergeCell ref="J74:J76"/>
    <mergeCell ref="H113:H115"/>
    <mergeCell ref="G113:G115"/>
    <mergeCell ref="J77:J79"/>
    <mergeCell ref="E104:E106"/>
    <mergeCell ref="J71:J73"/>
    <mergeCell ref="D140:D142"/>
    <mergeCell ref="J119:J121"/>
    <mergeCell ref="J128:J130"/>
    <mergeCell ref="G14:G16"/>
    <mergeCell ref="A17:A19"/>
    <mergeCell ref="D17:D19"/>
    <mergeCell ref="F14:F16"/>
    <mergeCell ref="D14:D16"/>
    <mergeCell ref="E14:E16"/>
    <mergeCell ref="E17:E19"/>
    <mergeCell ref="C17:C19"/>
    <mergeCell ref="A20:A22"/>
    <mergeCell ref="B20:B22"/>
    <mergeCell ref="C20:C22"/>
    <mergeCell ref="E20:E22"/>
    <mergeCell ref="A47:A49"/>
    <mergeCell ref="A23:A25"/>
    <mergeCell ref="C29:C31"/>
    <mergeCell ref="D29:D31"/>
    <mergeCell ref="E29:E31"/>
    <mergeCell ref="C26:C28"/>
    <mergeCell ref="E47:E49"/>
    <mergeCell ref="D35:D37"/>
    <mergeCell ref="E35:E37"/>
    <mergeCell ref="A59:A61"/>
    <mergeCell ref="A50:A58"/>
    <mergeCell ref="A32:A34"/>
    <mergeCell ref="A26:A28"/>
    <mergeCell ref="C149:C151"/>
    <mergeCell ref="B62:B64"/>
    <mergeCell ref="C62:C64"/>
    <mergeCell ref="C152:C154"/>
    <mergeCell ref="A152:B154"/>
    <mergeCell ref="B74:B76"/>
    <mergeCell ref="A113:A115"/>
    <mergeCell ref="E65:E67"/>
    <mergeCell ref="C59:C61"/>
    <mergeCell ref="C53:C55"/>
    <mergeCell ref="B59:B61"/>
    <mergeCell ref="C44:C46"/>
    <mergeCell ref="B53:B55"/>
    <mergeCell ref="B71:B73"/>
    <mergeCell ref="D32:D34"/>
    <mergeCell ref="E32:E34"/>
    <mergeCell ref="B35:B37"/>
    <mergeCell ref="B32:B34"/>
    <mergeCell ref="C32:C34"/>
    <mergeCell ref="E83:E85"/>
    <mergeCell ref="D86:D88"/>
    <mergeCell ref="E86:E88"/>
    <mergeCell ref="C86:C88"/>
    <mergeCell ref="B101:B103"/>
    <mergeCell ref="C101:C103"/>
    <mergeCell ref="B56:B58"/>
    <mergeCell ref="C56:C58"/>
    <mergeCell ref="B29:B31"/>
    <mergeCell ref="D53:D55"/>
    <mergeCell ref="K113:K115"/>
    <mergeCell ref="K122:K124"/>
    <mergeCell ref="M68:M70"/>
    <mergeCell ref="L68:L70"/>
    <mergeCell ref="N65:N67"/>
    <mergeCell ref="K68:K70"/>
    <mergeCell ref="K65:K67"/>
    <mergeCell ref="L65:L67"/>
    <mergeCell ref="J65:J67"/>
    <mergeCell ref="E38:E40"/>
    <mergeCell ref="J38:J40"/>
    <mergeCell ref="K38:K40"/>
    <mergeCell ref="L38:L40"/>
    <mergeCell ref="M38:M40"/>
    <mergeCell ref="D104:D106"/>
    <mergeCell ref="E71:E73"/>
    <mergeCell ref="E53:E55"/>
    <mergeCell ref="K47:K49"/>
    <mergeCell ref="D50:D52"/>
    <mergeCell ref="D56:D58"/>
    <mergeCell ref="N80:N82"/>
    <mergeCell ref="M92:M94"/>
    <mergeCell ref="N92:N94"/>
    <mergeCell ref="N98:N100"/>
    <mergeCell ref="N101:N103"/>
    <mergeCell ref="N104:N106"/>
    <mergeCell ref="E50:E52"/>
    <mergeCell ref="D44:D46"/>
    <mergeCell ref="E92:E94"/>
    <mergeCell ref="K71:K73"/>
    <mergeCell ref="K77:K79"/>
    <mergeCell ref="J56:J58"/>
    <mergeCell ref="N398:N400"/>
    <mergeCell ref="N395:N397"/>
    <mergeCell ref="N392:N394"/>
    <mergeCell ref="N326:N328"/>
    <mergeCell ref="K330:K332"/>
    <mergeCell ref="L330:L332"/>
    <mergeCell ref="M330:M332"/>
    <mergeCell ref="N330:N332"/>
    <mergeCell ref="N336:N338"/>
    <mergeCell ref="N383:N385"/>
    <mergeCell ref="M152:M154"/>
    <mergeCell ref="N71:N73"/>
    <mergeCell ref="L122:L124"/>
    <mergeCell ref="L146:L148"/>
    <mergeCell ref="L149:L151"/>
    <mergeCell ref="M113:M115"/>
    <mergeCell ref="N149:N151"/>
    <mergeCell ref="N113:N115"/>
    <mergeCell ref="K152:K154"/>
    <mergeCell ref="K149:K151"/>
    <mergeCell ref="K179:K181"/>
    <mergeCell ref="N167:N169"/>
    <mergeCell ref="N173:N175"/>
    <mergeCell ref="L170:L172"/>
    <mergeCell ref="L176:L178"/>
    <mergeCell ref="L173:L175"/>
    <mergeCell ref="K185:K187"/>
    <mergeCell ref="M250:M252"/>
    <mergeCell ref="M245:M247"/>
    <mergeCell ref="N320:N322"/>
    <mergeCell ref="N323:N325"/>
    <mergeCell ref="N158:N159"/>
    <mergeCell ref="E395:E397"/>
    <mergeCell ref="E392:E394"/>
    <mergeCell ref="F381:F382"/>
    <mergeCell ref="E336:E338"/>
    <mergeCell ref="J336:J338"/>
    <mergeCell ref="K336:K338"/>
    <mergeCell ref="L398:L400"/>
    <mergeCell ref="L395:L397"/>
    <mergeCell ref="K395:K397"/>
    <mergeCell ref="J398:J400"/>
    <mergeCell ref="K398:K400"/>
    <mergeCell ref="L392:L394"/>
    <mergeCell ref="H381:H382"/>
    <mergeCell ref="L370:L372"/>
    <mergeCell ref="J392:J394"/>
    <mergeCell ref="K392:K394"/>
    <mergeCell ref="M398:M400"/>
    <mergeCell ref="M395:M397"/>
    <mergeCell ref="M392:M394"/>
    <mergeCell ref="J352:J354"/>
    <mergeCell ref="J358:J359"/>
    <mergeCell ref="K358:K359"/>
    <mergeCell ref="K375:K377"/>
    <mergeCell ref="L375:L377"/>
    <mergeCell ref="M375:M377"/>
    <mergeCell ref="M367:M369"/>
    <mergeCell ref="M345:M347"/>
    <mergeCell ref="L355:L357"/>
    <mergeCell ref="L339:L341"/>
    <mergeCell ref="M339:M341"/>
    <mergeCell ref="M364:M366"/>
    <mergeCell ref="E349:E351"/>
    <mergeCell ref="C398:C400"/>
    <mergeCell ref="B392:B394"/>
    <mergeCell ref="C392:C394"/>
    <mergeCell ref="A398:B400"/>
    <mergeCell ref="A392:A394"/>
    <mergeCell ref="A395:B397"/>
    <mergeCell ref="C395:C397"/>
    <mergeCell ref="J326:J328"/>
    <mergeCell ref="I320:I322"/>
    <mergeCell ref="K326:K328"/>
    <mergeCell ref="J395:J397"/>
    <mergeCell ref="E381:E382"/>
    <mergeCell ref="D326:D328"/>
    <mergeCell ref="C323:C325"/>
    <mergeCell ref="B326:B328"/>
    <mergeCell ref="B323:B325"/>
    <mergeCell ref="C381:C382"/>
    <mergeCell ref="D323:D325"/>
    <mergeCell ref="E323:E325"/>
    <mergeCell ref="E326:E328"/>
    <mergeCell ref="D320:D322"/>
    <mergeCell ref="D381:D382"/>
    <mergeCell ref="G381:G382"/>
    <mergeCell ref="J383:J385"/>
    <mergeCell ref="K383:K385"/>
    <mergeCell ref="J323:J325"/>
    <mergeCell ref="J320:J322"/>
    <mergeCell ref="K323:K325"/>
    <mergeCell ref="A384:A385"/>
    <mergeCell ref="E398:E400"/>
    <mergeCell ref="D395:D397"/>
    <mergeCell ref="D398:D400"/>
    <mergeCell ref="A381:A382"/>
    <mergeCell ref="A326:A328"/>
    <mergeCell ref="A320:A322"/>
    <mergeCell ref="D392:D394"/>
    <mergeCell ref="B383:B385"/>
    <mergeCell ref="B381:B382"/>
    <mergeCell ref="B281:B283"/>
    <mergeCell ref="C281:C283"/>
    <mergeCell ref="D281:D283"/>
    <mergeCell ref="B336:B338"/>
    <mergeCell ref="C336:C338"/>
    <mergeCell ref="D336:D338"/>
    <mergeCell ref="B352:B354"/>
    <mergeCell ref="C352:C354"/>
    <mergeCell ref="D352:D354"/>
    <mergeCell ref="C383:C385"/>
    <mergeCell ref="B330:B332"/>
    <mergeCell ref="C330:C332"/>
    <mergeCell ref="D330:D332"/>
    <mergeCell ref="B287:B289"/>
    <mergeCell ref="C287:C289"/>
    <mergeCell ref="D287:D289"/>
    <mergeCell ref="B358:B360"/>
    <mergeCell ref="C358:C360"/>
    <mergeCell ref="D358:D360"/>
    <mergeCell ref="A317:A319"/>
    <mergeCell ref="D317:D319"/>
    <mergeCell ref="C317:C319"/>
    <mergeCell ref="B317:B319"/>
    <mergeCell ref="C320:C322"/>
    <mergeCell ref="B333:B335"/>
    <mergeCell ref="D383:D385"/>
    <mergeCell ref="A323:A325"/>
    <mergeCell ref="B320:B322"/>
    <mergeCell ref="C278:C280"/>
    <mergeCell ref="A278:A280"/>
    <mergeCell ref="B278:B280"/>
    <mergeCell ref="C158:C160"/>
    <mergeCell ref="A158:A160"/>
    <mergeCell ref="H155:H157"/>
    <mergeCell ref="G155:G157"/>
    <mergeCell ref="B230:B232"/>
    <mergeCell ref="A218:A220"/>
    <mergeCell ref="C179:C181"/>
    <mergeCell ref="C176:C178"/>
    <mergeCell ref="C164:C166"/>
    <mergeCell ref="C173:C175"/>
    <mergeCell ref="C167:C169"/>
    <mergeCell ref="D173:D175"/>
    <mergeCell ref="B176:B178"/>
    <mergeCell ref="A176:A178"/>
    <mergeCell ref="A185:A187"/>
    <mergeCell ref="A161:A163"/>
    <mergeCell ref="A182:A184"/>
    <mergeCell ref="B182:B184"/>
    <mergeCell ref="A224:A226"/>
    <mergeCell ref="E158:E160"/>
    <mergeCell ref="F155:F157"/>
    <mergeCell ref="E201:E203"/>
    <mergeCell ref="A167:A169"/>
    <mergeCell ref="D170:D172"/>
    <mergeCell ref="B170:B172"/>
    <mergeCell ref="B173:B175"/>
    <mergeCell ref="C161:C163"/>
    <mergeCell ref="D158:D160"/>
    <mergeCell ref="E198:E200"/>
    <mergeCell ref="F158:F160"/>
    <mergeCell ref="J182:J184"/>
    <mergeCell ref="E182:E184"/>
    <mergeCell ref="D161:D163"/>
    <mergeCell ref="D179:D181"/>
    <mergeCell ref="J164:J166"/>
    <mergeCell ref="E155:E157"/>
    <mergeCell ref="E161:E163"/>
    <mergeCell ref="E164:E166"/>
    <mergeCell ref="J161:J163"/>
    <mergeCell ref="J173:J175"/>
    <mergeCell ref="J167:J169"/>
    <mergeCell ref="J155:J157"/>
    <mergeCell ref="E173:E175"/>
    <mergeCell ref="E185:E187"/>
    <mergeCell ref="J195:J197"/>
    <mergeCell ref="C35:C37"/>
    <mergeCell ref="A44:A46"/>
    <mergeCell ref="J14:J16"/>
    <mergeCell ref="A6:A9"/>
    <mergeCell ref="B6:B9"/>
    <mergeCell ref="L53:L55"/>
    <mergeCell ref="K44:K46"/>
    <mergeCell ref="K50:K52"/>
    <mergeCell ref="L29:L31"/>
    <mergeCell ref="N53:N55"/>
    <mergeCell ref="M29:M31"/>
    <mergeCell ref="N29:N31"/>
    <mergeCell ref="F47:F49"/>
    <mergeCell ref="K26:K28"/>
    <mergeCell ref="K53:K55"/>
    <mergeCell ref="M17:M19"/>
    <mergeCell ref="L17:L19"/>
    <mergeCell ref="I14:I16"/>
    <mergeCell ref="D38:D40"/>
    <mergeCell ref="N23:N25"/>
    <mergeCell ref="M23:M25"/>
    <mergeCell ref="L44:L46"/>
    <mergeCell ref="M44:M46"/>
    <mergeCell ref="N47:N49"/>
    <mergeCell ref="N26:N28"/>
    <mergeCell ref="M50:M52"/>
    <mergeCell ref="M47:M49"/>
    <mergeCell ref="M26:M28"/>
    <mergeCell ref="J26:J28"/>
    <mergeCell ref="B50:B52"/>
    <mergeCell ref="A14:A16"/>
    <mergeCell ref="B17:B19"/>
    <mergeCell ref="E26:E28"/>
    <mergeCell ref="C50:C52"/>
    <mergeCell ref="H14:H16"/>
    <mergeCell ref="K17:K19"/>
    <mergeCell ref="J44:J46"/>
    <mergeCell ref="C41:C43"/>
    <mergeCell ref="D8:D9"/>
    <mergeCell ref="E6:E9"/>
    <mergeCell ref="J23:J25"/>
    <mergeCell ref="B38:B40"/>
    <mergeCell ref="F6:I6"/>
    <mergeCell ref="J17:J19"/>
    <mergeCell ref="B23:B25"/>
    <mergeCell ref="C23:C25"/>
    <mergeCell ref="J20:J22"/>
    <mergeCell ref="J6:N6"/>
    <mergeCell ref="B41:B43"/>
    <mergeCell ref="D41:D43"/>
    <mergeCell ref="E41:E43"/>
    <mergeCell ref="J41:J43"/>
    <mergeCell ref="K41:K43"/>
    <mergeCell ref="M20:M22"/>
    <mergeCell ref="M14:M16"/>
    <mergeCell ref="D26:D28"/>
    <mergeCell ref="L32:L34"/>
    <mergeCell ref="M32:M34"/>
    <mergeCell ref="L26:L28"/>
    <mergeCell ref="E23:E25"/>
    <mergeCell ref="K23:K25"/>
    <mergeCell ref="A11:B11"/>
    <mergeCell ref="B26:B28"/>
    <mergeCell ref="B44:B46"/>
    <mergeCell ref="B47:B49"/>
    <mergeCell ref="K7:K9"/>
    <mergeCell ref="N14:N16"/>
    <mergeCell ref="C47:C49"/>
    <mergeCell ref="F7:F9"/>
    <mergeCell ref="N17:N19"/>
    <mergeCell ref="N20:N22"/>
    <mergeCell ref="A3:N3"/>
    <mergeCell ref="N32:N34"/>
    <mergeCell ref="L23:L25"/>
    <mergeCell ref="N38:N40"/>
    <mergeCell ref="D23:D25"/>
    <mergeCell ref="N44:N46"/>
    <mergeCell ref="J7:J9"/>
    <mergeCell ref="L20:L22"/>
    <mergeCell ref="L14:L16"/>
    <mergeCell ref="C6:D7"/>
    <mergeCell ref="C38:C40"/>
    <mergeCell ref="N41:N43"/>
    <mergeCell ref="C8:C9"/>
    <mergeCell ref="C14:C16"/>
    <mergeCell ref="A13:B13"/>
    <mergeCell ref="A12:B12"/>
    <mergeCell ref="B14:B16"/>
    <mergeCell ref="K20:K22"/>
    <mergeCell ref="D20:D22"/>
    <mergeCell ref="K14:K16"/>
    <mergeCell ref="J47:J49"/>
    <mergeCell ref="K29:K31"/>
    <mergeCell ref="J29:J31"/>
    <mergeCell ref="E44:E46"/>
    <mergeCell ref="G47:G49"/>
    <mergeCell ref="J149:J151"/>
    <mergeCell ref="K146:K148"/>
    <mergeCell ref="K155:K157"/>
    <mergeCell ref="K173:K175"/>
    <mergeCell ref="J176:J178"/>
    <mergeCell ref="K167:K169"/>
    <mergeCell ref="L77:L79"/>
    <mergeCell ref="M77:M79"/>
    <mergeCell ref="N77:N79"/>
    <mergeCell ref="L71:L73"/>
    <mergeCell ref="N50:N52"/>
    <mergeCell ref="L47:L49"/>
    <mergeCell ref="L41:L43"/>
    <mergeCell ref="M41:M43"/>
    <mergeCell ref="M53:M55"/>
    <mergeCell ref="L56:L58"/>
    <mergeCell ref="M62:M64"/>
    <mergeCell ref="N68:N70"/>
    <mergeCell ref="L113:L115"/>
    <mergeCell ref="N155:N157"/>
    <mergeCell ref="M155:M157"/>
    <mergeCell ref="M122:M124"/>
    <mergeCell ref="M146:M148"/>
    <mergeCell ref="N146:N148"/>
    <mergeCell ref="M71:M73"/>
    <mergeCell ref="N122:N124"/>
    <mergeCell ref="M158:M159"/>
    <mergeCell ref="L152:L154"/>
    <mergeCell ref="M65:M67"/>
    <mergeCell ref="N59:N61"/>
    <mergeCell ref="N56:N58"/>
    <mergeCell ref="L155:L157"/>
    <mergeCell ref="K161:K163"/>
    <mergeCell ref="J158:J159"/>
    <mergeCell ref="N198:N200"/>
    <mergeCell ref="M182:M184"/>
    <mergeCell ref="H250:H252"/>
    <mergeCell ref="K158:K159"/>
    <mergeCell ref="K176:K178"/>
    <mergeCell ref="K170:K172"/>
    <mergeCell ref="N179:N181"/>
    <mergeCell ref="M161:M163"/>
    <mergeCell ref="M164:M166"/>
    <mergeCell ref="N161:N163"/>
    <mergeCell ref="N176:N178"/>
    <mergeCell ref="M167:M169"/>
    <mergeCell ref="M176:M178"/>
    <mergeCell ref="M173:M175"/>
    <mergeCell ref="E167:E169"/>
    <mergeCell ref="L245:L247"/>
    <mergeCell ref="G158:G159"/>
    <mergeCell ref="F218:F220"/>
    <mergeCell ref="J218:J220"/>
    <mergeCell ref="L225:L226"/>
    <mergeCell ref="L221:L223"/>
    <mergeCell ref="M218:M220"/>
    <mergeCell ref="N250:N252"/>
    <mergeCell ref="N218:N220"/>
    <mergeCell ref="M239:M241"/>
    <mergeCell ref="M233:M235"/>
    <mergeCell ref="K192:K194"/>
    <mergeCell ref="K207:K209"/>
    <mergeCell ref="K213:K215"/>
    <mergeCell ref="K250:K252"/>
    <mergeCell ref="K164:K166"/>
    <mergeCell ref="M192:M194"/>
    <mergeCell ref="N192:N194"/>
    <mergeCell ref="D218:D220"/>
    <mergeCell ref="D221:D223"/>
    <mergeCell ref="E207:E209"/>
    <mergeCell ref="C207:C209"/>
    <mergeCell ref="E221:E223"/>
    <mergeCell ref="C265:C267"/>
    <mergeCell ref="B239:B241"/>
    <mergeCell ref="C239:C241"/>
    <mergeCell ref="K233:K235"/>
    <mergeCell ref="N213:N215"/>
    <mergeCell ref="L231:L232"/>
    <mergeCell ref="M198:M200"/>
    <mergeCell ref="M170:M172"/>
    <mergeCell ref="N227:N229"/>
    <mergeCell ref="M213:M215"/>
    <mergeCell ref="L210:L212"/>
    <mergeCell ref="M210:M212"/>
    <mergeCell ref="M207:M209"/>
    <mergeCell ref="C189:C191"/>
    <mergeCell ref="D189:D191"/>
    <mergeCell ref="E189:E191"/>
    <mergeCell ref="J189:J191"/>
    <mergeCell ref="K189:K191"/>
    <mergeCell ref="J192:J194"/>
    <mergeCell ref="L198:L200"/>
    <mergeCell ref="N201:N203"/>
    <mergeCell ref="M201:M203"/>
    <mergeCell ref="L201:L203"/>
    <mergeCell ref="A217:B217"/>
    <mergeCell ref="M296:M298"/>
    <mergeCell ref="N296:N298"/>
    <mergeCell ref="E339:E341"/>
    <mergeCell ref="J339:J341"/>
    <mergeCell ref="E284:E286"/>
    <mergeCell ref="L302:L304"/>
    <mergeCell ref="N333:N335"/>
    <mergeCell ref="N302:N304"/>
    <mergeCell ref="L293:L295"/>
    <mergeCell ref="M293:M295"/>
    <mergeCell ref="N293:N295"/>
    <mergeCell ref="M256:M258"/>
    <mergeCell ref="M265:M267"/>
    <mergeCell ref="L272:L274"/>
    <mergeCell ref="M281:M283"/>
    <mergeCell ref="M275:M277"/>
    <mergeCell ref="K284:K286"/>
    <mergeCell ref="L323:L325"/>
    <mergeCell ref="K269:K271"/>
    <mergeCell ref="L269:L271"/>
    <mergeCell ref="J269:J271"/>
    <mergeCell ref="K265:K267"/>
    <mergeCell ref="E265:E267"/>
    <mergeCell ref="J265:J267"/>
    <mergeCell ref="E278:E280"/>
    <mergeCell ref="E293:E295"/>
    <mergeCell ref="J293:J295"/>
    <mergeCell ref="J284:J286"/>
    <mergeCell ref="J272:J274"/>
    <mergeCell ref="M323:M325"/>
    <mergeCell ref="M326:M328"/>
    <mergeCell ref="N314:N316"/>
    <mergeCell ref="J302:J304"/>
    <mergeCell ref="L314:L316"/>
    <mergeCell ref="M314:M316"/>
    <mergeCell ref="M302:M304"/>
    <mergeCell ref="E330:E332"/>
    <mergeCell ref="J349:J351"/>
    <mergeCell ref="E311:E313"/>
    <mergeCell ref="J311:J313"/>
    <mergeCell ref="K311:K313"/>
    <mergeCell ref="L311:L313"/>
    <mergeCell ref="M311:M313"/>
    <mergeCell ref="N311:N313"/>
    <mergeCell ref="M336:M338"/>
    <mergeCell ref="J345:J347"/>
    <mergeCell ref="K345:K347"/>
    <mergeCell ref="L336:L338"/>
    <mergeCell ref="K339:K341"/>
    <mergeCell ref="K342:K344"/>
    <mergeCell ref="J330:J332"/>
    <mergeCell ref="K302:K304"/>
    <mergeCell ref="N317:N319"/>
    <mergeCell ref="L317:L319"/>
    <mergeCell ref="M317:M319"/>
    <mergeCell ref="K308:K310"/>
    <mergeCell ref="K333:K335"/>
    <mergeCell ref="E333:E335"/>
    <mergeCell ref="N345:N347"/>
    <mergeCell ref="B370:B372"/>
    <mergeCell ref="C370:C372"/>
    <mergeCell ref="D370:D372"/>
    <mergeCell ref="E370:E372"/>
    <mergeCell ref="J370:J372"/>
    <mergeCell ref="K370:K372"/>
    <mergeCell ref="J342:J344"/>
    <mergeCell ref="C355:C357"/>
    <mergeCell ref="L383:L385"/>
    <mergeCell ref="N349:N351"/>
    <mergeCell ref="E383:E385"/>
    <mergeCell ref="E355:E357"/>
    <mergeCell ref="K355:K357"/>
    <mergeCell ref="N355:N357"/>
    <mergeCell ref="K349:K351"/>
    <mergeCell ref="M383:M385"/>
    <mergeCell ref="K352:K354"/>
    <mergeCell ref="L352:L354"/>
    <mergeCell ref="L345:L347"/>
    <mergeCell ref="M352:M354"/>
    <mergeCell ref="N352:N354"/>
    <mergeCell ref="M349:M351"/>
    <mergeCell ref="M370:M372"/>
    <mergeCell ref="N370:N372"/>
    <mergeCell ref="M361:M363"/>
    <mergeCell ref="N361:N363"/>
    <mergeCell ref="L361:L363"/>
    <mergeCell ref="M358:M359"/>
    <mergeCell ref="N375:N377"/>
    <mergeCell ref="E352:E354"/>
    <mergeCell ref="J355:J357"/>
    <mergeCell ref="N367:N369"/>
    <mergeCell ref="J275:J277"/>
    <mergeCell ref="K275:K277"/>
    <mergeCell ref="L284:L286"/>
    <mergeCell ref="M284:M286"/>
    <mergeCell ref="N287:N289"/>
    <mergeCell ref="L333:L335"/>
    <mergeCell ref="M333:M335"/>
    <mergeCell ref="C326:C328"/>
    <mergeCell ref="N284:N286"/>
    <mergeCell ref="C284:C286"/>
    <mergeCell ref="C311:C313"/>
    <mergeCell ref="D311:D313"/>
    <mergeCell ref="C339:C341"/>
    <mergeCell ref="C342:C344"/>
    <mergeCell ref="D293:D295"/>
    <mergeCell ref="C275:C277"/>
    <mergeCell ref="L278:L280"/>
    <mergeCell ref="C290:C292"/>
    <mergeCell ref="D290:D292"/>
    <mergeCell ref="E290:E292"/>
    <mergeCell ref="J290:J292"/>
    <mergeCell ref="K290:K292"/>
    <mergeCell ref="L290:L292"/>
    <mergeCell ref="M290:M292"/>
    <mergeCell ref="N290:N292"/>
    <mergeCell ref="N281:N283"/>
    <mergeCell ref="M299:M301"/>
    <mergeCell ref="N299:N301"/>
    <mergeCell ref="E308:E310"/>
    <mergeCell ref="C333:C335"/>
    <mergeCell ref="N308:N310"/>
    <mergeCell ref="E302:E304"/>
    <mergeCell ref="D68:D70"/>
    <mergeCell ref="K182:K184"/>
    <mergeCell ref="J185:J187"/>
    <mergeCell ref="B192:B194"/>
    <mergeCell ref="C192:C194"/>
    <mergeCell ref="D192:D194"/>
    <mergeCell ref="L287:L289"/>
    <mergeCell ref="M287:M289"/>
    <mergeCell ref="J278:J280"/>
    <mergeCell ref="D284:D286"/>
    <mergeCell ref="M262:M264"/>
    <mergeCell ref="E275:E277"/>
    <mergeCell ref="M278:M280"/>
    <mergeCell ref="K231:K232"/>
    <mergeCell ref="K245:K247"/>
    <mergeCell ref="K218:K220"/>
    <mergeCell ref="J213:J215"/>
    <mergeCell ref="K210:K212"/>
    <mergeCell ref="L192:L194"/>
    <mergeCell ref="K201:K203"/>
    <mergeCell ref="L227:L229"/>
    <mergeCell ref="I250:I252"/>
    <mergeCell ref="B92:B94"/>
    <mergeCell ref="B80:B82"/>
    <mergeCell ref="C95:C97"/>
    <mergeCell ref="D95:D97"/>
    <mergeCell ref="B86:B88"/>
    <mergeCell ref="D101:D103"/>
    <mergeCell ref="C71:C73"/>
    <mergeCell ref="D71:D73"/>
    <mergeCell ref="K125:K127"/>
    <mergeCell ref="L125:L127"/>
    <mergeCell ref="J62:J64"/>
    <mergeCell ref="K62:K64"/>
    <mergeCell ref="L59:L61"/>
    <mergeCell ref="B116:B118"/>
    <mergeCell ref="D278:D280"/>
    <mergeCell ref="K242:K244"/>
    <mergeCell ref="J201:J203"/>
    <mergeCell ref="K198:K200"/>
    <mergeCell ref="B189:B191"/>
    <mergeCell ref="C116:C118"/>
    <mergeCell ref="D116:D118"/>
    <mergeCell ref="E116:E118"/>
    <mergeCell ref="J116:J118"/>
    <mergeCell ref="K116:K118"/>
    <mergeCell ref="L116:L118"/>
    <mergeCell ref="M116:M118"/>
    <mergeCell ref="N116:N118"/>
    <mergeCell ref="B107:B109"/>
    <mergeCell ref="C107:C109"/>
    <mergeCell ref="D107:D109"/>
    <mergeCell ref="E107:E109"/>
    <mergeCell ref="B104:B106"/>
    <mergeCell ref="C104:C106"/>
    <mergeCell ref="E68:E70"/>
    <mergeCell ref="K74:K76"/>
    <mergeCell ref="M59:M61"/>
    <mergeCell ref="B65:B67"/>
    <mergeCell ref="C65:C67"/>
    <mergeCell ref="B68:B70"/>
    <mergeCell ref="J68:J70"/>
    <mergeCell ref="D59:D61"/>
    <mergeCell ref="C68:C70"/>
    <mergeCell ref="D62:D64"/>
    <mergeCell ref="D47:D49"/>
    <mergeCell ref="B98:B100"/>
    <mergeCell ref="C98:C100"/>
    <mergeCell ref="D98:D100"/>
    <mergeCell ref="E98:E100"/>
    <mergeCell ref="B95:B97"/>
    <mergeCell ref="J95:J97"/>
    <mergeCell ref="C92:C94"/>
    <mergeCell ref="D92:D94"/>
    <mergeCell ref="K128:K130"/>
    <mergeCell ref="L128:L130"/>
    <mergeCell ref="M128:M130"/>
    <mergeCell ref="N128:N130"/>
    <mergeCell ref="B131:B133"/>
    <mergeCell ref="C131:C133"/>
    <mergeCell ref="D131:D133"/>
    <mergeCell ref="E131:E133"/>
    <mergeCell ref="J131:J133"/>
    <mergeCell ref="K131:K133"/>
    <mergeCell ref="L131:L133"/>
    <mergeCell ref="M131:M133"/>
    <mergeCell ref="N131:N133"/>
    <mergeCell ref="K119:K121"/>
    <mergeCell ref="L119:L121"/>
    <mergeCell ref="M119:M121"/>
    <mergeCell ref="N119:N121"/>
    <mergeCell ref="B125:B127"/>
    <mergeCell ref="C125:C127"/>
    <mergeCell ref="D125:D127"/>
    <mergeCell ref="E125:E127"/>
    <mergeCell ref="J125:J127"/>
    <mergeCell ref="M125:M127"/>
    <mergeCell ref="N125:N127"/>
    <mergeCell ref="B122:B124"/>
    <mergeCell ref="A389:A391"/>
    <mergeCell ref="B389:B391"/>
    <mergeCell ref="C389:C391"/>
    <mergeCell ref="D389:D391"/>
    <mergeCell ref="E389:E391"/>
    <mergeCell ref="J389:J391"/>
    <mergeCell ref="K389:K391"/>
    <mergeCell ref="L389:L391"/>
    <mergeCell ref="M389:M391"/>
    <mergeCell ref="N389:N391"/>
    <mergeCell ref="E140:E142"/>
    <mergeCell ref="J140:J142"/>
    <mergeCell ref="K140:K142"/>
    <mergeCell ref="L140:L142"/>
    <mergeCell ref="M140:M142"/>
    <mergeCell ref="N140:N142"/>
    <mergeCell ref="B143:B145"/>
    <mergeCell ref="C143:C145"/>
    <mergeCell ref="D143:D145"/>
    <mergeCell ref="E143:E145"/>
    <mergeCell ref="J143:J145"/>
    <mergeCell ref="K143:K145"/>
    <mergeCell ref="L143:L145"/>
    <mergeCell ref="M143:M145"/>
    <mergeCell ref="N143:N145"/>
    <mergeCell ref="K293:K295"/>
    <mergeCell ref="N272:N274"/>
    <mergeCell ref="N262:N264"/>
    <mergeCell ref="N278:N280"/>
    <mergeCell ref="B2:N2"/>
    <mergeCell ref="A4:N4"/>
    <mergeCell ref="L7:L9"/>
    <mergeCell ref="M7:M9"/>
    <mergeCell ref="N7:N9"/>
    <mergeCell ref="G7:G9"/>
    <mergeCell ref="H7:H9"/>
    <mergeCell ref="I7:I9"/>
    <mergeCell ref="A386:A388"/>
    <mergeCell ref="B386:B388"/>
    <mergeCell ref="C386:C388"/>
    <mergeCell ref="D386:D388"/>
    <mergeCell ref="E386:E388"/>
    <mergeCell ref="J386:J388"/>
    <mergeCell ref="K386:K388"/>
    <mergeCell ref="L386:L388"/>
    <mergeCell ref="M386:M388"/>
    <mergeCell ref="N386:N388"/>
    <mergeCell ref="J134:J136"/>
    <mergeCell ref="K134:K136"/>
    <mergeCell ref="L134:L136"/>
    <mergeCell ref="M134:M136"/>
    <mergeCell ref="N134:N136"/>
    <mergeCell ref="B137:B139"/>
    <mergeCell ref="C137:C139"/>
    <mergeCell ref="D137:D139"/>
    <mergeCell ref="E137:E139"/>
    <mergeCell ref="J137:J139"/>
    <mergeCell ref="K137:K139"/>
    <mergeCell ref="L137:L139"/>
    <mergeCell ref="M137:M139"/>
    <mergeCell ref="N137:N139"/>
  </mergeCells>
  <phoneticPr fontId="0" type="noConversion"/>
  <pageMargins left="0" right="0" top="0" bottom="0" header="0.31496062992125984" footer="0.31496062992125984"/>
  <pageSetup paperSize="9" scale="62" fitToHeight="0" orientation="landscape" horizontalDpi="180" verticalDpi="180" r:id="rId1"/>
  <headerFooter>
    <oddFooter>Страница &amp;P</oddFooter>
  </headerFooter>
  <rowBreaks count="14" manualBreakCount="14">
    <brk id="25" max="13" man="1"/>
    <brk id="55" max="13" man="1"/>
    <brk id="91" max="13" man="1"/>
    <brk id="115" max="13" man="1"/>
    <brk id="136" max="13" man="1"/>
    <brk id="154" max="13" man="1"/>
    <brk id="187" max="13" man="1"/>
    <brk id="216" max="13" man="1"/>
    <brk id="235" max="13" man="1"/>
    <brk id="248" max="13" man="1"/>
    <brk id="268" max="13" man="1"/>
    <brk id="313" max="13" man="1"/>
    <brk id="348" max="13" man="1"/>
    <brk id="372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4.4" x14ac:dyDescent="0.3"/>
  <cols>
    <col min="1" max="1" width="26.44140625" customWidth="1"/>
    <col min="2" max="2" width="8.88671875" customWidth="1"/>
    <col min="4" max="4" width="16.6640625" customWidth="1"/>
    <col min="5" max="5" width="26.33203125" customWidth="1"/>
    <col min="6" max="6" width="15.33203125" customWidth="1"/>
    <col min="7" max="7" width="40.88671875" customWidth="1"/>
    <col min="8" max="8" width="11" customWidth="1"/>
  </cols>
  <sheetData>
    <row r="2" spans="1:9" ht="39" customHeight="1" x14ac:dyDescent="0.3">
      <c r="A2" s="244" t="s">
        <v>106</v>
      </c>
      <c r="B2" s="226">
        <v>2020</v>
      </c>
      <c r="C2" s="226">
        <v>2026</v>
      </c>
      <c r="D2" s="244" t="s">
        <v>102</v>
      </c>
      <c r="E2" s="137" t="s">
        <v>31</v>
      </c>
      <c r="F2" s="146">
        <f t="shared" ref="F2" si="0">F3+F4</f>
        <v>87250</v>
      </c>
      <c r="G2" s="136"/>
      <c r="H2" s="136"/>
      <c r="I2" s="136"/>
    </row>
    <row r="3" spans="1:9" ht="78.599999999999994" customHeight="1" x14ac:dyDescent="0.3">
      <c r="A3" s="245"/>
      <c r="B3" s="227"/>
      <c r="C3" s="227"/>
      <c r="D3" s="245"/>
      <c r="E3" s="137" t="s">
        <v>35</v>
      </c>
      <c r="F3" s="146">
        <v>87250</v>
      </c>
      <c r="G3" s="226" t="s">
        <v>92</v>
      </c>
      <c r="H3" s="226" t="s">
        <v>91</v>
      </c>
      <c r="I3" s="226">
        <v>7</v>
      </c>
    </row>
    <row r="4" spans="1:9" ht="48" customHeight="1" x14ac:dyDescent="0.3">
      <c r="A4" s="246"/>
      <c r="B4" s="228"/>
      <c r="C4" s="228"/>
      <c r="D4" s="246"/>
      <c r="E4" s="137" t="s">
        <v>36</v>
      </c>
      <c r="F4" s="146">
        <v>0</v>
      </c>
      <c r="G4" s="228"/>
      <c r="H4" s="228"/>
      <c r="I4" s="228"/>
    </row>
    <row r="5" spans="1:9" ht="32.4" customHeight="1" x14ac:dyDescent="0.3">
      <c r="A5" s="244" t="s">
        <v>56</v>
      </c>
      <c r="B5" s="226">
        <v>2020</v>
      </c>
      <c r="C5" s="226">
        <v>2026</v>
      </c>
      <c r="D5" s="244" t="s">
        <v>102</v>
      </c>
      <c r="E5" s="137" t="s">
        <v>31</v>
      </c>
      <c r="F5" s="146">
        <f t="shared" ref="F5" si="1">F6+F7</f>
        <v>4282791.66</v>
      </c>
      <c r="G5" s="226" t="s">
        <v>79</v>
      </c>
      <c r="H5" s="226" t="s">
        <v>78</v>
      </c>
      <c r="I5" s="226">
        <v>1</v>
      </c>
    </row>
    <row r="6" spans="1:9" ht="32.4" customHeight="1" x14ac:dyDescent="0.3">
      <c r="A6" s="245"/>
      <c r="B6" s="227"/>
      <c r="C6" s="227"/>
      <c r="D6" s="245"/>
      <c r="E6" s="137" t="s">
        <v>35</v>
      </c>
      <c r="F6" s="146">
        <v>4282791.66</v>
      </c>
      <c r="G6" s="227"/>
      <c r="H6" s="227"/>
      <c r="I6" s="227"/>
    </row>
    <row r="7" spans="1:9" ht="46.2" customHeight="1" x14ac:dyDescent="0.3">
      <c r="A7" s="246"/>
      <c r="B7" s="228"/>
      <c r="C7" s="228"/>
      <c r="D7" s="246"/>
      <c r="E7" s="137" t="s">
        <v>36</v>
      </c>
      <c r="F7" s="146">
        <v>0</v>
      </c>
      <c r="G7" s="228"/>
      <c r="H7" s="228"/>
      <c r="I7" s="228"/>
    </row>
    <row r="8" spans="1:9" ht="31.2" x14ac:dyDescent="0.3">
      <c r="A8" s="244" t="s">
        <v>58</v>
      </c>
      <c r="B8" s="226">
        <v>2020</v>
      </c>
      <c r="C8" s="226">
        <v>2026</v>
      </c>
      <c r="D8" s="244" t="s">
        <v>102</v>
      </c>
      <c r="E8" s="137" t="s">
        <v>31</v>
      </c>
      <c r="F8" s="146">
        <f t="shared" ref="F8" si="2">F9+F10</f>
        <v>8775445</v>
      </c>
      <c r="G8" s="232" t="s">
        <v>93</v>
      </c>
      <c r="H8" s="232" t="s">
        <v>78</v>
      </c>
      <c r="I8" s="218">
        <v>650</v>
      </c>
    </row>
    <row r="9" spans="1:9" ht="76.2" customHeight="1" x14ac:dyDescent="0.3">
      <c r="A9" s="286"/>
      <c r="B9" s="236"/>
      <c r="C9" s="236"/>
      <c r="D9" s="245"/>
      <c r="E9" s="137" t="s">
        <v>35</v>
      </c>
      <c r="F9" s="146">
        <v>8775445</v>
      </c>
      <c r="G9" s="280"/>
      <c r="H9" s="233"/>
      <c r="I9" s="219"/>
    </row>
    <row r="10" spans="1:9" ht="49.95" customHeight="1" x14ac:dyDescent="0.3">
      <c r="A10" s="287"/>
      <c r="B10" s="237"/>
      <c r="C10" s="237"/>
      <c r="D10" s="246"/>
      <c r="E10" s="137" t="s">
        <v>36</v>
      </c>
      <c r="F10" s="146">
        <v>0</v>
      </c>
      <c r="G10" s="281"/>
      <c r="H10" s="234"/>
      <c r="I10" s="220"/>
    </row>
    <row r="11" spans="1:9" ht="37.200000000000003" customHeight="1" x14ac:dyDescent="0.3">
      <c r="A11" s="244" t="s">
        <v>136</v>
      </c>
      <c r="B11" s="226">
        <v>2020</v>
      </c>
      <c r="C11" s="226">
        <v>2026</v>
      </c>
      <c r="D11" s="244" t="s">
        <v>102</v>
      </c>
      <c r="E11" s="137" t="s">
        <v>31</v>
      </c>
      <c r="F11" s="146">
        <f t="shared" ref="F11" si="3">F12+F13</f>
        <v>40827.519999999997</v>
      </c>
      <c r="G11" s="232" t="s">
        <v>137</v>
      </c>
      <c r="H11" s="232" t="s">
        <v>78</v>
      </c>
      <c r="I11" s="218"/>
    </row>
    <row r="12" spans="1:9" ht="65.400000000000006" customHeight="1" x14ac:dyDescent="0.3">
      <c r="A12" s="286"/>
      <c r="B12" s="236"/>
      <c r="C12" s="236"/>
      <c r="D12" s="245"/>
      <c r="E12" s="137" t="s">
        <v>35</v>
      </c>
      <c r="F12" s="146">
        <v>40827.519999999997</v>
      </c>
      <c r="G12" s="280"/>
      <c r="H12" s="233"/>
      <c r="I12" s="219"/>
    </row>
    <row r="13" spans="1:9" ht="52.95" customHeight="1" x14ac:dyDescent="0.3">
      <c r="A13" s="287"/>
      <c r="B13" s="237"/>
      <c r="C13" s="237"/>
      <c r="D13" s="246"/>
      <c r="E13" s="137" t="s">
        <v>36</v>
      </c>
      <c r="F13" s="146">
        <v>0</v>
      </c>
      <c r="G13" s="281"/>
      <c r="H13" s="234"/>
      <c r="I13" s="220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2023-05-15T11:42:29Z</dcterms:modified>
</cp:coreProperties>
</file>