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328"/>
  </bookViews>
  <sheets>
    <sheet name="Лист1" sheetId="1" r:id="rId1"/>
    <sheet name="Лист2" sheetId="2" r:id="rId2"/>
    <sheet name="Лист3" sheetId="3" r:id="rId3"/>
  </sheets>
  <definedNames>
    <definedName name="_xlnm.Print_Area" localSheetId="0">Лист1!$A$1:$N$391</definedName>
  </definedNames>
  <calcPr calcId="162913" refMode="R1C1"/>
</workbook>
</file>

<file path=xl/calcChain.xml><?xml version="1.0" encoding="utf-8"?>
<calcChain xmlns="http://schemas.openxmlformats.org/spreadsheetml/2006/main">
  <c r="N273" i="1" l="1"/>
  <c r="I170" i="1"/>
  <c r="I161" i="1"/>
  <c r="I162" i="1"/>
  <c r="I61" i="1"/>
  <c r="H47" i="1"/>
  <c r="H250" i="1"/>
  <c r="I207" i="1"/>
  <c r="I343" i="1" l="1"/>
  <c r="I342" i="1"/>
  <c r="H255" i="1"/>
  <c r="H254" i="1"/>
  <c r="H201" i="1"/>
  <c r="H192" i="1"/>
  <c r="H139" i="1"/>
  <c r="H138" i="1"/>
  <c r="H137" i="1"/>
  <c r="H121" i="1"/>
  <c r="H120" i="1"/>
  <c r="H61" i="1"/>
  <c r="H313" i="1"/>
  <c r="H325" i="1"/>
  <c r="G325" i="1"/>
  <c r="H324" i="1"/>
  <c r="G324" i="1"/>
  <c r="H348" i="1"/>
  <c r="I348" i="1" s="1"/>
  <c r="G348" i="1"/>
  <c r="H349" i="1"/>
  <c r="G349" i="1"/>
  <c r="I349" i="1" s="1"/>
  <c r="H314" i="1"/>
  <c r="H312" i="1" s="1"/>
  <c r="G314" i="1"/>
  <c r="G313" i="1"/>
  <c r="H299" i="1"/>
  <c r="H298" i="1" s="1"/>
  <c r="H269" i="1"/>
  <c r="H306" i="1" s="1"/>
  <c r="H268" i="1"/>
  <c r="H242" i="1"/>
  <c r="H228" i="1"/>
  <c r="H227" i="1"/>
  <c r="H200" i="1"/>
  <c r="H156" i="1"/>
  <c r="G156" i="1"/>
  <c r="H155" i="1"/>
  <c r="I155" i="1" s="1"/>
  <c r="G155" i="1"/>
  <c r="H100" i="1"/>
  <c r="G100" i="1"/>
  <c r="H99" i="1"/>
  <c r="H98" i="1" s="1"/>
  <c r="G99" i="1"/>
  <c r="H76" i="1"/>
  <c r="G76" i="1"/>
  <c r="H75" i="1"/>
  <c r="H74" i="1" s="1"/>
  <c r="G75" i="1"/>
  <c r="G61" i="1"/>
  <c r="H60" i="1"/>
  <c r="G60" i="1"/>
  <c r="H19" i="1"/>
  <c r="G19" i="1"/>
  <c r="H18" i="1"/>
  <c r="G18" i="1"/>
  <c r="I18" i="1" s="1"/>
  <c r="H381" i="1"/>
  <c r="G381" i="1"/>
  <c r="I384" i="1"/>
  <c r="H383" i="1"/>
  <c r="I376" i="1"/>
  <c r="H374" i="1"/>
  <c r="H353" i="1"/>
  <c r="H350" i="1"/>
  <c r="I340" i="1"/>
  <c r="I337" i="1"/>
  <c r="H335" i="1"/>
  <c r="I334" i="1"/>
  <c r="H332" i="1"/>
  <c r="I331" i="1"/>
  <c r="H329" i="1"/>
  <c r="H315" i="1"/>
  <c r="G315" i="1"/>
  <c r="I302" i="1"/>
  <c r="H301" i="1"/>
  <c r="I294" i="1"/>
  <c r="H292" i="1"/>
  <c r="I291" i="1"/>
  <c r="I290" i="1"/>
  <c r="H289" i="1"/>
  <c r="I288" i="1"/>
  <c r="I287" i="1"/>
  <c r="H286" i="1"/>
  <c r="I285" i="1"/>
  <c r="H283" i="1"/>
  <c r="I280" i="1"/>
  <c r="H279" i="1"/>
  <c r="I277" i="1"/>
  <c r="H276" i="1"/>
  <c r="I274" i="1"/>
  <c r="H273" i="1"/>
  <c r="I271" i="1"/>
  <c r="H270" i="1"/>
  <c r="I258" i="1"/>
  <c r="I257" i="1"/>
  <c r="H256" i="1"/>
  <c r="I251" i="1"/>
  <c r="I248" i="1"/>
  <c r="I245" i="1"/>
  <c r="H244" i="1"/>
  <c r="I233" i="1"/>
  <c r="I234" i="1"/>
  <c r="I230" i="1"/>
  <c r="H229" i="1"/>
  <c r="I221" i="1"/>
  <c r="I222" i="1"/>
  <c r="I203" i="1"/>
  <c r="H202" i="1"/>
  <c r="H197" i="1"/>
  <c r="H193" i="1"/>
  <c r="I185" i="1"/>
  <c r="I183" i="1"/>
  <c r="I179" i="1"/>
  <c r="H178" i="1"/>
  <c r="I168" i="1"/>
  <c r="I167" i="1"/>
  <c r="H157" i="1"/>
  <c r="H62" i="1"/>
  <c r="H59" i="1"/>
  <c r="H50" i="1"/>
  <c r="I28" i="1"/>
  <c r="H26" i="1"/>
  <c r="I25" i="1"/>
  <c r="H23" i="1"/>
  <c r="I21" i="1"/>
  <c r="H20" i="1"/>
  <c r="I19" i="1"/>
  <c r="H147" i="1" l="1"/>
  <c r="H146" i="1" s="1"/>
  <c r="I313" i="1"/>
  <c r="H17" i="1"/>
  <c r="H148" i="1"/>
  <c r="G388" i="1"/>
  <c r="H253" i="1"/>
  <c r="H154" i="1"/>
  <c r="G387" i="1"/>
  <c r="H305" i="1"/>
  <c r="G17" i="1"/>
  <c r="H387" i="1"/>
  <c r="H267" i="1"/>
  <c r="H388" i="1"/>
  <c r="H386" i="1" s="1"/>
  <c r="I325" i="1"/>
  <c r="H323" i="1"/>
  <c r="G312" i="1"/>
  <c r="I312" i="1" s="1"/>
  <c r="I387" i="1"/>
  <c r="G98" i="1"/>
  <c r="I98" i="1" s="1"/>
  <c r="G74" i="1"/>
  <c r="I17" i="1"/>
  <c r="H347" i="1"/>
  <c r="H304" i="1" l="1"/>
  <c r="H338" i="1"/>
  <c r="H341" i="1"/>
  <c r="I31" i="1" l="1"/>
  <c r="I30" i="1"/>
  <c r="I99" i="1"/>
  <c r="I353" i="1" l="1"/>
  <c r="I352" i="1"/>
  <c r="I316" i="1"/>
  <c r="H232" i="1" l="1"/>
  <c r="H220" i="1"/>
  <c r="H205" i="1"/>
  <c r="H196" i="1"/>
  <c r="H182" i="1"/>
  <c r="H166" i="1"/>
  <c r="H160" i="1"/>
  <c r="H181" i="1" l="1"/>
  <c r="H176" i="1"/>
  <c r="I182" i="1"/>
  <c r="I145" i="1"/>
  <c r="H143" i="1"/>
  <c r="I141" i="1"/>
  <c r="H140" i="1"/>
  <c r="I127" i="1"/>
  <c r="I126" i="1"/>
  <c r="H125" i="1"/>
  <c r="I115" i="1"/>
  <c r="I114" i="1"/>
  <c r="H113" i="1"/>
  <c r="I111" i="1"/>
  <c r="H110" i="1"/>
  <c r="I109" i="1"/>
  <c r="I108" i="1"/>
  <c r="H107" i="1"/>
  <c r="I105" i="1"/>
  <c r="H104" i="1"/>
  <c r="I102" i="1"/>
  <c r="H101" i="1"/>
  <c r="I90" i="1"/>
  <c r="H89" i="1"/>
  <c r="I88" i="1"/>
  <c r="H86" i="1"/>
  <c r="I84" i="1"/>
  <c r="H83" i="1"/>
  <c r="I82" i="1"/>
  <c r="I81" i="1"/>
  <c r="H80" i="1"/>
  <c r="I78" i="1"/>
  <c r="H77" i="1"/>
  <c r="H92" i="1"/>
  <c r="I69" i="1"/>
  <c r="H68" i="1"/>
  <c r="I66" i="1"/>
  <c r="H65" i="1"/>
  <c r="I63" i="1"/>
  <c r="I55" i="1"/>
  <c r="I54" i="1"/>
  <c r="H53" i="1"/>
  <c r="I51" i="1"/>
  <c r="I49" i="1"/>
  <c r="I43" i="1"/>
  <c r="I42" i="1"/>
  <c r="H41" i="1"/>
  <c r="I39" i="1"/>
  <c r="I36" i="1"/>
  <c r="H35" i="1"/>
  <c r="H29" i="1"/>
  <c r="H260" i="1" l="1"/>
  <c r="H390" i="1" s="1"/>
  <c r="H119" i="1"/>
  <c r="N193" i="1"/>
  <c r="N184" i="1"/>
  <c r="N157" i="1"/>
  <c r="H326" i="1"/>
  <c r="H372" i="1"/>
  <c r="H364" i="1"/>
  <c r="I197" i="1" s="1"/>
  <c r="H370" i="1"/>
  <c r="I198" i="1"/>
  <c r="H368" i="1"/>
  <c r="H358" i="1"/>
  <c r="I156" i="1"/>
  <c r="H322" i="1"/>
  <c r="H361" i="1" l="1"/>
  <c r="I194" i="1" s="1"/>
  <c r="H363" i="1"/>
  <c r="G121" i="1"/>
  <c r="G120" i="1"/>
  <c r="I121" i="1" l="1"/>
  <c r="I120" i="1"/>
  <c r="H360" i="1"/>
  <c r="G128" i="1"/>
  <c r="I350" i="1" l="1"/>
  <c r="G374" i="1"/>
  <c r="I374" i="1" s="1"/>
  <c r="G139" i="1"/>
  <c r="G113" i="1"/>
  <c r="I113" i="1" s="1"/>
  <c r="G110" i="1"/>
  <c r="I110" i="1" s="1"/>
  <c r="I139" i="1" l="1"/>
  <c r="G148" i="1"/>
  <c r="I148" i="1" s="1"/>
  <c r="G177" i="1"/>
  <c r="G176" i="1"/>
  <c r="I176" i="1" s="1"/>
  <c r="G181" i="1"/>
  <c r="I181" i="1" s="1"/>
  <c r="G140" i="1" l="1"/>
  <c r="I140" i="1" s="1"/>
  <c r="G292" i="1" l="1"/>
  <c r="I292" i="1" s="1"/>
  <c r="G138" i="1" l="1"/>
  <c r="I138" i="1" l="1"/>
  <c r="G147" i="1"/>
  <c r="I147" i="1" s="1"/>
  <c r="G201" i="1"/>
  <c r="I201" i="1" s="1"/>
  <c r="G200" i="1"/>
  <c r="I200" i="1" s="1"/>
  <c r="G255" i="1" l="1"/>
  <c r="G254" i="1"/>
  <c r="G256" i="1"/>
  <c r="I256" i="1" s="1"/>
  <c r="G243" i="1"/>
  <c r="G242" i="1"/>
  <c r="I242" i="1" s="1"/>
  <c r="G250" i="1"/>
  <c r="G247" i="1"/>
  <c r="G166" i="1"/>
  <c r="I166" i="1" s="1"/>
  <c r="G253" i="1" l="1"/>
  <c r="G68" i="1"/>
  <c r="I68" i="1" s="1"/>
  <c r="G65" i="1"/>
  <c r="I65" i="1" s="1"/>
  <c r="G50" i="1"/>
  <c r="I50" i="1" s="1"/>
  <c r="G268" i="1" l="1"/>
  <c r="I268" i="1" s="1"/>
  <c r="G269" i="1"/>
  <c r="I269" i="1" s="1"/>
  <c r="G289" i="1"/>
  <c r="I289" i="1" s="1"/>
  <c r="G192" i="1" l="1"/>
  <c r="I192" i="1" s="1"/>
  <c r="G191" i="1"/>
  <c r="I191" i="1" l="1"/>
  <c r="G232" i="1"/>
  <c r="I232" i="1" s="1"/>
  <c r="G228" i="1"/>
  <c r="G205" i="1"/>
  <c r="G196" i="1"/>
  <c r="I196" i="1" s="1"/>
  <c r="G184" i="1"/>
  <c r="G160" i="1"/>
  <c r="I160" i="1" s="1"/>
  <c r="G261" i="1" l="1"/>
  <c r="G83" i="1"/>
  <c r="I83" i="1" s="1"/>
  <c r="G244" i="1" l="1"/>
  <c r="I244" i="1" s="1"/>
  <c r="G227" i="1"/>
  <c r="G169" i="1"/>
  <c r="I169" i="1" s="1"/>
  <c r="G260" i="1" l="1"/>
  <c r="I227" i="1"/>
  <c r="G241" i="1"/>
  <c r="G259" i="1" l="1"/>
  <c r="G80" i="1"/>
  <c r="I80" i="1" s="1"/>
  <c r="G220" i="1"/>
  <c r="I220" i="1" s="1"/>
  <c r="I75" i="1"/>
  <c r="I76" i="1"/>
  <c r="I60" i="1"/>
  <c r="G131" i="1"/>
  <c r="G89" i="1"/>
  <c r="I89" i="1" s="1"/>
  <c r="G86" i="1"/>
  <c r="I86" i="1" s="1"/>
  <c r="G92" i="1"/>
  <c r="G38" i="1"/>
  <c r="G53" i="1"/>
  <c r="I53" i="1" s="1"/>
  <c r="G35" i="1"/>
  <c r="I35" i="1" s="1"/>
  <c r="G47" i="1"/>
  <c r="I47" i="1" s="1"/>
  <c r="G41" i="1"/>
  <c r="I41" i="1" s="1"/>
  <c r="I38" i="1" l="1"/>
  <c r="G137" i="1"/>
  <c r="I137" i="1" s="1"/>
  <c r="G122" i="1"/>
  <c r="G125" i="1"/>
  <c r="I125" i="1" s="1"/>
  <c r="G29" i="1"/>
  <c r="I29" i="1" s="1"/>
  <c r="G32" i="1"/>
  <c r="I324" i="1"/>
  <c r="G279" i="1"/>
  <c r="I279" i="1" s="1"/>
  <c r="G190" i="1"/>
  <c r="I190" i="1" s="1"/>
  <c r="G157" i="1"/>
  <c r="G300" i="1"/>
  <c r="G306" i="1" s="1"/>
  <c r="I306" i="1" s="1"/>
  <c r="G299" i="1"/>
  <c r="G226" i="1"/>
  <c r="G383" i="1"/>
  <c r="I383" i="1" s="1"/>
  <c r="G286" i="1"/>
  <c r="I286" i="1" s="1"/>
  <c r="G283" i="1"/>
  <c r="I283" i="1" s="1"/>
  <c r="G301" i="1"/>
  <c r="I301" i="1" s="1"/>
  <c r="G276" i="1"/>
  <c r="I276" i="1" s="1"/>
  <c r="G273" i="1"/>
  <c r="I273" i="1" s="1"/>
  <c r="G270" i="1"/>
  <c r="I270" i="1" s="1"/>
  <c r="G143" i="1"/>
  <c r="I143" i="1" s="1"/>
  <c r="G107" i="1"/>
  <c r="I107" i="1" s="1"/>
  <c r="G104" i="1"/>
  <c r="I104" i="1" s="1"/>
  <c r="G101" i="1"/>
  <c r="I101" i="1" s="1"/>
  <c r="G77" i="1"/>
  <c r="I77" i="1" s="1"/>
  <c r="G62" i="1"/>
  <c r="I62" i="1" s="1"/>
  <c r="G26" i="1"/>
  <c r="I26" i="1" s="1"/>
  <c r="G23" i="1"/>
  <c r="I23" i="1" s="1"/>
  <c r="G20" i="1"/>
  <c r="I20" i="1" s="1"/>
  <c r="G353" i="1"/>
  <c r="I354" i="1" s="1"/>
  <c r="G350" i="1"/>
  <c r="I351" i="1" s="1"/>
  <c r="G341" i="1"/>
  <c r="I341" i="1" s="1"/>
  <c r="G338" i="1"/>
  <c r="I338" i="1" s="1"/>
  <c r="G335" i="1"/>
  <c r="I335" i="1" s="1"/>
  <c r="G332" i="1"/>
  <c r="I332" i="1" s="1"/>
  <c r="G329" i="1"/>
  <c r="I329" i="1" s="1"/>
  <c r="G326" i="1"/>
  <c r="I315" i="1"/>
  <c r="G229" i="1"/>
  <c r="I229" i="1" s="1"/>
  <c r="G202" i="1"/>
  <c r="I202" i="1" s="1"/>
  <c r="G193" i="1"/>
  <c r="I193" i="1" s="1"/>
  <c r="G178" i="1"/>
  <c r="I178" i="1" s="1"/>
  <c r="I299" i="1" l="1"/>
  <c r="G305" i="1"/>
  <c r="I305" i="1" s="1"/>
  <c r="G380" i="1"/>
  <c r="G304" i="1"/>
  <c r="I304" i="1" s="1"/>
  <c r="G347" i="1"/>
  <c r="I347" i="1" s="1"/>
  <c r="I74" i="1"/>
  <c r="G267" i="1"/>
  <c r="I267" i="1" s="1"/>
  <c r="G323" i="1"/>
  <c r="I323" i="1" s="1"/>
  <c r="G175" i="1"/>
  <c r="I388" i="1"/>
  <c r="G119" i="1"/>
  <c r="I119" i="1" s="1"/>
  <c r="G298" i="1"/>
  <c r="I298" i="1" s="1"/>
  <c r="G59" i="1"/>
  <c r="I59" i="1" s="1"/>
  <c r="G154" i="1"/>
  <c r="I154" i="1" s="1"/>
  <c r="G199" i="1"/>
  <c r="I199" i="1" s="1"/>
  <c r="G386" i="1" l="1"/>
  <c r="I386" i="1" s="1"/>
  <c r="G391" i="1"/>
  <c r="G146" i="1"/>
  <c r="I146" i="1" s="1"/>
  <c r="H369" i="1"/>
  <c r="G390" i="1"/>
  <c r="G389" i="1" l="1"/>
  <c r="I381" i="1"/>
  <c r="H380" i="1"/>
  <c r="I380" i="1" s="1"/>
  <c r="I228" i="1" l="1"/>
  <c r="H226" i="1"/>
  <c r="I226" i="1" s="1"/>
  <c r="H190" i="1"/>
  <c r="I260" i="1" l="1"/>
  <c r="I390" i="1"/>
  <c r="H199" i="1"/>
  <c r="I249" i="1" l="1"/>
  <c r="H247" i="1"/>
  <c r="I247" i="1" s="1"/>
  <c r="I250" i="1"/>
  <c r="I252" i="1"/>
  <c r="H243" i="1"/>
  <c r="H241" i="1" s="1"/>
  <c r="I241" i="1" s="1"/>
  <c r="I243" i="1" l="1"/>
  <c r="I186" i="1"/>
  <c r="H177" i="1"/>
  <c r="H175" i="1" s="1"/>
  <c r="I175" i="1" s="1"/>
  <c r="H184" i="1"/>
  <c r="I184" i="1" s="1"/>
  <c r="H261" i="1" l="1"/>
  <c r="H391" i="1" s="1"/>
  <c r="H389" i="1" s="1"/>
  <c r="I261" i="1" l="1"/>
  <c r="H259" i="1"/>
  <c r="I259" i="1" s="1"/>
  <c r="I391" i="1" l="1"/>
  <c r="I389" i="1" l="1"/>
  <c r="H371" i="1"/>
</calcChain>
</file>

<file path=xl/comments1.xml><?xml version="1.0" encoding="utf-8"?>
<comments xmlns="http://schemas.openxmlformats.org/spreadsheetml/2006/main">
  <authors>
    <author>Автор</author>
  </authors>
  <commentList>
    <comment ref="B20" authorId="0" shapeId="0">
      <text>
        <r>
          <rPr>
            <b/>
            <sz val="10"/>
            <color indexed="81"/>
            <rFont val="Tahoma"/>
            <family val="2"/>
            <charset val="204"/>
          </rPr>
          <t>Автор:</t>
        </r>
        <r>
          <rPr>
            <sz val="10"/>
            <color indexed="81"/>
            <rFont val="Tahoma"/>
            <family val="2"/>
            <charset val="204"/>
          </rPr>
          <t xml:space="preserve">
0110101610</t>
        </r>
      </text>
    </comment>
    <comment ref="B23" authorId="0" shapeId="0">
      <text>
        <r>
          <rPr>
            <b/>
            <sz val="10"/>
            <color indexed="81"/>
            <rFont val="Tahoma"/>
            <family val="2"/>
            <charset val="204"/>
          </rPr>
          <t>Автор:</t>
        </r>
        <r>
          <rPr>
            <sz val="10"/>
            <color indexed="81"/>
            <rFont val="Tahoma"/>
            <family val="2"/>
            <charset val="204"/>
          </rPr>
          <t xml:space="preserve">
01101 70150 610</t>
        </r>
      </text>
    </comment>
    <comment ref="I24" authorId="0" shapeId="0">
      <text>
        <r>
          <rPr>
            <b/>
            <sz val="12"/>
            <color indexed="81"/>
            <rFont val="Tahoma"/>
            <family val="2"/>
            <charset val="204"/>
          </rPr>
          <t>Автор:</t>
        </r>
        <r>
          <rPr>
            <sz val="12"/>
            <color indexed="81"/>
            <rFont val="Tahoma"/>
            <family val="2"/>
            <charset val="204"/>
          </rPr>
          <t xml:space="preserve">
01 1 01 S0150</t>
        </r>
      </text>
    </comment>
    <comment ref="B26" authorId="0" shapeId="0">
      <text>
        <r>
          <rPr>
            <b/>
            <sz val="10"/>
            <color indexed="81"/>
            <rFont val="Tahoma"/>
            <family val="2"/>
            <charset val="204"/>
          </rPr>
          <t>Автор:</t>
        </r>
        <r>
          <rPr>
            <sz val="10"/>
            <color indexed="81"/>
            <rFont val="Tahoma"/>
            <family val="2"/>
            <charset val="204"/>
          </rPr>
          <t xml:space="preserve">
0117204</t>
        </r>
        <r>
          <rPr>
            <sz val="8"/>
            <color indexed="81"/>
            <rFont val="Tahoma"/>
            <family val="2"/>
            <charset val="204"/>
          </rPr>
          <t xml:space="preserve">
</t>
        </r>
      </text>
    </comment>
    <comment ref="I79" authorId="0" shapeId="0">
      <text>
        <r>
          <rPr>
            <b/>
            <sz val="12"/>
            <color indexed="81"/>
            <rFont val="Tahoma"/>
            <family val="2"/>
            <charset val="204"/>
          </rPr>
          <t>Автор:</t>
        </r>
        <r>
          <rPr>
            <sz val="12"/>
            <color indexed="81"/>
            <rFont val="Tahoma"/>
            <family val="2"/>
            <charset val="204"/>
          </rPr>
          <t xml:space="preserve">
01 1 03 70100</t>
        </r>
      </text>
    </comment>
    <comment ref="I123" authorId="0" shapeId="0">
      <text>
        <r>
          <rPr>
            <b/>
            <sz val="12"/>
            <color indexed="81"/>
            <rFont val="Tahoma"/>
            <family val="2"/>
            <charset val="204"/>
          </rPr>
          <t>Автор:</t>
        </r>
        <r>
          <rPr>
            <sz val="12"/>
            <color indexed="81"/>
            <rFont val="Tahoma"/>
            <family val="2"/>
            <charset val="204"/>
          </rPr>
          <t xml:space="preserve">
01 1 04 S0100</t>
        </r>
      </text>
    </comment>
    <comment ref="I124" authorId="0" shapeId="0">
      <text>
        <r>
          <rPr>
            <b/>
            <sz val="12"/>
            <color indexed="81"/>
            <rFont val="Tahoma"/>
            <family val="2"/>
            <charset val="204"/>
          </rPr>
          <t>Автор:</t>
        </r>
        <r>
          <rPr>
            <sz val="12"/>
            <color indexed="81"/>
            <rFont val="Tahoma"/>
            <family val="2"/>
            <charset val="204"/>
          </rPr>
          <t xml:space="preserve">
01 1 04 70100</t>
        </r>
      </text>
    </comment>
    <comment ref="I144" authorId="0" shapeId="0">
      <text>
        <r>
          <rPr>
            <b/>
            <sz val="12"/>
            <color indexed="81"/>
            <rFont val="Tahoma"/>
            <family val="2"/>
            <charset val="204"/>
          </rPr>
          <t>Автор:</t>
        </r>
        <r>
          <rPr>
            <sz val="12"/>
            <color indexed="81"/>
            <rFont val="Tahoma"/>
            <family val="2"/>
            <charset val="204"/>
          </rPr>
          <t xml:space="preserve">
01 1 05 10980</t>
        </r>
      </text>
    </comment>
    <comment ref="I158" authorId="0" shapeId="0">
      <text>
        <r>
          <rPr>
            <b/>
            <sz val="12"/>
            <color indexed="81"/>
            <rFont val="Tahoma"/>
            <family val="2"/>
            <charset val="204"/>
          </rPr>
          <t>Автор:</t>
        </r>
        <r>
          <rPr>
            <sz val="12"/>
            <color indexed="81"/>
            <rFont val="Tahoma"/>
            <family val="2"/>
            <charset val="204"/>
          </rPr>
          <t xml:space="preserve">
01 2 01 10100</t>
        </r>
      </text>
    </comment>
    <comment ref="I159" authorId="0" shapeId="0">
      <text>
        <r>
          <rPr>
            <b/>
            <sz val="12"/>
            <color indexed="81"/>
            <rFont val="Tahoma"/>
            <family val="2"/>
            <charset val="204"/>
          </rPr>
          <t>Автор:</t>
        </r>
        <r>
          <rPr>
            <sz val="12"/>
            <color indexed="81"/>
            <rFont val="Tahoma"/>
            <family val="2"/>
            <charset val="204"/>
          </rPr>
          <t xml:space="preserve">
01 2 01 51471</t>
        </r>
      </text>
    </comment>
    <comment ref="I166" authorId="0" shapeId="0">
      <text>
        <r>
          <rPr>
            <b/>
            <sz val="12"/>
            <color indexed="81"/>
            <rFont val="Tahoma"/>
            <family val="2"/>
            <charset val="204"/>
          </rPr>
          <t>Автор:</t>
        </r>
        <r>
          <rPr>
            <sz val="12"/>
            <color indexed="81"/>
            <rFont val="Tahoma"/>
            <family val="2"/>
            <charset val="204"/>
          </rPr>
          <t xml:space="preserve">
01 2 03 10100</t>
        </r>
      </text>
    </comment>
    <comment ref="I167" authorId="0" shapeId="0">
      <text>
        <r>
          <rPr>
            <b/>
            <sz val="12"/>
            <color indexed="81"/>
            <rFont val="Tahoma"/>
            <family val="2"/>
            <charset val="204"/>
          </rPr>
          <t>Автор:</t>
        </r>
        <r>
          <rPr>
            <sz val="12"/>
            <color indexed="81"/>
            <rFont val="Tahoma"/>
            <family val="2"/>
            <charset val="204"/>
          </rPr>
          <t xml:space="preserve">
01 2 03 10100</t>
        </r>
      </text>
    </comment>
    <comment ref="I168" authorId="0" shapeId="0">
      <text>
        <r>
          <rPr>
            <b/>
            <sz val="12"/>
            <color indexed="81"/>
            <rFont val="Tahoma"/>
            <family val="2"/>
            <charset val="204"/>
          </rPr>
          <t>Автор:</t>
        </r>
        <r>
          <rPr>
            <sz val="12"/>
            <color indexed="81"/>
            <rFont val="Tahoma"/>
            <family val="2"/>
            <charset val="204"/>
          </rPr>
          <t xml:space="preserve">
01 2 03 10100</t>
        </r>
      </text>
    </comment>
    <comment ref="I194" authorId="0" shapeId="0">
      <text>
        <r>
          <rPr>
            <b/>
            <sz val="12"/>
            <color indexed="81"/>
            <rFont val="Tahoma"/>
            <family val="2"/>
            <charset val="204"/>
          </rPr>
          <t>Автор:</t>
        </r>
        <r>
          <rPr>
            <sz val="12"/>
            <color indexed="81"/>
            <rFont val="Tahoma"/>
            <family val="2"/>
            <charset val="204"/>
          </rPr>
          <t xml:space="preserve">
01 2 03 10100</t>
        </r>
      </text>
    </comment>
    <comment ref="I204" authorId="0" shapeId="0">
      <text>
        <r>
          <rPr>
            <b/>
            <sz val="12"/>
            <color indexed="81"/>
            <rFont val="Tahoma"/>
            <family val="2"/>
            <charset val="204"/>
          </rPr>
          <t>Автор:</t>
        </r>
        <r>
          <rPr>
            <sz val="12"/>
            <color indexed="81"/>
            <rFont val="Tahoma"/>
            <family val="2"/>
            <charset val="204"/>
          </rPr>
          <t xml:space="preserve">
01 2 04 71270+
01 2 04 10100</t>
        </r>
      </text>
    </comment>
    <comment ref="I275" authorId="0" shapeId="0">
      <text>
        <r>
          <rPr>
            <b/>
            <sz val="12"/>
            <color indexed="81"/>
            <rFont val="Tahoma"/>
            <family val="2"/>
            <charset val="204"/>
          </rPr>
          <t>Автор:</t>
        </r>
        <r>
          <rPr>
            <sz val="12"/>
            <color indexed="81"/>
            <rFont val="Tahoma"/>
            <family val="2"/>
            <charset val="204"/>
          </rPr>
          <t xml:space="preserve">
01 3 01 70780 240</t>
        </r>
      </text>
    </comment>
    <comment ref="I281" authorId="0" shapeId="0">
      <text>
        <r>
          <rPr>
            <b/>
            <sz val="12"/>
            <color indexed="81"/>
            <rFont val="Tahoma"/>
            <family val="2"/>
            <charset val="204"/>
          </rPr>
          <t>Автор:</t>
        </r>
        <r>
          <rPr>
            <sz val="12"/>
            <color indexed="81"/>
            <rFont val="Tahoma"/>
            <family val="2"/>
            <charset val="204"/>
          </rPr>
          <t xml:space="preserve">
01 3 01 10980</t>
        </r>
      </text>
    </comment>
    <comment ref="I304" authorId="0" shapeId="0">
      <text>
        <r>
          <rPr>
            <b/>
            <sz val="12"/>
            <color indexed="81"/>
            <rFont val="Tahoma"/>
            <family val="2"/>
            <charset val="204"/>
          </rPr>
          <t>Автор:</t>
        </r>
        <r>
          <rPr>
            <sz val="12"/>
            <color indexed="81"/>
            <rFont val="Tahoma"/>
            <family val="2"/>
            <charset val="204"/>
          </rPr>
          <t xml:space="preserve">
01 3 02 102</t>
        </r>
      </text>
    </comment>
    <comment ref="I305" authorId="0" shapeId="0">
      <text>
        <r>
          <rPr>
            <b/>
            <sz val="12"/>
            <color indexed="81"/>
            <rFont val="Tahoma"/>
            <family val="2"/>
            <charset val="204"/>
          </rPr>
          <t>Автор:</t>
        </r>
        <r>
          <rPr>
            <sz val="12"/>
            <color indexed="81"/>
            <rFont val="Tahoma"/>
            <family val="2"/>
            <charset val="204"/>
          </rPr>
          <t xml:space="preserve">
01 3 02 102</t>
        </r>
      </text>
    </comment>
    <comment ref="I306" authorId="0" shapeId="0">
      <text>
        <r>
          <rPr>
            <b/>
            <sz val="12"/>
            <color indexed="81"/>
            <rFont val="Tahoma"/>
            <family val="2"/>
            <charset val="204"/>
          </rPr>
          <t>Автор:</t>
        </r>
        <r>
          <rPr>
            <sz val="12"/>
            <color indexed="81"/>
            <rFont val="Tahoma"/>
            <family val="2"/>
            <charset val="204"/>
          </rPr>
          <t xml:space="preserve">
01 3 02 102</t>
        </r>
      </text>
    </comment>
    <comment ref="I312" authorId="0" shapeId="0">
      <text>
        <r>
          <rPr>
            <b/>
            <sz val="11"/>
            <color indexed="81"/>
            <rFont val="Tahoma"/>
            <family val="2"/>
            <charset val="204"/>
          </rPr>
          <t>Автор:</t>
        </r>
        <r>
          <rPr>
            <sz val="11"/>
            <color indexed="81"/>
            <rFont val="Tahoma"/>
            <family val="2"/>
            <charset val="204"/>
          </rPr>
          <t xml:space="preserve">
01 4 02 12050</t>
        </r>
      </text>
    </comment>
    <comment ref="I313" authorId="0" shapeId="0">
      <text>
        <r>
          <rPr>
            <b/>
            <sz val="11"/>
            <color indexed="81"/>
            <rFont val="Tahoma"/>
            <family val="2"/>
            <charset val="204"/>
          </rPr>
          <t>Автор:</t>
        </r>
        <r>
          <rPr>
            <sz val="11"/>
            <color indexed="81"/>
            <rFont val="Tahoma"/>
            <family val="2"/>
            <charset val="204"/>
          </rPr>
          <t xml:space="preserve">
01 4 02 12050</t>
        </r>
      </text>
    </comment>
    <comment ref="I328" authorId="0" shapeId="0">
      <text>
        <r>
          <rPr>
            <b/>
            <sz val="11"/>
            <color indexed="81"/>
            <rFont val="Tahoma"/>
            <family val="2"/>
            <charset val="204"/>
          </rPr>
          <t>Автор:</t>
        </r>
        <r>
          <rPr>
            <sz val="11"/>
            <color indexed="81"/>
            <rFont val="Tahoma"/>
            <family val="2"/>
            <charset val="204"/>
          </rPr>
          <t xml:space="preserve">
01 4 02 12010</t>
        </r>
      </text>
    </comment>
  </commentList>
</comments>
</file>

<file path=xl/sharedStrings.xml><?xml version="1.0" encoding="utf-8"?>
<sst xmlns="http://schemas.openxmlformats.org/spreadsheetml/2006/main" count="1101" uniqueCount="223">
  <si>
    <t>Мероприятие 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</si>
  <si>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2: Обеспечение выполнения функций учреждений дополнительного образования (мед. осмотр)</t>
  </si>
  <si>
    <t>Мероприятие 3: Проведение мероприятий для детей и молодежи</t>
  </si>
  <si>
    <t>Мероприятие 2. Организация и осуществление деятельности по опеке и попечительству над несовершеннолетними</t>
  </si>
  <si>
    <t>Мероприятие 3. Ежемесячное денежное вознаграждение опекунам (попечителям, приемным родителям)</t>
  </si>
  <si>
    <t>Наименование показателя</t>
  </si>
  <si>
    <t>Срок реализации</t>
  </si>
  <si>
    <t>Финансовое обеспечение</t>
  </si>
  <si>
    <t>Источник</t>
  </si>
  <si>
    <t>Наименование</t>
  </si>
  <si>
    <t>Единица измерения</t>
  </si>
  <si>
    <t>с (год)</t>
  </si>
  <si>
    <t>по (год)</t>
  </si>
  <si>
    <t>X</t>
  </si>
  <si>
    <t>Всего, из них расходы за счет:</t>
  </si>
  <si>
    <t>№ п/п</t>
  </si>
  <si>
    <t>Соисполнитель, исполнитель основного мероприятия,  исполнитель мероприятия*</t>
  </si>
  <si>
    <t>Целевые индикаторы реализации мероприятия (группы мероприятий) муниципальной программы</t>
  </si>
  <si>
    <t>Основное мероприятие: Организация общеобразовательного процесса</t>
  </si>
  <si>
    <t>Комитет по образованию муниципального района</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</si>
  <si>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</si>
  <si>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</si>
  <si>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Комитет по образованию муниципального района, муниципальные учреждения</t>
  </si>
  <si>
    <t>Основное мероприятие: Развитие системы дошкольного образования</t>
  </si>
  <si>
    <t>Основное мероприятие: Развитие системы дополнительного образования</t>
  </si>
  <si>
    <t>Основное мероприятие: Организация методического и финансово-экономического обеспечения в сфере образования</t>
  </si>
  <si>
    <t>Цель подпрограммы "Развитие культуры Называевского муниципального района" - оказание культурных услуг населению</t>
  </si>
  <si>
    <t>Х</t>
  </si>
  <si>
    <t>Задача 1 ПП - обеспечение развития творческого потенциала населения</t>
  </si>
  <si>
    <t>Основное мероприятие - поддержка и развитие самодеятельного народного творчества</t>
  </si>
  <si>
    <t>Мероприятие 1: Обеспечение выполнения функций муниципальными учреждениями</t>
  </si>
  <si>
    <t>Задача 2 ПП - Организация библиотечного обслуживания населения, комплектование и обеспечние сохранности библиотечных фондов</t>
  </si>
  <si>
    <t>Основное мероприятие: Развитие библиотечного дела</t>
  </si>
  <si>
    <t>Основное мероприятие : Сохранение и популяризация объектов наследия и музейного фонда</t>
  </si>
  <si>
    <t>Основное мероприятие: Развитие дополнительного образования детей</t>
  </si>
  <si>
    <t>Основное мероприятие: Административно-хозяйственное обслуживание учреждений культуры</t>
  </si>
  <si>
    <t>Итого по подпрограмме ""Развитие культуры Называевского муниципального района" муниципальной программы</t>
  </si>
  <si>
    <t>Задача 1 ПП - организация работы среди молодежи, направленная на свободное и гармоничное развитие полноценной личности, раскрытие ее творческого потенциала</t>
  </si>
  <si>
    <t>Комитет по делам молодежи, физической культуры и спорта Называевского муниципального района</t>
  </si>
  <si>
    <t>Основное мероприятие: Проведение мероприятий в сфере молодежной политики</t>
  </si>
  <si>
    <t xml:space="preserve">Задача 2 ПП - Реализация мер, направленных на создание условий для развития физической культуры и спорта </t>
  </si>
  <si>
    <t>Основное мероприятие: Развитие физической культуры и спорта</t>
  </si>
  <si>
    <t>Мероприятие 4: Руководство и управление в сфере установленных функций</t>
  </si>
  <si>
    <t>Управление делами Администрации муниципального района</t>
  </si>
  <si>
    <t>Управление делами Администрации муниципального района, экономический отдел Администрации МР</t>
  </si>
  <si>
    <t>КУ "Хозяйственно-диспетчерская и архивная служба администрации Называевского муниципального района"</t>
  </si>
  <si>
    <t xml:space="preserve">Итого по подпрограмме "Социальное обеспечение населения, охрана семьи и детства" </t>
  </si>
  <si>
    <t xml:space="preserve">Цель подпрограммы "Развитие системы образования в Называевском муниципальном районе" - обеспечение населения Называевского района качественным образованием современного уровня </t>
  </si>
  <si>
    <t>Задача 1 ПП - повышение доступности качественных услуг в сфере общего образования</t>
  </si>
  <si>
    <t>Всего по муниципальной программе</t>
  </si>
  <si>
    <t>Задача 2 ПП - повышение доступности качественных услуг в сфере дошкольного образования</t>
  </si>
  <si>
    <t>Основное мероприятие: Развитие системы управления в сфере образования</t>
  </si>
  <si>
    <t>Цель подпрограммы "Реализация мероприятий в сфере молодежной политики и развитие физической культуры и спорта в Называевском муниципальном районе" - всестороннее и гармоничное развитие личности, формирование здорового образа жизни и укрепление здоровья населения Называевского муниципального района</t>
  </si>
  <si>
    <t xml:space="preserve">Комитет по делам молодежи, физической культуры и спорта Называевского муниципального района, КУ НМР "Называевский межпоселенческий центр по работе с молодежью" </t>
  </si>
  <si>
    <t>Задача 4 муниципальной программы - Создание условий для стабильного повышения материального благосостояния и уровня социальной защищенности населения, поддержка занятости населения, улучшение демографической ситуации, направленное на постепенную стабилизацию численности населения.</t>
  </si>
  <si>
    <t>Цель подпрограммы "Социальное обеспечение населения, охрана семьи и детства" -создание условий для сохранения и развития "человеческого капитала", улучшения качества жизни населения</t>
  </si>
  <si>
    <t xml:space="preserve">Задача 3 ПП -  содействие занятости населения </t>
  </si>
  <si>
    <t>Основное мероприятие: оказание содействия в трудоустройстве безработным гражданам, организация временного трудоустройства несовершеннолетних</t>
  </si>
  <si>
    <t>Цель МП - Создание условий для развития социальной и культурной сферы Называевского муниципального района</t>
  </si>
  <si>
    <t>Задача 1 МП - Обеспечение максимальной доступности услуг дошкольного, общего, дополнительного образования детей на территории Называевского муниципального района</t>
  </si>
  <si>
    <t>Итого по подпрограмме "Развитие системы образования в Называевском муниципальном районе" муниципальной программы</t>
  </si>
  <si>
    <t>Задача 2 МП -Создание условий для развития культурного и духовного потенциала населения Называевского района, обеспечение свободы творчества и прав граждан на участие в культурной жизни и доступ к культурным ценностям.</t>
  </si>
  <si>
    <t>Задача 3 муниципальной программы: Обеспечение благоприятных условий для реализации муниципальной политики в сфере физической культуры и спорта, молодежной политики в Называевском муниципальном районе.</t>
  </si>
  <si>
    <t>Итого по подпрограмме "Реализация мероприятий в сфере молодежной политики и развитие физической культуры и спорта в Называевском муниципальном районе" муниципальной программы</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</si>
  <si>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 муниципальных общеобразовательных учреждений, сдававших единый государственный экзамен по данным предметам</t>
  </si>
  <si>
    <t>%</t>
  </si>
  <si>
    <t>Доля детей в возрасте от 3 до 7 лет, получающих дошкольную образовательную услугу и услугу по их содержанию в муниципальных дошкольных образовательных учреждениях</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</si>
  <si>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t>
  </si>
  <si>
    <t>Число культурно-массовых мероприятий</t>
  </si>
  <si>
    <t>ед</t>
  </si>
  <si>
    <t>Доля численности населения, которой доступны библиотечные услуги, в общей численности населения</t>
  </si>
  <si>
    <t>Доля экспонируемых музейных предметов и коллекций в общем количестве</t>
  </si>
  <si>
    <t>Доля детей, получающих услуги в учреждениях дополнительного образования детей в сфере культуры, в общей численности детей</t>
  </si>
  <si>
    <t>Выплата заработной платы   в полном объеме</t>
  </si>
  <si>
    <t>Численность  молодежи (14-30 лет) систематически принимающих участие в мероприятиях по реализации молодежной политики</t>
  </si>
  <si>
    <t>чел</t>
  </si>
  <si>
    <t xml:space="preserve">Увеличение количества мероприятий  по реализации молодёжной политики, проводимых на территории Называевского муниципального района
</t>
  </si>
  <si>
    <t>ед.</t>
  </si>
  <si>
    <t>Увеличение количества мероприятий  в области физической культуры и спорта</t>
  </si>
  <si>
    <t>Задача 1 ПП -Укрепление социальной защищенности граждан пожилого возраста.</t>
  </si>
  <si>
    <t>Основное мероприятие:  обеспечение социальных  выплат гражданам  за выслугу лет</t>
  </si>
  <si>
    <t>Выполнение полномочий по исполнению федерального законодательства и МПА</t>
  </si>
  <si>
    <t>процент</t>
  </si>
  <si>
    <t>Задача 2 ПП - Создание условий для стабильного повышения материального благосостояния и уровня социальной защищенности населения, поддержка граждан при строительстве жилья.</t>
  </si>
  <si>
    <t>х</t>
  </si>
  <si>
    <t>Основное мероприятие - мероприятия в области социальной политики</t>
  </si>
  <si>
    <t>Мероприятие 1. Предоставление мер социальной поддержки гражданам, имеющих звание "Почетный гражданин Называевского района"</t>
  </si>
  <si>
    <t>Выполнение полномочий по исполнению принятых муниципальных правовых актов в сфере социальной политики</t>
  </si>
  <si>
    <t>Численность трудоустроенных граждан на общественные работы</t>
  </si>
  <si>
    <t>человек</t>
  </si>
  <si>
    <t>Численность трудоустроенных несовершеннолетних граждан в возрасте от 14 до 18 лет</t>
  </si>
  <si>
    <t>Доля молодых семей, реализовавших право на обеспечение жильем к количеству молодых семей, стоящих в списке нуждающихся</t>
  </si>
  <si>
    <t xml:space="preserve">Комитет по делам молодежи, физической культуры и спорта МР, комитет по образованию </t>
  </si>
  <si>
    <t>Мероприятие 5: Осуществление государственного полномочия по созданию и организации деятельности комиссии по делам несовершеннолетних и защите их прав</t>
  </si>
  <si>
    <t>Доля рассмотренных персональных дел о правонарушениях несовершеннолетних или с их участием в общем числе дел, поступивших к рассмотрению</t>
  </si>
  <si>
    <t>Комитет по делам молодежи, физической культуры и спорта Называевского муниципального района, КУ НМР "Называевский межпоселенческий центр по работе с молодежью", Комитет по образованию Называевского МР</t>
  </si>
  <si>
    <t>Администрация Называевского муниципального района</t>
  </si>
  <si>
    <t>единиц</t>
  </si>
  <si>
    <t>Основное мероприятие: Предоставление СОНКО финансовой и иных видов поддержки</t>
  </si>
  <si>
    <t xml:space="preserve">Количество СОНКО, реализующих социально значимые проекты, мероприятия при поддержке муниципального района </t>
  </si>
  <si>
    <t xml:space="preserve">Мероприятие 1 Обеспечение выполнения функций учреждений общего образования       </t>
  </si>
  <si>
    <t xml:space="preserve">Мероприятие 1: Обеспечение выполнения функций учреждений дополнительного образования    </t>
  </si>
  <si>
    <t>Мероприятие 1: Обеспечение выполнения функций муниципальных учреждений</t>
  </si>
  <si>
    <t>Мероприятие 1: Проведение мероприятий в области спорта и физической культуры</t>
  </si>
  <si>
    <t xml:space="preserve">Мероприятие 1: Обеспечение выполнения функций дошкольных учреждений                    </t>
  </si>
  <si>
    <t>Мероприятие 1:  Выплата пенсии за выслугу лет</t>
  </si>
  <si>
    <t>Мероприятие 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</si>
  <si>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3 Обеспечение выплаты компенсации родительской платы за присмотр и уход за детьми в муниципальных дошкольных образовательных организациях, общеобразовательных организациях, организациях дополнительного образования, реализующих образовательные  программы дошкольного образования</t>
  </si>
  <si>
    <t>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</si>
  <si>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Мероприятие 1: Обеспечение выполнения функций муниципальных учреждений </t>
  </si>
  <si>
    <t>Мероприятие 2: Исполнение судебных актов, предусматривающих взыскание денежных средств за счет казны</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</si>
  <si>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</si>
  <si>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Мероприятие 4 :Предоставление приемным семьям мер социальной поддержки</t>
  </si>
  <si>
    <t>Мероприятие 5: Предоставление опекунам (попечителям) детей, оставшихся без попечения родителей, в том числе детей-сирот, денежных средств на содержание подопечных детей</t>
  </si>
  <si>
    <t xml:space="preserve">Управление строительства и ЖКХ Называевского района </t>
  </si>
  <si>
    <t>Мероприятие 1: Участие в организации проведения оплачиваемых общественных работ</t>
  </si>
  <si>
    <t>Мероприятие 2: временное трудоустройство несовершеннолетних в возрасте от 14 до 18 лет в свободное от учебы время</t>
  </si>
  <si>
    <t>Задача 3 ПП- Предоставление доступа к музейным коллекциям (фондам)</t>
  </si>
  <si>
    <t>Задача 4 ПП - Укрепление и развитие материально-технической базы учреждений культуры муниципального района</t>
  </si>
  <si>
    <t>Задача 4 ПП- Оказание содействия повышению финансовой устойчивости некоммерческих организаций, осуществляющих деятельность на территории Называевского муниципального района, в целях увеличения объемов услуг, оказываемых ими населению. Повышение профессионального уровня работников и добровольцев некоммерческих организаций</t>
  </si>
  <si>
    <t xml:space="preserve">процент </t>
  </si>
  <si>
    <t xml:space="preserve">Задача 3 ПП- Повышение доступности 
качественных услуг в сфере дополнительного образования
</t>
  </si>
  <si>
    <t>Задача 4 ПП - развитие инфраструктуры, ресурсного обеспечения системы образования муниципального района</t>
  </si>
  <si>
    <t>Задача 5  ПП - повышение эффективности управления сетью учреждений образования</t>
  </si>
  <si>
    <t>Освоение денежных средств в полном объеме</t>
  </si>
  <si>
    <t>Число специалистов, повысивших уровень квалификации</t>
  </si>
  <si>
    <t xml:space="preserve">Доля детей-сирот и детей, оставшихся без попечения родителей, переданных на воспитание в семью, от общего  количества выявленных детей-сирот и детей, оставшихся без попечения родителей, проживающих на территории Называевского муниципального района.  </t>
  </si>
  <si>
    <t>Освоение денежных средств , выделенных на разработку документов</t>
  </si>
  <si>
    <t xml:space="preserve">Освоение денежных средств в полном объеме </t>
  </si>
  <si>
    <t>Количество учащихся дополнительно привлеченных к заниятиям физической культурой и спортом</t>
  </si>
  <si>
    <t>чел.</t>
  </si>
  <si>
    <t>Основное мероприятие: Реализация регионального проекта "Современная школа", направленного на достижение целей федерального проекта "Современная школа"</t>
  </si>
  <si>
    <t>Мероприятие 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</si>
  <si>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Мероприятие 5. Создание в муниципальных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</si>
  <si>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Мероприятие1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t>
  </si>
  <si>
    <t>кол.</t>
  </si>
  <si>
    <t xml:space="preserve">освоение денежных средств в полном объеме </t>
  </si>
  <si>
    <t>Мероприятие 4. Организация горячего питания обучающихся в муниципальных общеобразовательных организациях (обеспечение готовой употреблению пищевой продукцией)</t>
  </si>
  <si>
    <t>Мероприятие 6. Обеспечение выполнения функций муниципальных учреждений (мед. осмотр)</t>
  </si>
  <si>
    <t>Мероприятие 7. Исполнение судебных актов, предусматривающих взыскание денежных средств за счет казны</t>
  </si>
  <si>
    <t>Мероприятие 2 Обеспечение выполнения функций муниципальных учреждений (мед. осмотр)</t>
  </si>
  <si>
    <t>Мероприятие 3. Обеспечение выполнения функций муниципальных учреждений (мед. осмотр)</t>
  </si>
  <si>
    <t>Мероприятие 4. Обеспечение выполнения функций муниципальных учреждений (мед. осмотр)</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</si>
  <si>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</si>
  <si>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</si>
  <si>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Доля муниципальных обеобразовательных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за счет средств субсидии на ремонт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</si>
  <si>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 xml:space="preserve">Освоение денежных средст в полном объеме </t>
  </si>
  <si>
    <t>УДО "Называевская ДШИ"</t>
  </si>
  <si>
    <t>Мероприятие 2 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</si>
  <si>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БУК "Культура"</t>
  </si>
  <si>
    <t>БУК "Культура""</t>
  </si>
  <si>
    <t xml:space="preserve"> БУК "Культура"</t>
  </si>
  <si>
    <t xml:space="preserve">Мероприятие 7.  Подготовка стационарных муниципальных детских оздоровительных лагерей </t>
  </si>
  <si>
    <t xml:space="preserve">Количество стационарных детских оздоровительных лагерей, открытых в установленном порядке, находящихся в муниципальной собственности  </t>
  </si>
  <si>
    <t>Мероприятие 1: Предоставление субсидий некоммерческим организациям для осуществления социально значимых программ, мероприятий и общественно-гражданских инициатив, реализуемых в целях реабилитации и интеграции инвалидов в общество, повышения качества жизни граждан пожилого возраста, профилактики социального сиротства, поддержки семьи и детства, защиты прав женщин и детей.</t>
  </si>
  <si>
    <t xml:space="preserve">Мероприятие 6: Реализация мероприятий по предоставлению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</si>
  <si>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Количество муниципальных детских школ искусств по видам искусств, в которых был проведен капитальный ремонт за счет субсидии.</t>
  </si>
  <si>
    <t xml:space="preserve">Мероприятие 4. Софинансирование расходов на модернизацию путем капитального ремонта муниципальных детских школ искусств по видам искусств.
</t>
  </si>
  <si>
    <t>Мероприятие 3. 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</si>
  <si>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Мероприятие 5.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</si>
  <si>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</si>
  <si>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 xml:space="preserve">Мероприятие 3. Реализацию дополнительных мероприятий в области содействия занятости населения </t>
  </si>
  <si>
    <t>3.1 Проведение специальной оценки условий труда на рабочих местах работающих инвалидов</t>
  </si>
  <si>
    <t>Количество участников мероприятия</t>
  </si>
  <si>
    <t>3.2  Оборудование (оснащение) рабочего места для работы инвалида в соответствии с индивидуальной программой реабилитации или абилитации инвалида</t>
  </si>
  <si>
    <t>3.4 Предоставление работающему инвалиду I или  II  группы в процессе его адаптации  на рабочем месте наставника, которому осуществляется доплата к заработной плате за наставничество</t>
  </si>
  <si>
    <t xml:space="preserve">3.3 Обустройство прилегающей к организации территории, помещений работодателя для беспрепятственного перемещения инвалидов, включая оборудование пандусов, подъемников </t>
  </si>
  <si>
    <t xml:space="preserve">Мероприятие 5. Резервный фонд Администрации муниципального района </t>
  </si>
  <si>
    <t xml:space="preserve">Мероприятие 6: Организация и осуществление мероприятий по работе с детьми и молодежью в каникулярное время </t>
  </si>
  <si>
    <t xml:space="preserve">Количество детей,   Омской области  возрасте от 6 до 18 лет, проживающих на территории Называевского района  Омской области,  направленные  в организацию отдыха детей и их оздоровления за счет средств областного бюджета в форме субсидий </t>
  </si>
  <si>
    <t xml:space="preserve">Мероприятие 3. Выплата денежного поощрения лучшим муниципальным учреждениям культуры, находящимся на территории сельских поселений Омской области, и их работникам </t>
  </si>
  <si>
    <t>Мероприятие 3. Участие в организации и финансировании проведения общественных работ</t>
  </si>
  <si>
    <t>Мероприятие 4. Реализациия дополнительных мероприятий в области содействия занятости населения</t>
  </si>
  <si>
    <t>Мероприятие 4. Обеспечение функционирования модели персонифицированного финансирования дополнительного образования</t>
  </si>
  <si>
    <t xml:space="preserve">Мероприятие 5. Обеспечение внедрения персонифицированного финансирования </t>
  </si>
  <si>
    <t xml:space="preserve"> Мероприятие 6. Ремонт зданий, установка систем и оборудования пожарной и общей безопасности в зданиях муниципальных образовательных организаций </t>
  </si>
  <si>
    <t>Мероприятие 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</si>
  <si>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Мероприятие 6. Модернизация путем капитального ремонта муниципальных детских школ искусств по видам искусств</t>
  </si>
  <si>
    <t>Мероприятие 8.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</si>
  <si>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</si>
  <si>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Мероприятие 9. Материально-техническое оснащение муниципальных образовательных организаций</t>
  </si>
  <si>
    <t>Доля муниципальных образовательных организаций, в которых проведенымероприятия по материально-техническому оснащению за счет средств субсидии на материально-техническое ооснащение муниципальных образовательных организаций, в общем количестве муниципальных образовательных организаций,  которымпредоставлены субсидии</t>
  </si>
  <si>
    <t>Доля детей в возрасте от 5 до 18 лет, имеющих право на получение дополнительного образования в рамках системы персонифицированного финансирования</t>
  </si>
  <si>
    <t>Доля педагогических работников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получивших ежемесячное денежное вознаграждение за классное руководство, в общей численности работников такой категории.</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</si>
  <si>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 и обратившихся в центр занятости, а также безработных граждан</t>
  </si>
  <si>
    <t>Численность трудоустроенных  на общественные  работы  безработных  граждан численность  трудоустроенных на общественные работы граждан, ищущих работ и обратившихся центр занятости</t>
  </si>
  <si>
    <t xml:space="preserve">Мероприятие 11. Компенсация за питание детям -инвалидам, обучающимся на дому и имеющих ограниченные возможности здоровья </t>
  </si>
  <si>
    <t xml:space="preserve">Освоение денежных средств на компенсацию за питание детей-  инвалидов, обучающимся на дому и имеющих ограниченные возможности здоровья в полном объеме </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</si>
  <si>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Называевского муниципального района Омской области</t>
  </si>
  <si>
    <t>Мероприятие 3. Исполнение судебных актов, предусматривающих взыскание денежных средств за счет казны</t>
  </si>
  <si>
    <t>Мероприятие 8. Поощрение органов местного самоуправления муниципального района Омской области за достижение значений показателей эффективности деятельности органов местного самоуправления</t>
  </si>
  <si>
    <t>Мероприятие 6.Исполнение судебных актов, предусматривающих взыскание денежных средств за счет казны</t>
  </si>
  <si>
    <t xml:space="preserve">Мероприятие 5. Поощрение за лучшую организацию временного трудоустройства несовершеннолетних граждан в возрасте от 14 до 18 лет свободно от учебы время </t>
  </si>
  <si>
    <t>Мероприятие 10.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</si>
  <si>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Мероприятие 4. Обеспечение развития и укрепления материально-технической базы домов культуры в населенных пунктах с числом жителей до 50 тысяч человек (софинансирование расходов на обеспечение развития и укрепления материально-технической базы муниципальных учреждений культурно-досугового типа)</t>
  </si>
  <si>
    <t>Основное мероприятие: Реализация мероприятий, направленных на достижение целей федерального проекта "Культурная среда"</t>
  </si>
  <si>
    <t>Мероприятие 1: Капитальный ремонт муниципальных детских школ искусств по видам искусств</t>
  </si>
  <si>
    <t>Мероприятие 2: Государственная поддержка отрасли культуры (софинансирование расходов на модернизацию путем капитального ремонта муниципальных детских школ искусств по видам искусства)</t>
  </si>
  <si>
    <t>Мероприятие 3: Государственная поддержка отрасли культуры (обеспечение учреждений культуры специализированным автотранспортом для обслуживания населения, в том числе сельского населения)</t>
  </si>
  <si>
    <t>Доля детей   Омской области в  возрасте от 6 до 18 лет, направленных на отдых в каникулярное время в организации отдыха и их оздоровления, за счет средств областного бюджета в форме субсидии местным бюджетам, от общей численности детей в возрасте от 6 до 18 лет, проживающих на территории  муниципальных образований Омской области</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</si>
  <si>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</si>
  <si>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Мероприятие 12. Ремонт зданий, установка систем и оборудования пожарной и общей безопасности в муниципальных образовательных организациях</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</si>
  <si>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Называевского муниципального района Омской области</t>
  </si>
  <si>
    <t>Мероприятие 5. Текущий ремонт, капитальный ремонт, реконструкция и строительствол объектов капитального строительства, архитектурно-строительное проектирование объектов капитального строительства, находящегося в собственности поселений</t>
  </si>
  <si>
    <t>Основное мероприятие: Реализация мероприятия, направленного на достижение целей федерального проекта "Творческие люди"</t>
  </si>
  <si>
    <t>Мероприятие 1: 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</si>
  <si>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Количество общеобразовательных организаций, расположенных в сельской местности и малых городах, в которых создана (обновлена) материально - техническая база для реализации основных и дополнительных общеобразовательных программ цифрового и гуманитарного профилей</t>
  </si>
  <si>
    <t>Доля детей в возрасте от 2 до 7 лет, получающих дошкольную образовательную услугу в муниципальных образовательных учреждениях дошкольного образования, организациях различной организационно-правовой формы и формы собственности, от числа заявившихся на получение услуги.</t>
  </si>
  <si>
    <t>Мероприятие 7. Софинансирование расходов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</si>
  <si>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 xml:space="preserve">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Называевского муниципального района Омской области </t>
  </si>
  <si>
    <t>Мероприятие 2: 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 установленных постановлением Правительства Российской Федерации от 8 июня 2021 года № 873 "О поощрении субъектов Российской Федерации за достижение значений (уровней)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в 2021 году"</t>
  </si>
  <si>
    <t>Мероприятие 3: Комплектование книжных фондов библиотек муниципальных образований Омской области</t>
  </si>
  <si>
    <t>Доля новых документов в библиотечном фонде библиотеки</t>
  </si>
  <si>
    <t>Мероприятие 4.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</si>
  <si>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Количество общеобразовательных организаций, расположенных в сельской местности и малых городах, в которых обновлена материально-техническая база для занятий детей физической культурой и спортом</t>
  </si>
  <si>
    <t>План</t>
  </si>
  <si>
    <t>Факт</t>
  </si>
  <si>
    <t>Процент исполнения</t>
  </si>
  <si>
    <t>-</t>
  </si>
  <si>
    <t xml:space="preserve">Отчет о реализации муниципальной программы </t>
  </si>
  <si>
    <t xml:space="preserve"> "Развитие социально-культурной сферы Называевского муниципального района" на 2020-2026 годы за 2021 год</t>
  </si>
  <si>
    <t>Объем денеджных средств за 2021 год</t>
  </si>
  <si>
    <t>Значение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</si>
</sst>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_-* #,##0.00_р_._-;\-* #,##0.00_р_._-;_-* &quot;-&quot;??_р_._-;_-@_-"/>
    <numFmt numFmtId="165" formatCode="_-* #,##0.00\ _р_._-;\-* #,##0.00\ _р_._-;_-* &quot;-&quot;??\ _р_._-;_-@_-"/>
    <numFmt numFmtId="166" formatCode="0.0"/>
    <numFmt numFmtId="167" formatCode="#,##0.0"/>
    <numFmt numFmtId="168" formatCode="#,##0.00\ _₽"/>
  </numFmts>
  <fonts count="21" x14ac:knownFonts="1">
    <font>
      <sz val="11"/>
      <color theme="1"/>
      <name val="Calibri"/>
      <family val="2"/>
      <charset val="204"/>
      <scheme val="minor"/>
    </font>
    <font>
      <sz val="11"/>
      <color indexed="8"/>
      <name val="Calibri"/>
      <family val="2"/>
      <charset val="204"/>
    </font>
    <font>
      <sz val="12"/>
      <color indexed="8"/>
      <name val="Times New Roman"/>
      <family val="1"/>
      <charset val="204"/>
    </font>
    <font>
      <b/>
      <sz val="14"/>
      <color indexed="8"/>
      <name val="Times New Roman"/>
      <family val="1"/>
      <charset val="204"/>
    </font>
    <font>
      <sz val="12"/>
      <color indexed="8"/>
      <name val="Calibri"/>
      <family val="2"/>
      <charset val="204"/>
    </font>
    <font>
      <sz val="12"/>
      <name val="Times New Roman"/>
      <family val="1"/>
      <charset val="204"/>
    </font>
    <font>
      <sz val="12"/>
      <color indexed="53"/>
      <name val="Times New Roman"/>
      <family val="1"/>
      <charset val="204"/>
    </font>
    <font>
      <sz val="11"/>
      <color indexed="8"/>
      <name val="Times New Roman"/>
      <family val="1"/>
      <charset val="204"/>
    </font>
    <font>
      <sz val="8"/>
      <color indexed="81"/>
      <name val="Tahoma"/>
      <family val="2"/>
      <charset val="204"/>
    </font>
    <font>
      <sz val="10"/>
      <color indexed="81"/>
      <name val="Tahoma"/>
      <family val="2"/>
      <charset val="204"/>
    </font>
    <font>
      <sz val="12"/>
      <color indexed="81"/>
      <name val="Tahoma"/>
      <family val="2"/>
      <charset val="204"/>
    </font>
    <font>
      <b/>
      <sz val="12"/>
      <color indexed="81"/>
      <name val="Tahoma"/>
      <family val="2"/>
      <charset val="204"/>
    </font>
    <font>
      <b/>
      <sz val="10"/>
      <color indexed="81"/>
      <name val="Tahoma"/>
      <family val="2"/>
      <charset val="204"/>
    </font>
    <font>
      <sz val="11"/>
      <color indexed="81"/>
      <name val="Tahoma"/>
      <family val="2"/>
      <charset val="204"/>
    </font>
    <font>
      <b/>
      <sz val="11"/>
      <color indexed="81"/>
      <name val="Tahoma"/>
      <family val="2"/>
      <charset val="204"/>
    </font>
    <font>
      <sz val="14"/>
      <color indexed="8"/>
      <name val="Times New Roman"/>
      <family val="1"/>
      <charset val="204"/>
    </font>
    <font>
      <sz val="12"/>
      <color indexed="14"/>
      <name val="Times New Roman"/>
      <family val="1"/>
      <charset val="204"/>
    </font>
    <font>
      <sz val="12"/>
      <color indexed="59"/>
      <name val="Times New Roman"/>
      <family val="1"/>
      <charset val="204"/>
    </font>
    <font>
      <sz val="12"/>
      <color theme="1"/>
      <name val="Times New Roman"/>
      <family val="1"/>
      <charset val="204"/>
    </font>
    <font>
      <sz val="11"/>
      <color theme="1"/>
      <name val="Times New Roman"/>
      <family val="1"/>
      <charset val="204"/>
    </font>
    <font>
      <sz val="10"/>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9"/>
        <bgColor indexed="64"/>
      </patternFill>
    </fill>
    <fill>
      <patternFill patternType="solid">
        <fgColor theme="0"/>
        <bgColor indexed="64"/>
      </patternFill>
    </fill>
    <fill>
      <patternFill patternType="solid">
        <fgColor theme="8" tint="0.79998168889431442"/>
        <bgColor indexed="64"/>
      </patternFill>
    </fill>
    <fill>
      <patternFill patternType="solid">
        <fgColor indexed="1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2">
    <xf numFmtId="0" fontId="0" fillId="0" borderId="0"/>
    <xf numFmtId="165" fontId="1" fillId="0" borderId="0" applyFont="0" applyFill="0" applyBorder="0" applyAlignment="0" applyProtection="0"/>
  </cellStyleXfs>
  <cellXfs count="276">
    <xf numFmtId="0" fontId="0" fillId="0" borderId="0" xfId="0"/>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164" fontId="2" fillId="0" borderId="0" xfId="0" applyNumberFormat="1" applyFont="1" applyFill="1" applyAlignment="1">
      <alignment horizontal="left" vertical="top"/>
    </xf>
    <xf numFmtId="4" fontId="5" fillId="0" borderId="2" xfId="0" applyNumberFormat="1" applyFont="1" applyFill="1" applyBorder="1" applyAlignment="1">
      <alignment horizontal="center" vertical="top" wrapText="1"/>
    </xf>
    <xf numFmtId="0" fontId="2" fillId="0" borderId="0" xfId="0" applyFont="1" applyFill="1" applyBorder="1" applyAlignment="1">
      <alignment horizontal="left" vertical="top"/>
    </xf>
    <xf numFmtId="0" fontId="2" fillId="0" borderId="0" xfId="0" applyFont="1" applyFill="1" applyBorder="1" applyAlignment="1">
      <alignment horizontal="center" vertical="top"/>
    </xf>
    <xf numFmtId="0" fontId="2" fillId="0" borderId="0" xfId="0" applyFont="1" applyFill="1" applyAlignment="1">
      <alignment horizontal="center" vertical="top"/>
    </xf>
    <xf numFmtId="0" fontId="2" fillId="2" borderId="0" xfId="0" applyFont="1" applyFill="1" applyAlignment="1">
      <alignment horizontal="left" vertical="top"/>
    </xf>
    <xf numFmtId="4" fontId="5" fillId="0" borderId="1" xfId="0" applyNumberFormat="1" applyFont="1" applyFill="1" applyBorder="1" applyAlignment="1">
      <alignment horizontal="center" vertical="top" wrapText="1"/>
    </xf>
    <xf numFmtId="4" fontId="2" fillId="3" borderId="1" xfId="0" applyNumberFormat="1" applyFont="1" applyFill="1" applyBorder="1" applyAlignment="1">
      <alignment horizontal="center" vertical="center" wrapText="1"/>
    </xf>
    <xf numFmtId="0" fontId="2" fillId="0" borderId="1" xfId="0" applyNumberFormat="1" applyFont="1" applyFill="1" applyBorder="1" applyAlignment="1">
      <alignment horizontal="left" vertical="top" wrapText="1"/>
    </xf>
    <xf numFmtId="0" fontId="17" fillId="0" borderId="4" xfId="0" applyFont="1" applyFill="1" applyBorder="1" applyAlignment="1">
      <alignment horizontal="center" vertical="top" wrapText="1"/>
    </xf>
    <xf numFmtId="0" fontId="17" fillId="0" borderId="1" xfId="0" applyFont="1" applyFill="1" applyBorder="1" applyAlignment="1">
      <alignment horizontal="left"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ill="1" applyBorder="1" applyAlignment="1">
      <alignment horizontal="center" vertical="top" wrapText="1"/>
    </xf>
    <xf numFmtId="0" fontId="0" fillId="0" borderId="3" xfId="0" applyFill="1" applyBorder="1" applyAlignment="1">
      <alignment horizontal="left" vertical="top" wrapText="1"/>
    </xf>
    <xf numFmtId="0" fontId="0" fillId="0" borderId="4" xfId="0" applyFill="1" applyBorder="1" applyAlignment="1">
      <alignment horizontal="left" vertical="top" wrapText="1"/>
    </xf>
    <xf numFmtId="0" fontId="0" fillId="0" borderId="2" xfId="0" applyFill="1" applyBorder="1" applyAlignment="1">
      <alignment horizontal="left" vertical="top" wrapText="1"/>
    </xf>
    <xf numFmtId="0" fontId="5" fillId="0" borderId="1" xfId="0" applyFont="1" applyFill="1" applyBorder="1" applyAlignment="1">
      <alignment horizontal="left" vertical="top" wrapText="1"/>
    </xf>
    <xf numFmtId="0" fontId="17" fillId="3" borderId="1" xfId="0" applyFont="1" applyFill="1" applyBorder="1" applyAlignment="1">
      <alignment horizontal="left" vertical="top" wrapText="1"/>
    </xf>
    <xf numFmtId="0" fontId="2" fillId="3" borderId="1" xfId="0" applyFont="1" applyFill="1" applyBorder="1" applyAlignment="1">
      <alignment horizontal="left" vertical="top" wrapText="1"/>
    </xf>
    <xf numFmtId="0" fontId="2" fillId="4" borderId="1" xfId="0" applyFont="1" applyFill="1" applyBorder="1" applyAlignment="1">
      <alignment horizontal="left" vertical="top" wrapText="1"/>
    </xf>
    <xf numFmtId="0" fontId="5" fillId="0" borderId="2" xfId="0" applyFont="1" applyFill="1" applyBorder="1" applyAlignment="1">
      <alignment horizontal="center" vertical="top" wrapText="1"/>
    </xf>
    <xf numFmtId="0" fontId="2" fillId="0" borderId="1" xfId="0" applyFont="1" applyFill="1" applyBorder="1" applyAlignment="1">
      <alignment horizontal="center" vertical="top" wrapText="1"/>
    </xf>
    <xf numFmtId="0" fontId="20" fillId="0" borderId="1" xfId="0" applyFont="1" applyFill="1" applyBorder="1" applyAlignment="1">
      <alignment vertical="top" wrapText="1"/>
    </xf>
    <xf numFmtId="0" fontId="2" fillId="0" borderId="0" xfId="0" applyFont="1" applyFill="1" applyAlignment="1">
      <alignment horizontal="left" vertical="top"/>
    </xf>
    <xf numFmtId="0" fontId="17" fillId="0" borderId="4" xfId="0" applyFont="1" applyFill="1" applyBorder="1" applyAlignment="1">
      <alignment horizontal="left" vertical="top" wrapText="1"/>
    </xf>
    <xf numFmtId="0" fontId="2" fillId="0" borderId="0" xfId="0" applyFont="1" applyFill="1" applyAlignment="1">
      <alignment horizontal="left" vertical="top"/>
    </xf>
    <xf numFmtId="4" fontId="15" fillId="0" borderId="0" xfId="0" applyNumberFormat="1" applyFont="1" applyFill="1"/>
    <xf numFmtId="4" fontId="2" fillId="0" borderId="0" xfId="0" applyNumberFormat="1" applyFont="1" applyFill="1" applyAlignment="1">
      <alignment horizontal="left" vertical="top"/>
    </xf>
    <xf numFmtId="0" fontId="15" fillId="0" borderId="0" xfId="0" applyFont="1" applyFill="1"/>
    <xf numFmtId="0" fontId="17" fillId="0" borderId="1" xfId="0" applyFont="1" applyFill="1" applyBorder="1" applyAlignment="1">
      <alignment horizontal="left" vertical="top" wrapText="1"/>
    </xf>
    <xf numFmtId="0" fontId="2" fillId="0" borderId="0" xfId="0" applyFont="1" applyFill="1" applyAlignment="1">
      <alignment horizontal="left" vertical="top"/>
    </xf>
    <xf numFmtId="0" fontId="17" fillId="0" borderId="4" xfId="0" applyFont="1" applyFill="1" applyBorder="1" applyAlignment="1">
      <alignment horizontal="left" vertical="top" wrapText="1"/>
    </xf>
    <xf numFmtId="0" fontId="17" fillId="0" borderId="4" xfId="0" applyFont="1" applyFill="1" applyBorder="1" applyAlignment="1">
      <alignment horizontal="center" vertical="top" wrapText="1"/>
    </xf>
    <xf numFmtId="0" fontId="2" fillId="0" borderId="0" xfId="0" applyFont="1" applyFill="1" applyAlignment="1">
      <alignment horizontal="left" vertical="top"/>
    </xf>
    <xf numFmtId="4" fontId="2" fillId="0" borderId="1" xfId="1" applyNumberFormat="1" applyFont="1" applyFill="1" applyBorder="1" applyAlignment="1">
      <alignment horizontal="center" vertical="top" wrapText="1"/>
    </xf>
    <xf numFmtId="4" fontId="5" fillId="0" borderId="1" xfId="1" applyNumberFormat="1" applyFont="1" applyFill="1" applyBorder="1" applyAlignment="1">
      <alignment horizontal="center" vertical="top" wrapText="1"/>
    </xf>
    <xf numFmtId="4" fontId="17" fillId="0" borderId="1" xfId="1" applyNumberFormat="1" applyFont="1" applyFill="1" applyBorder="1" applyAlignment="1">
      <alignment horizontal="center" vertical="top" wrapText="1"/>
    </xf>
    <xf numFmtId="4" fontId="17" fillId="0" borderId="1" xfId="0" applyNumberFormat="1" applyFont="1" applyFill="1" applyBorder="1" applyAlignment="1">
      <alignment horizontal="center" vertical="top" wrapText="1"/>
    </xf>
    <xf numFmtId="4" fontId="17" fillId="0" borderId="0" xfId="0" applyNumberFormat="1" applyFont="1" applyFill="1" applyAlignment="1">
      <alignment horizontal="center" vertical="top"/>
    </xf>
    <xf numFmtId="4" fontId="17" fillId="0" borderId="3" xfId="0" applyNumberFormat="1" applyFont="1" applyFill="1" applyBorder="1" applyAlignment="1">
      <alignment horizontal="center" vertical="top" wrapText="1"/>
    </xf>
    <xf numFmtId="4" fontId="17" fillId="3" borderId="1" xfId="1" applyNumberFormat="1" applyFont="1" applyFill="1" applyBorder="1" applyAlignment="1">
      <alignment horizontal="center" vertical="top" wrapText="1"/>
    </xf>
    <xf numFmtId="4" fontId="17" fillId="3" borderId="1" xfId="0" applyNumberFormat="1" applyFont="1" applyFill="1" applyBorder="1" applyAlignment="1">
      <alignment horizontal="center" vertical="top" wrapText="1"/>
    </xf>
    <xf numFmtId="4" fontId="2" fillId="3" borderId="1" xfId="1" applyNumberFormat="1" applyFont="1" applyFill="1" applyBorder="1" applyAlignment="1">
      <alignment horizontal="center" vertical="top" wrapText="1"/>
    </xf>
    <xf numFmtId="4" fontId="2" fillId="3" borderId="1" xfId="0" applyNumberFormat="1" applyFont="1" applyFill="1" applyBorder="1" applyAlignment="1">
      <alignment horizontal="center" vertical="top" wrapText="1"/>
    </xf>
    <xf numFmtId="4" fontId="5" fillId="0" borderId="1" xfId="0" applyNumberFormat="1" applyFont="1" applyFill="1" applyBorder="1" applyAlignment="1">
      <alignment horizontal="center" vertical="top"/>
    </xf>
    <xf numFmtId="4" fontId="2" fillId="0" borderId="1" xfId="0" applyNumberFormat="1" applyFont="1" applyFill="1" applyBorder="1" applyAlignment="1">
      <alignment horizontal="center" vertical="top"/>
    </xf>
    <xf numFmtId="4" fontId="2" fillId="3" borderId="1" xfId="1" applyNumberFormat="1" applyFont="1" applyFill="1" applyBorder="1" applyAlignment="1">
      <alignment horizontal="right" vertical="top" wrapText="1"/>
    </xf>
    <xf numFmtId="4" fontId="2" fillId="3" borderId="1" xfId="0" applyNumberFormat="1" applyFont="1" applyFill="1" applyBorder="1" applyAlignment="1">
      <alignment horizontal="right" vertical="top" wrapText="1"/>
    </xf>
    <xf numFmtId="4" fontId="2" fillId="4" borderId="1" xfId="1" applyNumberFormat="1"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0" xfId="0" applyFont="1" applyFill="1" applyAlignment="1">
      <alignment horizontal="left" vertical="top"/>
    </xf>
    <xf numFmtId="4" fontId="5" fillId="5" borderId="1" xfId="1" applyNumberFormat="1" applyFont="1" applyFill="1" applyBorder="1" applyAlignment="1">
      <alignment horizontal="center" vertical="top" wrapText="1"/>
    </xf>
    <xf numFmtId="0" fontId="2" fillId="6" borderId="0" xfId="0" applyFont="1" applyFill="1" applyAlignment="1">
      <alignment horizontal="left" vertical="top"/>
    </xf>
    <xf numFmtId="2" fontId="5" fillId="3" borderId="1" xfId="0" applyNumberFormat="1" applyFont="1" applyFill="1" applyBorder="1" applyAlignment="1">
      <alignment horizontal="center" vertical="top" wrapText="1"/>
    </xf>
    <xf numFmtId="4" fontId="17" fillId="0" borderId="3" xfId="0" applyNumberFormat="1" applyFont="1" applyFill="1" applyBorder="1" applyAlignment="1">
      <alignment horizontal="center" vertical="top" wrapText="1"/>
    </xf>
    <xf numFmtId="4" fontId="2" fillId="5" borderId="1" xfId="0" applyNumberFormat="1" applyFont="1" applyFill="1" applyBorder="1" applyAlignment="1">
      <alignment horizontal="center" vertical="top" wrapText="1"/>
    </xf>
    <xf numFmtId="4" fontId="2" fillId="5" borderId="1" xfId="0" applyNumberFormat="1" applyFont="1" applyFill="1" applyBorder="1" applyAlignment="1">
      <alignment horizontal="center" vertical="center" wrapText="1"/>
    </xf>
    <xf numFmtId="4" fontId="5" fillId="5" borderId="1" xfId="0" applyNumberFormat="1" applyFont="1" applyFill="1" applyBorder="1" applyAlignment="1">
      <alignment horizontal="center" vertical="top" wrapText="1"/>
    </xf>
    <xf numFmtId="2" fontId="2" fillId="5" borderId="1" xfId="0" applyNumberFormat="1" applyFont="1" applyFill="1" applyBorder="1" applyAlignment="1">
      <alignment horizontal="center" vertical="top" wrapText="1"/>
    </xf>
    <xf numFmtId="4" fontId="5" fillId="3" borderId="1" xfId="0" applyNumberFormat="1" applyFont="1" applyFill="1" applyBorder="1" applyAlignment="1">
      <alignment horizontal="center" vertical="top" wrapText="1"/>
    </xf>
    <xf numFmtId="4" fontId="17" fillId="5" borderId="1" xfId="1" applyNumberFormat="1" applyFont="1" applyFill="1" applyBorder="1" applyAlignment="1">
      <alignment horizontal="center" vertical="top" wrapText="1"/>
    </xf>
    <xf numFmtId="4" fontId="17" fillId="5" borderId="1" xfId="0" applyNumberFormat="1" applyFont="1" applyFill="1" applyBorder="1" applyAlignment="1">
      <alignment horizontal="center" vertical="top" wrapText="1"/>
    </xf>
    <xf numFmtId="4" fontId="2" fillId="0" borderId="2" xfId="0" applyNumberFormat="1" applyFont="1" applyFill="1" applyBorder="1" applyAlignment="1">
      <alignment vertical="top" wrapText="1"/>
    </xf>
    <xf numFmtId="4" fontId="2" fillId="0" borderId="3" xfId="0" applyNumberFormat="1" applyFont="1" applyFill="1" applyBorder="1" applyAlignment="1">
      <alignment horizontal="center" vertical="top" wrapText="1"/>
    </xf>
    <xf numFmtId="4" fontId="2" fillId="7" borderId="1" xfId="0" applyNumberFormat="1" applyFont="1" applyFill="1" applyBorder="1" applyAlignment="1">
      <alignment horizontal="center" vertical="center" wrapText="1"/>
    </xf>
    <xf numFmtId="4" fontId="17" fillId="0" borderId="3"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0" fontId="2" fillId="5" borderId="1" xfId="0" applyFont="1" applyFill="1" applyBorder="1" applyAlignment="1">
      <alignment horizontal="center" vertical="top" wrapText="1"/>
    </xf>
    <xf numFmtId="0" fontId="2" fillId="5" borderId="1" xfId="0" applyFont="1" applyFill="1" applyBorder="1" applyAlignment="1">
      <alignment horizontal="left" vertical="top" wrapText="1"/>
    </xf>
    <xf numFmtId="0" fontId="2" fillId="5" borderId="1" xfId="0" applyFont="1" applyFill="1" applyBorder="1" applyAlignment="1">
      <alignment horizontal="center" vertical="center" wrapText="1"/>
    </xf>
    <xf numFmtId="4" fontId="5" fillId="5" borderId="1" xfId="0" applyNumberFormat="1" applyFont="1" applyFill="1" applyBorder="1" applyAlignment="1">
      <alignment horizontal="center" vertical="center" wrapText="1"/>
    </xf>
    <xf numFmtId="2" fontId="5" fillId="5" borderId="1" xfId="0" applyNumberFormat="1" applyFont="1" applyFill="1" applyBorder="1" applyAlignment="1">
      <alignment horizontal="center" vertical="top" wrapText="1"/>
    </xf>
    <xf numFmtId="4" fontId="17" fillId="5" borderId="3" xfId="0" applyNumberFormat="1" applyFont="1" applyFill="1" applyBorder="1" applyAlignment="1">
      <alignment horizontal="center" vertical="top" wrapText="1"/>
    </xf>
    <xf numFmtId="4" fontId="17" fillId="5" borderId="2" xfId="0" applyNumberFormat="1" applyFont="1" applyFill="1" applyBorder="1" applyAlignment="1">
      <alignment horizontal="center" vertical="top" wrapText="1"/>
    </xf>
    <xf numFmtId="4" fontId="17" fillId="0" borderId="3" xfId="1" applyNumberFormat="1" applyFont="1" applyFill="1" applyBorder="1" applyAlignment="1">
      <alignment horizontal="center" vertical="top" wrapText="1"/>
    </xf>
    <xf numFmtId="4" fontId="5" fillId="3" borderId="1" xfId="1" applyNumberFormat="1" applyFont="1" applyFill="1" applyBorder="1" applyAlignment="1">
      <alignment horizontal="center" vertical="top" wrapText="1"/>
    </xf>
    <xf numFmtId="2" fontId="2" fillId="0" borderId="1" xfId="0" applyNumberFormat="1" applyFont="1" applyFill="1" applyBorder="1" applyAlignment="1">
      <alignment horizontal="center" vertical="top" wrapText="1"/>
    </xf>
    <xf numFmtId="43" fontId="5" fillId="5" borderId="1" xfId="1" applyNumberFormat="1" applyFont="1" applyFill="1" applyBorder="1" applyAlignment="1">
      <alignment horizontal="center" vertical="top" wrapText="1"/>
    </xf>
    <xf numFmtId="43" fontId="5" fillId="5" borderId="1" xfId="1" applyNumberFormat="1" applyFont="1" applyFill="1" applyBorder="1" applyAlignment="1">
      <alignment vertical="top" wrapText="1"/>
    </xf>
    <xf numFmtId="43" fontId="17" fillId="5" borderId="1" xfId="1" applyNumberFormat="1" applyFont="1" applyFill="1" applyBorder="1" applyAlignment="1">
      <alignment horizontal="center" vertical="top" wrapText="1"/>
    </xf>
    <xf numFmtId="2" fontId="5" fillId="0" borderId="1" xfId="0" applyNumberFormat="1" applyFont="1" applyFill="1" applyBorder="1" applyAlignment="1">
      <alignment horizontal="center" vertical="top" wrapText="1"/>
    </xf>
    <xf numFmtId="168" fontId="5" fillId="0" borderId="1" xfId="0" applyNumberFormat="1" applyFont="1" applyFill="1" applyBorder="1" applyAlignment="1">
      <alignment horizontal="center" vertical="top" wrapText="1"/>
    </xf>
    <xf numFmtId="4" fontId="2" fillId="4" borderId="1" xfId="0" applyNumberFormat="1" applyFont="1" applyFill="1" applyBorder="1" applyAlignment="1">
      <alignment horizontal="center" vertical="center" wrapText="1"/>
    </xf>
    <xf numFmtId="0" fontId="0" fillId="0" borderId="2" xfId="0" applyFill="1" applyBorder="1" applyAlignment="1">
      <alignment horizontal="left" vertical="top" wrapText="1"/>
    </xf>
    <xf numFmtId="0" fontId="0" fillId="0" borderId="4" xfId="0" applyFill="1" applyBorder="1" applyAlignment="1">
      <alignment horizontal="center" vertical="top" wrapText="1"/>
    </xf>
    <xf numFmtId="0" fontId="2" fillId="5" borderId="3" xfId="0" applyFont="1" applyFill="1" applyBorder="1" applyAlignment="1">
      <alignment horizontal="center" vertical="top" wrapText="1"/>
    </xf>
    <xf numFmtId="0" fontId="2" fillId="5" borderId="4" xfId="0" applyFont="1" applyFill="1" applyBorder="1" applyAlignment="1">
      <alignment horizontal="center" vertical="top" wrapText="1"/>
    </xf>
    <xf numFmtId="0" fontId="2" fillId="5" borderId="2" xfId="0" applyFont="1" applyFill="1" applyBorder="1" applyAlignment="1">
      <alignment horizontal="center" vertical="top" wrapText="1"/>
    </xf>
    <xf numFmtId="0" fontId="5" fillId="5" borderId="1"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5" borderId="3" xfId="0" applyFont="1" applyFill="1" applyBorder="1" applyAlignment="1">
      <alignment horizontal="left" vertical="top" wrapText="1"/>
    </xf>
    <xf numFmtId="0" fontId="2" fillId="5" borderId="4" xfId="0" applyFont="1" applyFill="1" applyBorder="1" applyAlignment="1">
      <alignment horizontal="left" vertical="top" wrapText="1"/>
    </xf>
    <xf numFmtId="0" fontId="2" fillId="5" borderId="2" xfId="0" applyFont="1" applyFill="1" applyBorder="1" applyAlignment="1">
      <alignment horizontal="left" vertical="top" wrapText="1"/>
    </xf>
    <xf numFmtId="0" fontId="5" fillId="5" borderId="3" xfId="0" applyFont="1" applyFill="1" applyBorder="1" applyAlignment="1">
      <alignment horizontal="center" vertical="top" wrapText="1"/>
    </xf>
    <xf numFmtId="0" fontId="5" fillId="5" borderId="4" xfId="0" applyFont="1" applyFill="1" applyBorder="1" applyAlignment="1">
      <alignment horizontal="center" vertical="top" wrapText="1"/>
    </xf>
    <xf numFmtId="0" fontId="5" fillId="5" borderId="2" xfId="0" applyFont="1" applyFill="1" applyBorder="1" applyAlignment="1">
      <alignment horizontal="center" vertical="top" wrapText="1"/>
    </xf>
    <xf numFmtId="0" fontId="2" fillId="5" borderId="1"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2" xfId="0" applyFont="1" applyFill="1" applyBorder="1" applyAlignment="1">
      <alignment horizontal="center" vertical="top" wrapText="1"/>
    </xf>
    <xf numFmtId="166" fontId="2" fillId="5" borderId="3" xfId="0" applyNumberFormat="1" applyFont="1" applyFill="1" applyBorder="1" applyAlignment="1">
      <alignment horizontal="center" vertical="top" wrapText="1"/>
    </xf>
    <xf numFmtId="166" fontId="2" fillId="5" borderId="4" xfId="0" applyNumberFormat="1" applyFont="1" applyFill="1" applyBorder="1" applyAlignment="1">
      <alignment horizontal="center" vertical="top" wrapText="1"/>
    </xf>
    <xf numFmtId="166" fontId="2" fillId="5" borderId="2" xfId="0" applyNumberFormat="1" applyFont="1" applyFill="1" applyBorder="1" applyAlignment="1">
      <alignment horizontal="center" vertical="top" wrapText="1"/>
    </xf>
    <xf numFmtId="0" fontId="17" fillId="0" borderId="3" xfId="0" applyFont="1" applyFill="1" applyBorder="1" applyAlignment="1">
      <alignment horizontal="left" vertical="top" wrapText="1"/>
    </xf>
    <xf numFmtId="0" fontId="17" fillId="0" borderId="4" xfId="0" applyFont="1" applyFill="1" applyBorder="1" applyAlignment="1">
      <alignment horizontal="left" vertical="top" wrapText="1"/>
    </xf>
    <xf numFmtId="0" fontId="17"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0" fontId="17" fillId="0" borderId="3" xfId="0" applyFont="1" applyFill="1" applyBorder="1" applyAlignment="1">
      <alignment horizontal="center" vertical="top" wrapText="1"/>
    </xf>
    <xf numFmtId="0" fontId="17" fillId="0" borderId="4" xfId="0" applyFont="1" applyFill="1" applyBorder="1" applyAlignment="1">
      <alignment horizontal="center" vertical="top" wrapText="1"/>
    </xf>
    <xf numFmtId="0" fontId="17" fillId="0" borderId="2" xfId="0" applyFont="1" applyFill="1" applyBorder="1" applyAlignment="1">
      <alignment horizontal="center" vertical="top" wrapText="1"/>
    </xf>
    <xf numFmtId="0" fontId="17" fillId="3" borderId="3" xfId="0" applyFont="1" applyFill="1" applyBorder="1" applyAlignment="1">
      <alignment horizontal="center" vertical="top" wrapText="1"/>
    </xf>
    <xf numFmtId="0" fontId="17" fillId="3" borderId="4" xfId="0" applyFont="1" applyFill="1" applyBorder="1" applyAlignment="1">
      <alignment horizontal="center" vertical="top" wrapText="1"/>
    </xf>
    <xf numFmtId="0" fontId="17" fillId="3" borderId="2" xfId="0" applyFont="1" applyFill="1" applyBorder="1" applyAlignment="1">
      <alignment horizontal="center" vertical="top" wrapText="1"/>
    </xf>
    <xf numFmtId="0" fontId="17" fillId="3" borderId="3" xfId="0" applyFont="1" applyFill="1" applyBorder="1" applyAlignment="1">
      <alignment horizontal="left" vertical="top" wrapText="1"/>
    </xf>
    <xf numFmtId="0" fontId="17" fillId="3" borderId="4" xfId="0" applyFont="1" applyFill="1" applyBorder="1" applyAlignment="1">
      <alignment horizontal="left" vertical="top" wrapText="1"/>
    </xf>
    <xf numFmtId="0" fontId="17" fillId="3" borderId="2" xfId="0" applyFont="1" applyFill="1" applyBorder="1" applyAlignment="1">
      <alignment horizontal="left" vertical="top" wrapText="1"/>
    </xf>
    <xf numFmtId="2" fontId="17" fillId="0" borderId="3" xfId="0" applyNumberFormat="1" applyFont="1" applyFill="1" applyBorder="1" applyAlignment="1">
      <alignment horizontal="center" vertical="top" wrapText="1"/>
    </xf>
    <xf numFmtId="2" fontId="17" fillId="0" borderId="4" xfId="0" applyNumberFormat="1" applyFont="1" applyFill="1" applyBorder="1" applyAlignment="1">
      <alignment horizontal="center" vertical="top" wrapText="1"/>
    </xf>
    <xf numFmtId="2" fontId="17" fillId="0" borderId="2" xfId="0" applyNumberFormat="1" applyFont="1" applyFill="1" applyBorder="1" applyAlignment="1">
      <alignment horizontal="center" vertical="top" wrapText="1"/>
    </xf>
    <xf numFmtId="0" fontId="17" fillId="5" borderId="3" xfId="0" applyFont="1" applyFill="1" applyBorder="1" applyAlignment="1">
      <alignment horizontal="left" vertical="top" wrapText="1"/>
    </xf>
    <xf numFmtId="0" fontId="17" fillId="5" borderId="4" xfId="0" applyFont="1" applyFill="1" applyBorder="1" applyAlignment="1">
      <alignment horizontal="left" vertical="top" wrapText="1"/>
    </xf>
    <xf numFmtId="0" fontId="17" fillId="5" borderId="2" xfId="0" applyFont="1" applyFill="1" applyBorder="1" applyAlignment="1">
      <alignment horizontal="left" vertical="top" wrapText="1"/>
    </xf>
    <xf numFmtId="0" fontId="17" fillId="5" borderId="3" xfId="0" applyFont="1" applyFill="1" applyBorder="1" applyAlignment="1">
      <alignment horizontal="center" vertical="top" wrapText="1"/>
    </xf>
    <xf numFmtId="0" fontId="17" fillId="5" borderId="4" xfId="0" applyFont="1" applyFill="1" applyBorder="1" applyAlignment="1">
      <alignment horizontal="center" vertical="top" wrapText="1"/>
    </xf>
    <xf numFmtId="0" fontId="17" fillId="5" borderId="2" xfId="0" applyFont="1" applyFill="1" applyBorder="1" applyAlignment="1">
      <alignment horizontal="center" vertical="top" wrapText="1"/>
    </xf>
    <xf numFmtId="0" fontId="2" fillId="5" borderId="13" xfId="0" applyFont="1" applyFill="1" applyBorder="1" applyAlignment="1">
      <alignment horizontal="left" vertical="top" wrapText="1"/>
    </xf>
    <xf numFmtId="0" fontId="2" fillId="5" borderId="12" xfId="0" applyFont="1" applyFill="1" applyBorder="1" applyAlignment="1">
      <alignment horizontal="left" vertical="top" wrapText="1"/>
    </xf>
    <xf numFmtId="0" fontId="5" fillId="5" borderId="3" xfId="0" applyFont="1" applyFill="1" applyBorder="1" applyAlignment="1">
      <alignment horizontal="left" vertical="top" wrapText="1"/>
    </xf>
    <xf numFmtId="0" fontId="5" fillId="5" borderId="4" xfId="0" applyFont="1" applyFill="1" applyBorder="1" applyAlignment="1">
      <alignment horizontal="left" vertical="top" wrapText="1"/>
    </xf>
    <xf numFmtId="0" fontId="5" fillId="5" borderId="2" xfId="0" applyFont="1" applyFill="1" applyBorder="1" applyAlignment="1">
      <alignment horizontal="left" vertical="top" wrapText="1"/>
    </xf>
    <xf numFmtId="0" fontId="5" fillId="0" borderId="3" xfId="0" applyFont="1" applyFill="1" applyBorder="1" applyAlignment="1">
      <alignment horizontal="center" vertical="top" wrapText="1"/>
    </xf>
    <xf numFmtId="0" fontId="5" fillId="0" borderId="4" xfId="0" applyFont="1" applyFill="1" applyBorder="1" applyAlignment="1">
      <alignment horizontal="center" vertical="top" wrapText="1"/>
    </xf>
    <xf numFmtId="0" fontId="5" fillId="0" borderId="2" xfId="0" applyFont="1" applyFill="1" applyBorder="1" applyAlignment="1">
      <alignment horizontal="center" vertical="top" wrapText="1"/>
    </xf>
    <xf numFmtId="0" fontId="16" fillId="0" borderId="3" xfId="0" applyFont="1" applyFill="1" applyBorder="1" applyAlignment="1">
      <alignment horizontal="left" vertical="top" wrapText="1"/>
    </xf>
    <xf numFmtId="0" fontId="16" fillId="0" borderId="4" xfId="0" applyFont="1" applyFill="1" applyBorder="1" applyAlignment="1">
      <alignment horizontal="left" vertical="top" wrapText="1"/>
    </xf>
    <xf numFmtId="0" fontId="16" fillId="0" borderId="2" xfId="0" applyFont="1" applyFill="1" applyBorder="1" applyAlignment="1">
      <alignment horizontal="left" vertical="top" wrapText="1"/>
    </xf>
    <xf numFmtId="0" fontId="2" fillId="0" borderId="13" xfId="0" applyFont="1" applyFill="1" applyBorder="1" applyAlignment="1">
      <alignment horizontal="left" vertical="top" wrapText="1"/>
    </xf>
    <xf numFmtId="0" fontId="2" fillId="0" borderId="12" xfId="0" applyFont="1" applyFill="1" applyBorder="1" applyAlignment="1">
      <alignment horizontal="left" vertical="top" wrapText="1"/>
    </xf>
    <xf numFmtId="0" fontId="2" fillId="0" borderId="11" xfId="0" applyFont="1" applyFill="1" applyBorder="1" applyAlignment="1">
      <alignment horizontal="center"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0" fontId="2" fillId="0" borderId="13" xfId="0" applyFont="1" applyFill="1" applyBorder="1" applyAlignment="1">
      <alignment horizontal="center" vertical="top" wrapText="1"/>
    </xf>
    <xf numFmtId="0" fontId="2" fillId="0" borderId="3" xfId="0" applyNumberFormat="1" applyFont="1" applyFill="1" applyBorder="1" applyAlignment="1">
      <alignment horizontal="center" vertical="top" wrapText="1"/>
    </xf>
    <xf numFmtId="0" fontId="2" fillId="0" borderId="4" xfId="0" applyNumberFormat="1" applyFont="1" applyFill="1" applyBorder="1" applyAlignment="1">
      <alignment horizontal="center" vertical="top" wrapText="1"/>
    </xf>
    <xf numFmtId="0" fontId="2" fillId="0" borderId="2"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4" fontId="17" fillId="0" borderId="3" xfId="0" applyNumberFormat="1" applyFont="1" applyFill="1" applyBorder="1" applyAlignment="1">
      <alignment horizontal="center" vertical="top" wrapText="1"/>
    </xf>
    <xf numFmtId="4" fontId="17" fillId="0" borderId="4" xfId="0" applyNumberFormat="1" applyFont="1" applyFill="1" applyBorder="1" applyAlignment="1">
      <alignment horizontal="center" vertical="top" wrapText="1"/>
    </xf>
    <xf numFmtId="4" fontId="17" fillId="0" borderId="2" xfId="0" applyNumberFormat="1" applyFont="1" applyFill="1" applyBorder="1" applyAlignment="1">
      <alignment horizontal="center" vertical="top" wrapText="1"/>
    </xf>
    <xf numFmtId="0" fontId="2" fillId="4" borderId="3" xfId="0" applyFont="1" applyFill="1" applyBorder="1" applyAlignment="1">
      <alignment horizontal="left" vertical="top" wrapText="1"/>
    </xf>
    <xf numFmtId="0" fontId="2" fillId="4" borderId="4" xfId="0" applyFont="1" applyFill="1" applyBorder="1" applyAlignment="1">
      <alignment horizontal="left" vertical="top" wrapText="1"/>
    </xf>
    <xf numFmtId="0" fontId="2" fillId="4" borderId="2" xfId="0" applyFont="1" applyFill="1" applyBorder="1" applyAlignment="1">
      <alignment horizontal="left" vertical="top" wrapText="1"/>
    </xf>
    <xf numFmtId="0" fontId="17" fillId="3" borderId="7" xfId="0" applyFont="1" applyFill="1" applyBorder="1" applyAlignment="1">
      <alignment horizontal="left" vertical="top" wrapText="1"/>
    </xf>
    <xf numFmtId="0" fontId="17" fillId="3" borderId="8" xfId="0" applyFont="1" applyFill="1" applyBorder="1" applyAlignment="1">
      <alignment horizontal="left" vertical="top" wrapText="1"/>
    </xf>
    <xf numFmtId="0" fontId="17" fillId="3" borderId="9" xfId="0" applyFont="1" applyFill="1" applyBorder="1" applyAlignment="1">
      <alignment horizontal="left" vertical="top" wrapText="1"/>
    </xf>
    <xf numFmtId="0" fontId="17" fillId="3" borderId="10" xfId="0" applyFont="1" applyFill="1" applyBorder="1" applyAlignment="1">
      <alignment horizontal="left" vertical="top" wrapText="1"/>
    </xf>
    <xf numFmtId="0" fontId="17" fillId="3" borderId="5" xfId="0" applyFont="1" applyFill="1" applyBorder="1" applyAlignment="1">
      <alignment horizontal="left" vertical="top" wrapText="1"/>
    </xf>
    <xf numFmtId="0" fontId="17" fillId="3" borderId="6" xfId="0" applyFont="1" applyFill="1" applyBorder="1" applyAlignment="1">
      <alignment horizontal="left" vertical="top" wrapText="1"/>
    </xf>
    <xf numFmtId="0" fontId="6" fillId="5" borderId="3" xfId="0" applyFont="1" applyFill="1" applyBorder="1" applyAlignment="1">
      <alignment horizontal="center" vertical="top" wrapText="1"/>
    </xf>
    <xf numFmtId="0" fontId="6" fillId="5" borderId="4" xfId="0" applyFont="1" applyFill="1" applyBorder="1" applyAlignment="1">
      <alignment horizontal="center" vertical="top" wrapText="1"/>
    </xf>
    <xf numFmtId="0" fontId="6" fillId="5" borderId="2" xfId="0" applyFont="1" applyFill="1" applyBorder="1" applyAlignment="1">
      <alignment horizontal="center" vertical="top" wrapText="1"/>
    </xf>
    <xf numFmtId="0" fontId="2" fillId="6" borderId="3" xfId="0" applyFont="1" applyFill="1" applyBorder="1" applyAlignment="1">
      <alignment horizontal="center" vertical="top" wrapText="1"/>
    </xf>
    <xf numFmtId="0" fontId="2" fillId="6" borderId="4" xfId="0" applyFont="1" applyFill="1" applyBorder="1" applyAlignment="1">
      <alignment horizontal="center" vertical="top" wrapText="1"/>
    </xf>
    <xf numFmtId="0" fontId="2" fillId="6" borderId="2" xfId="0" applyFont="1" applyFill="1" applyBorder="1" applyAlignment="1">
      <alignment horizontal="center" vertical="top" wrapText="1"/>
    </xf>
    <xf numFmtId="0" fontId="2" fillId="5" borderId="1"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2" xfId="0" applyFont="1" applyFill="1" applyBorder="1" applyAlignment="1">
      <alignment horizontal="left" vertical="top" wrapText="1"/>
    </xf>
    <xf numFmtId="9" fontId="2" fillId="5" borderId="3" xfId="0" applyNumberFormat="1" applyFont="1" applyFill="1" applyBorder="1" applyAlignment="1">
      <alignment horizontal="center" vertical="top" wrapText="1"/>
    </xf>
    <xf numFmtId="9" fontId="2" fillId="5" borderId="4" xfId="0" applyNumberFormat="1" applyFont="1" applyFill="1" applyBorder="1" applyAlignment="1">
      <alignment horizontal="center" vertical="top" wrapText="1"/>
    </xf>
    <xf numFmtId="9" fontId="2" fillId="5" borderId="2" xfId="0" applyNumberFormat="1" applyFont="1" applyFill="1" applyBorder="1" applyAlignment="1">
      <alignment horizontal="center" vertical="top" wrapText="1"/>
    </xf>
    <xf numFmtId="0" fontId="0" fillId="0" borderId="3" xfId="0" applyFill="1" applyBorder="1" applyAlignment="1">
      <alignment horizontal="left" vertical="top" wrapText="1"/>
    </xf>
    <xf numFmtId="0" fontId="0" fillId="0" borderId="4" xfId="0" applyFill="1" applyBorder="1" applyAlignment="1">
      <alignment horizontal="left" vertical="top" wrapText="1"/>
    </xf>
    <xf numFmtId="0" fontId="0" fillId="0" borderId="2" xfId="0" applyFill="1" applyBorder="1" applyAlignment="1">
      <alignment horizontal="left" vertical="top" wrapText="1"/>
    </xf>
    <xf numFmtId="0" fontId="2" fillId="0" borderId="3" xfId="0" applyFont="1" applyFill="1" applyBorder="1" applyAlignment="1">
      <alignment horizontal="justify" vertical="top" wrapText="1"/>
    </xf>
    <xf numFmtId="0" fontId="2" fillId="0" borderId="4" xfId="0" applyFont="1" applyFill="1" applyBorder="1" applyAlignment="1">
      <alignment horizontal="justify" vertical="top" wrapText="1"/>
    </xf>
    <xf numFmtId="0" fontId="2" fillId="0" borderId="2" xfId="0" applyFont="1" applyFill="1" applyBorder="1" applyAlignment="1">
      <alignment horizontal="justify" vertical="top" wrapText="1"/>
    </xf>
    <xf numFmtId="0" fontId="2" fillId="3" borderId="7"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3" borderId="10" xfId="0" applyFont="1" applyFill="1" applyBorder="1" applyAlignment="1">
      <alignment horizontal="left" vertical="top" wrapText="1"/>
    </xf>
    <xf numFmtId="0" fontId="2" fillId="3" borderId="5" xfId="0" applyFont="1" applyFill="1" applyBorder="1" applyAlignment="1">
      <alignment horizontal="left" vertical="top" wrapText="1"/>
    </xf>
    <xf numFmtId="0" fontId="2" fillId="3" borderId="6" xfId="0" applyFont="1" applyFill="1" applyBorder="1" applyAlignment="1">
      <alignment horizontal="left" vertical="top" wrapText="1"/>
    </xf>
    <xf numFmtId="0" fontId="0" fillId="5" borderId="3" xfId="0" applyFill="1" applyBorder="1" applyAlignment="1">
      <alignment horizontal="left" vertical="top" wrapText="1"/>
    </xf>
    <xf numFmtId="0" fontId="0" fillId="5" borderId="4" xfId="0" applyFill="1" applyBorder="1" applyAlignment="1">
      <alignment horizontal="left" vertical="top" wrapText="1"/>
    </xf>
    <xf numFmtId="0" fontId="0" fillId="5" borderId="2" xfId="0" applyFill="1" applyBorder="1" applyAlignment="1">
      <alignment horizontal="left" vertical="top" wrapText="1"/>
    </xf>
    <xf numFmtId="0" fontId="7" fillId="5" borderId="3"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5" borderId="2" xfId="0" applyFont="1" applyFill="1" applyBorder="1" applyAlignment="1">
      <alignment horizontal="center" vertical="top" wrapText="1"/>
    </xf>
    <xf numFmtId="0" fontId="0" fillId="0" borderId="3" xfId="0" applyFill="1" applyBorder="1" applyAlignment="1">
      <alignment horizontal="center" vertical="top" wrapText="1"/>
    </xf>
    <xf numFmtId="0" fontId="0" fillId="0" borderId="4" xfId="0" applyFill="1" applyBorder="1" applyAlignment="1">
      <alignment horizontal="center" vertical="top" wrapText="1"/>
    </xf>
    <xf numFmtId="0" fontId="0" fillId="0" borderId="2" xfId="0" applyFill="1" applyBorder="1" applyAlignment="1">
      <alignment horizontal="center" vertical="top" wrapText="1"/>
    </xf>
    <xf numFmtId="0" fontId="2" fillId="5" borderId="3" xfId="0" applyNumberFormat="1" applyFont="1" applyFill="1" applyBorder="1" applyAlignment="1">
      <alignment horizontal="center" vertical="top" wrapText="1"/>
    </xf>
    <xf numFmtId="0" fontId="2" fillId="5" borderId="4" xfId="0" applyNumberFormat="1" applyFont="1" applyFill="1" applyBorder="1" applyAlignment="1">
      <alignment horizontal="center" vertical="top" wrapText="1"/>
    </xf>
    <xf numFmtId="0" fontId="2" fillId="5" borderId="2" xfId="0" applyNumberFormat="1" applyFont="1" applyFill="1" applyBorder="1" applyAlignment="1">
      <alignment horizontal="center" vertical="top" wrapText="1"/>
    </xf>
    <xf numFmtId="0" fontId="20" fillId="0" borderId="3" xfId="0" applyFont="1" applyFill="1" applyBorder="1" applyAlignment="1">
      <alignment horizontal="left" vertical="top" wrapText="1"/>
    </xf>
    <xf numFmtId="0" fontId="20" fillId="0" borderId="4" xfId="0" applyFont="1" applyFill="1" applyBorder="1" applyAlignment="1">
      <alignment horizontal="left" vertical="top" wrapText="1"/>
    </xf>
    <xf numFmtId="4" fontId="2" fillId="0" borderId="3" xfId="0" applyNumberFormat="1" applyFont="1" applyFill="1" applyBorder="1" applyAlignment="1">
      <alignment horizontal="center" vertical="top" wrapText="1"/>
    </xf>
    <xf numFmtId="4" fontId="2" fillId="0" borderId="4"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0" fontId="2" fillId="3" borderId="7" xfId="0" applyFont="1" applyFill="1" applyBorder="1" applyAlignment="1">
      <alignment horizontal="center" vertical="top" wrapText="1"/>
    </xf>
    <xf numFmtId="0" fontId="2" fillId="3" borderId="8" xfId="0" applyFont="1" applyFill="1" applyBorder="1" applyAlignment="1">
      <alignment horizontal="center" vertical="top" wrapText="1"/>
    </xf>
    <xf numFmtId="0" fontId="2" fillId="3" borderId="9" xfId="0" applyFont="1" applyFill="1" applyBorder="1" applyAlignment="1">
      <alignment horizontal="center" vertical="top" wrapText="1"/>
    </xf>
    <xf numFmtId="0" fontId="2" fillId="3" borderId="10"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4" borderId="7" xfId="0" applyFont="1" applyFill="1" applyBorder="1" applyAlignment="1">
      <alignment horizontal="left" vertical="top" wrapText="1"/>
    </xf>
    <xf numFmtId="0" fontId="2" fillId="4" borderId="8" xfId="0" applyFont="1" applyFill="1" applyBorder="1" applyAlignment="1">
      <alignment horizontal="left" vertical="top" wrapText="1"/>
    </xf>
    <xf numFmtId="0" fontId="2" fillId="4" borderId="9" xfId="0" applyFont="1" applyFill="1" applyBorder="1" applyAlignment="1">
      <alignment horizontal="left" vertical="top" wrapText="1"/>
    </xf>
    <xf numFmtId="0" fontId="2" fillId="4" borderId="10" xfId="0" applyFont="1" applyFill="1" applyBorder="1" applyAlignment="1">
      <alignment horizontal="left" vertical="top" wrapText="1"/>
    </xf>
    <xf numFmtId="0" fontId="2" fillId="4" borderId="5" xfId="0" applyFont="1" applyFill="1" applyBorder="1" applyAlignment="1">
      <alignment horizontal="left" vertical="top" wrapText="1"/>
    </xf>
    <xf numFmtId="0" fontId="2" fillId="4" borderId="6" xfId="0" applyFont="1" applyFill="1" applyBorder="1" applyAlignment="1">
      <alignment horizontal="left"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4" fontId="5" fillId="0" borderId="4"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0" fontId="18" fillId="5" borderId="3" xfId="0" applyFont="1" applyFill="1" applyBorder="1" applyAlignment="1">
      <alignment horizontal="left" vertical="top" wrapText="1"/>
    </xf>
    <xf numFmtId="0" fontId="18" fillId="5" borderId="4" xfId="0" applyFont="1" applyFill="1" applyBorder="1" applyAlignment="1">
      <alignment horizontal="left" vertical="top" wrapText="1"/>
    </xf>
    <xf numFmtId="0" fontId="18" fillId="5" borderId="2" xfId="0" applyFont="1" applyFill="1" applyBorder="1" applyAlignment="1">
      <alignment horizontal="left" vertical="top" wrapText="1"/>
    </xf>
    <xf numFmtId="0" fontId="2" fillId="4" borderId="3" xfId="0" applyFont="1" applyFill="1" applyBorder="1" applyAlignment="1">
      <alignment horizontal="center" vertical="top" wrapText="1"/>
    </xf>
    <xf numFmtId="0" fontId="2" fillId="4" borderId="4" xfId="0" applyFont="1" applyFill="1" applyBorder="1" applyAlignment="1">
      <alignment horizontal="center" vertical="top" wrapText="1"/>
    </xf>
    <xf numFmtId="0" fontId="2" fillId="4" borderId="2" xfId="0" applyFont="1" applyFill="1" applyBorder="1" applyAlignment="1">
      <alignment horizontal="center" vertical="top"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8" fillId="0" borderId="3" xfId="0" applyFont="1" applyFill="1" applyBorder="1" applyAlignment="1">
      <alignment horizontal="center" vertical="top" wrapText="1"/>
    </xf>
    <xf numFmtId="0" fontId="18" fillId="0" borderId="4" xfId="0" applyFont="1" applyFill="1" applyBorder="1" applyAlignment="1">
      <alignment horizontal="center" vertical="top" wrapText="1"/>
    </xf>
    <xf numFmtId="0" fontId="18" fillId="0" borderId="2" xfId="0" applyFont="1" applyFill="1" applyBorder="1" applyAlignment="1">
      <alignment horizontal="center" vertical="top" wrapText="1"/>
    </xf>
    <xf numFmtId="0" fontId="15" fillId="0" borderId="3" xfId="0" applyFont="1" applyFill="1" applyBorder="1" applyAlignment="1">
      <alignment horizontal="left" vertical="top" wrapText="1"/>
    </xf>
    <xf numFmtId="0" fontId="15" fillId="0" borderId="4" xfId="0" applyFont="1" applyFill="1" applyBorder="1" applyAlignment="1">
      <alignment horizontal="left" vertical="top" wrapText="1"/>
    </xf>
    <xf numFmtId="0" fontId="15" fillId="0" borderId="2" xfId="0" applyFont="1" applyFill="1" applyBorder="1" applyAlignment="1">
      <alignment horizontal="left" vertical="top" wrapText="1"/>
    </xf>
    <xf numFmtId="0" fontId="2" fillId="0" borderId="0" xfId="0" applyFont="1" applyFill="1" applyAlignment="1">
      <alignment horizontal="left" vertical="top"/>
    </xf>
    <xf numFmtId="0" fontId="19" fillId="0" borderId="3" xfId="0" applyFont="1" applyFill="1" applyBorder="1" applyAlignment="1">
      <alignment horizontal="center" vertical="top" wrapText="1"/>
    </xf>
    <xf numFmtId="0" fontId="19" fillId="0" borderId="4" xfId="0" applyFont="1" applyFill="1" applyBorder="1" applyAlignment="1">
      <alignment horizontal="center" vertical="top" wrapText="1"/>
    </xf>
    <xf numFmtId="0" fontId="19" fillId="0" borderId="2" xfId="0" applyFont="1" applyFill="1" applyBorder="1" applyAlignment="1">
      <alignment horizontal="center" vertical="top" wrapText="1"/>
    </xf>
    <xf numFmtId="167" fontId="2" fillId="5" borderId="3" xfId="0" applyNumberFormat="1" applyFont="1" applyFill="1" applyBorder="1" applyAlignment="1">
      <alignment horizontal="center" vertical="top" wrapText="1"/>
    </xf>
    <xf numFmtId="167" fontId="2" fillId="5" borderId="4" xfId="0" applyNumberFormat="1" applyFont="1" applyFill="1" applyBorder="1" applyAlignment="1">
      <alignment horizontal="center" vertical="top" wrapText="1"/>
    </xf>
    <xf numFmtId="167" fontId="2" fillId="5" borderId="2" xfId="0" applyNumberFormat="1" applyFont="1" applyFill="1" applyBorder="1" applyAlignment="1">
      <alignment horizontal="center" vertical="top" wrapText="1"/>
    </xf>
    <xf numFmtId="1" fontId="17" fillId="0" borderId="3" xfId="0" applyNumberFormat="1" applyFont="1" applyFill="1" applyBorder="1" applyAlignment="1">
      <alignment horizontal="center" vertical="top" wrapText="1"/>
    </xf>
    <xf numFmtId="1" fontId="17" fillId="0" borderId="4" xfId="0" applyNumberFormat="1" applyFont="1" applyFill="1" applyBorder="1" applyAlignment="1">
      <alignment horizontal="center" vertical="top" wrapText="1"/>
    </xf>
    <xf numFmtId="1" fontId="17" fillId="0" borderId="2"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0" fontId="5" fillId="0" borderId="1" xfId="0" applyFont="1" applyFill="1" applyBorder="1" applyAlignment="1">
      <alignment horizontal="left" vertical="top" wrapText="1"/>
    </xf>
    <xf numFmtId="166" fontId="2" fillId="0" borderId="3" xfId="0" applyNumberFormat="1" applyFont="1" applyFill="1" applyBorder="1" applyAlignment="1">
      <alignment horizontal="center" vertical="top" wrapText="1"/>
    </xf>
    <xf numFmtId="166" fontId="2" fillId="0" borderId="4" xfId="0" applyNumberFormat="1" applyFont="1" applyFill="1" applyBorder="1" applyAlignment="1">
      <alignment horizontal="center" vertical="top" wrapText="1"/>
    </xf>
    <xf numFmtId="166" fontId="2" fillId="0" borderId="2" xfId="0" applyNumberFormat="1" applyFont="1" applyFill="1" applyBorder="1" applyAlignment="1">
      <alignment horizontal="center" vertical="top" wrapText="1"/>
    </xf>
    <xf numFmtId="4" fontId="2" fillId="5" borderId="3" xfId="0" applyNumberFormat="1" applyFont="1" applyFill="1" applyBorder="1" applyAlignment="1">
      <alignment horizontal="center" vertical="top" wrapText="1"/>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3"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2" xfId="0" applyFont="1" applyFill="1" applyBorder="1" applyAlignment="1">
      <alignment horizontal="center" vertical="top" wrapText="1"/>
    </xf>
    <xf numFmtId="4" fontId="3" fillId="0" borderId="0" xfId="0" applyNumberFormat="1" applyFont="1" applyFill="1" applyAlignment="1">
      <alignment horizontal="center" vertical="top"/>
    </xf>
    <xf numFmtId="0" fontId="3" fillId="0" borderId="14" xfId="0" applyFont="1" applyFill="1" applyBorder="1" applyAlignment="1">
      <alignment horizontal="center" vertical="top"/>
    </xf>
    <xf numFmtId="0" fontId="2" fillId="0" borderId="15" xfId="0" applyFont="1" applyFill="1" applyBorder="1" applyAlignment="1">
      <alignment horizontal="center" vertical="top" wrapText="1"/>
    </xf>
    <xf numFmtId="0" fontId="2" fillId="0" borderId="14" xfId="0"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Z737"/>
  <sheetViews>
    <sheetView tabSelected="1" view="pageBreakPreview" zoomScale="75" zoomScaleNormal="75" zoomScaleSheetLayoutView="75" workbookViewId="0">
      <pane xSplit="4" ySplit="10" topLeftCell="E352" activePane="bottomRight" state="frozen"/>
      <selection pane="topRight" activeCell="E1" sqref="E1"/>
      <selection pane="bottomLeft" activeCell="A10" sqref="A10"/>
      <selection pane="bottomRight" activeCell="G320" sqref="G320:G322"/>
    </sheetView>
  </sheetViews>
  <sheetFormatPr defaultColWidth="10.6640625" defaultRowHeight="15.6" x14ac:dyDescent="0.3"/>
  <cols>
    <col min="1" max="1" width="3" style="19" customWidth="1"/>
    <col min="2" max="2" width="48.109375" style="9" customWidth="1"/>
    <col min="3" max="3" width="8.44140625" style="19" customWidth="1"/>
    <col min="4" max="4" width="7.6640625" style="19" customWidth="1"/>
    <col min="5" max="5" width="18.109375" style="19" customWidth="1"/>
    <col min="6" max="6" width="18" style="19" customWidth="1"/>
    <col min="7" max="7" width="18.88671875" style="19" customWidth="1"/>
    <col min="8" max="8" width="18.44140625" style="58" customWidth="1"/>
    <col min="9" max="9" width="13.109375" style="9" customWidth="1"/>
    <col min="10" max="10" width="43.5546875" style="19" customWidth="1"/>
    <col min="11" max="11" width="8.33203125" style="19" customWidth="1"/>
    <col min="12" max="12" width="13.109375" style="19" customWidth="1"/>
    <col min="13" max="13" width="15.6640625" style="19" customWidth="1"/>
    <col min="14" max="14" width="16.88671875" style="19" customWidth="1"/>
    <col min="15" max="16384" width="10.6640625" style="19"/>
  </cols>
  <sheetData>
    <row r="1" spans="1:52" x14ac:dyDescent="0.3">
      <c r="B1" s="19"/>
      <c r="I1" s="19"/>
      <c r="L1" s="249"/>
      <c r="M1" s="249"/>
      <c r="N1" s="249"/>
    </row>
    <row r="2" spans="1:52" x14ac:dyDescent="0.3">
      <c r="B2" s="19"/>
      <c r="I2" s="19"/>
      <c r="L2" s="249"/>
      <c r="M2" s="249"/>
      <c r="N2" s="249"/>
    </row>
    <row r="3" spans="1:52" x14ac:dyDescent="0.3">
      <c r="B3" s="19"/>
      <c r="I3" s="19"/>
      <c r="L3" s="249"/>
      <c r="M3" s="249"/>
      <c r="N3" s="249"/>
    </row>
    <row r="4" spans="1:52" ht="17.399999999999999" x14ac:dyDescent="0.3">
      <c r="B4" s="272" t="s">
        <v>219</v>
      </c>
      <c r="C4" s="272"/>
      <c r="D4" s="272"/>
      <c r="E4" s="272"/>
      <c r="F4" s="272"/>
      <c r="G4" s="272"/>
      <c r="H4" s="272"/>
      <c r="I4" s="272"/>
      <c r="J4" s="272"/>
      <c r="K4" s="272"/>
      <c r="L4" s="272"/>
      <c r="M4" s="272"/>
      <c r="N4" s="272"/>
    </row>
    <row r="5" spans="1:52" ht="18.75" customHeight="1" x14ac:dyDescent="0.3">
      <c r="B5" s="273" t="s">
        <v>220</v>
      </c>
      <c r="C5" s="273"/>
      <c r="D5" s="273"/>
      <c r="E5" s="273"/>
      <c r="F5" s="273"/>
      <c r="G5" s="273"/>
      <c r="H5" s="273"/>
      <c r="I5" s="273"/>
      <c r="J5" s="273"/>
      <c r="K5" s="273"/>
      <c r="L5" s="273"/>
      <c r="M5" s="273"/>
      <c r="N5" s="273"/>
    </row>
    <row r="6" spans="1:52" ht="30.75" customHeight="1" x14ac:dyDescent="0.3">
      <c r="A6" s="97" t="s">
        <v>15</v>
      </c>
      <c r="B6" s="97" t="s">
        <v>5</v>
      </c>
      <c r="C6" s="158" t="s">
        <v>6</v>
      </c>
      <c r="D6" s="159"/>
      <c r="E6" s="97" t="s">
        <v>16</v>
      </c>
      <c r="F6" s="154" t="s">
        <v>7</v>
      </c>
      <c r="G6" s="150"/>
      <c r="H6" s="150"/>
      <c r="I6" s="150"/>
      <c r="J6" s="154" t="s">
        <v>17</v>
      </c>
      <c r="K6" s="150"/>
      <c r="L6" s="150"/>
      <c r="M6" s="150"/>
      <c r="N6" s="150"/>
    </row>
    <row r="7" spans="1:52" ht="32.25" customHeight="1" x14ac:dyDescent="0.3">
      <c r="A7" s="98"/>
      <c r="B7" s="98"/>
      <c r="C7" s="160"/>
      <c r="D7" s="161"/>
      <c r="E7" s="98"/>
      <c r="F7" s="97" t="s">
        <v>8</v>
      </c>
      <c r="G7" s="158" t="s">
        <v>221</v>
      </c>
      <c r="H7" s="274"/>
      <c r="I7" s="159"/>
      <c r="J7" s="97" t="s">
        <v>9</v>
      </c>
      <c r="K7" s="97" t="s">
        <v>10</v>
      </c>
      <c r="L7" s="158" t="s">
        <v>222</v>
      </c>
      <c r="M7" s="274"/>
      <c r="N7" s="274"/>
    </row>
    <row r="8" spans="1:52" ht="34.5" customHeight="1" x14ac:dyDescent="0.3">
      <c r="A8" s="98"/>
      <c r="B8" s="98"/>
      <c r="C8" s="97" t="s">
        <v>11</v>
      </c>
      <c r="D8" s="97" t="s">
        <v>12</v>
      </c>
      <c r="E8" s="98"/>
      <c r="F8" s="98"/>
      <c r="G8" s="160"/>
      <c r="H8" s="275"/>
      <c r="I8" s="161"/>
      <c r="J8" s="98"/>
      <c r="K8" s="98"/>
      <c r="L8" s="160"/>
      <c r="M8" s="275"/>
      <c r="N8" s="275"/>
    </row>
    <row r="9" spans="1:52" ht="58.5" customHeight="1" x14ac:dyDescent="0.3">
      <c r="A9" s="99"/>
      <c r="B9" s="99"/>
      <c r="C9" s="99"/>
      <c r="D9" s="99"/>
      <c r="E9" s="99"/>
      <c r="F9" s="99"/>
      <c r="G9" s="57" t="s">
        <v>215</v>
      </c>
      <c r="H9" s="57" t="s">
        <v>216</v>
      </c>
      <c r="I9" s="57" t="s">
        <v>217</v>
      </c>
      <c r="J9" s="99"/>
      <c r="K9" s="99"/>
      <c r="L9" s="57" t="s">
        <v>215</v>
      </c>
      <c r="M9" s="57" t="s">
        <v>216</v>
      </c>
      <c r="N9" s="57" t="s">
        <v>217</v>
      </c>
      <c r="O9" s="6"/>
    </row>
    <row r="10" spans="1:52" s="8" customFormat="1" hidden="1" x14ac:dyDescent="0.3">
      <c r="A10" s="17">
        <v>1</v>
      </c>
      <c r="B10" s="1">
        <v>2</v>
      </c>
      <c r="C10" s="1">
        <v>3</v>
      </c>
      <c r="D10" s="1">
        <v>4</v>
      </c>
      <c r="E10" s="1">
        <v>5</v>
      </c>
      <c r="F10" s="1">
        <v>6</v>
      </c>
      <c r="G10" s="1">
        <v>9</v>
      </c>
      <c r="H10" s="1"/>
      <c r="I10" s="1">
        <v>10</v>
      </c>
      <c r="J10" s="1">
        <v>15</v>
      </c>
      <c r="K10" s="1">
        <v>16</v>
      </c>
      <c r="L10" s="1">
        <v>19</v>
      </c>
      <c r="M10" s="1">
        <v>20</v>
      </c>
      <c r="N10" s="1">
        <v>21</v>
      </c>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row>
    <row r="11" spans="1:52" ht="49.95" customHeight="1" x14ac:dyDescent="0.3">
      <c r="A11" s="148" t="s">
        <v>58</v>
      </c>
      <c r="B11" s="149"/>
      <c r="C11" s="17">
        <v>2020</v>
      </c>
      <c r="D11" s="17">
        <v>2026</v>
      </c>
      <c r="E11" s="17" t="s">
        <v>13</v>
      </c>
      <c r="F11" s="17" t="s">
        <v>13</v>
      </c>
      <c r="G11" s="2" t="s">
        <v>13</v>
      </c>
      <c r="H11" s="44" t="s">
        <v>27</v>
      </c>
      <c r="I11" s="44" t="s">
        <v>27</v>
      </c>
      <c r="J11" s="17" t="s">
        <v>13</v>
      </c>
      <c r="K11" s="17" t="s">
        <v>13</v>
      </c>
      <c r="L11" s="17" t="s">
        <v>13</v>
      </c>
      <c r="M11" s="17" t="s">
        <v>13</v>
      </c>
      <c r="N11" s="17" t="s">
        <v>13</v>
      </c>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row>
    <row r="12" spans="1:52" ht="61.95" customHeight="1" x14ac:dyDescent="0.3">
      <c r="A12" s="148" t="s">
        <v>59</v>
      </c>
      <c r="B12" s="149"/>
      <c r="C12" s="17">
        <v>2020</v>
      </c>
      <c r="D12" s="17">
        <v>2026</v>
      </c>
      <c r="E12" s="17" t="s">
        <v>13</v>
      </c>
      <c r="F12" s="17" t="s">
        <v>13</v>
      </c>
      <c r="G12" s="2" t="s">
        <v>13</v>
      </c>
      <c r="H12" s="44" t="s">
        <v>27</v>
      </c>
      <c r="I12" s="44" t="s">
        <v>27</v>
      </c>
      <c r="J12" s="17" t="s">
        <v>13</v>
      </c>
      <c r="K12" s="17" t="s">
        <v>13</v>
      </c>
      <c r="L12" s="17" t="s">
        <v>13</v>
      </c>
      <c r="M12" s="17" t="s">
        <v>13</v>
      </c>
      <c r="N12" s="17" t="s">
        <v>13</v>
      </c>
    </row>
    <row r="13" spans="1:52" ht="72.75" customHeight="1" x14ac:dyDescent="0.3">
      <c r="A13" s="148" t="s">
        <v>47</v>
      </c>
      <c r="B13" s="149"/>
      <c r="C13" s="17">
        <v>2020</v>
      </c>
      <c r="D13" s="17">
        <v>2026</v>
      </c>
      <c r="E13" s="17" t="s">
        <v>13</v>
      </c>
      <c r="F13" s="17" t="s">
        <v>13</v>
      </c>
      <c r="G13" s="2" t="s">
        <v>13</v>
      </c>
      <c r="H13" s="44" t="s">
        <v>27</v>
      </c>
      <c r="I13" s="44" t="s">
        <v>27</v>
      </c>
      <c r="J13" s="17" t="s">
        <v>13</v>
      </c>
      <c r="K13" s="17" t="s">
        <v>13</v>
      </c>
      <c r="L13" s="17" t="s">
        <v>13</v>
      </c>
      <c r="M13" s="17" t="s">
        <v>13</v>
      </c>
      <c r="N13" s="17" t="s">
        <v>13</v>
      </c>
    </row>
    <row r="14" spans="1:52" ht="15.75" customHeight="1" x14ac:dyDescent="0.3">
      <c r="A14" s="116"/>
      <c r="B14" s="116" t="s">
        <v>48</v>
      </c>
      <c r="C14" s="97">
        <v>2020</v>
      </c>
      <c r="D14" s="97">
        <v>2026</v>
      </c>
      <c r="E14" s="116" t="s">
        <v>22</v>
      </c>
      <c r="F14" s="18" t="s">
        <v>14</v>
      </c>
      <c r="G14" s="42" t="s">
        <v>27</v>
      </c>
      <c r="H14" s="44" t="s">
        <v>27</v>
      </c>
      <c r="I14" s="44" t="s">
        <v>27</v>
      </c>
      <c r="J14" s="97" t="s">
        <v>13</v>
      </c>
      <c r="K14" s="97" t="s">
        <v>13</v>
      </c>
      <c r="L14" s="97" t="s">
        <v>13</v>
      </c>
      <c r="M14" s="97" t="s">
        <v>13</v>
      </c>
      <c r="N14" s="97" t="s">
        <v>13</v>
      </c>
    </row>
    <row r="15" spans="1:52" ht="49.2" customHeight="1" x14ac:dyDescent="0.3">
      <c r="A15" s="117"/>
      <c r="B15" s="117"/>
      <c r="C15" s="98"/>
      <c r="D15" s="98"/>
      <c r="E15" s="117"/>
      <c r="F15" s="18" t="s">
        <v>20</v>
      </c>
      <c r="G15" s="42" t="s">
        <v>27</v>
      </c>
      <c r="H15" s="44" t="s">
        <v>27</v>
      </c>
      <c r="I15" s="44" t="s">
        <v>27</v>
      </c>
      <c r="J15" s="98"/>
      <c r="K15" s="98"/>
      <c r="L15" s="98"/>
      <c r="M15" s="98"/>
      <c r="N15" s="98"/>
    </row>
    <row r="16" spans="1:52" ht="52.2" customHeight="1" x14ac:dyDescent="0.3">
      <c r="A16" s="118"/>
      <c r="B16" s="118"/>
      <c r="C16" s="99"/>
      <c r="D16" s="99"/>
      <c r="E16" s="118"/>
      <c r="F16" s="18" t="s">
        <v>21</v>
      </c>
      <c r="G16" s="2" t="s">
        <v>27</v>
      </c>
      <c r="H16" s="44" t="s">
        <v>27</v>
      </c>
      <c r="I16" s="44" t="s">
        <v>27</v>
      </c>
      <c r="J16" s="99"/>
      <c r="K16" s="99"/>
      <c r="L16" s="99"/>
      <c r="M16" s="99"/>
      <c r="N16" s="99"/>
    </row>
    <row r="17" spans="1:14" ht="31.2" customHeight="1" x14ac:dyDescent="0.3">
      <c r="A17" s="145"/>
      <c r="B17" s="151" t="s">
        <v>18</v>
      </c>
      <c r="C17" s="142">
        <v>2020</v>
      </c>
      <c r="D17" s="142">
        <v>2026</v>
      </c>
      <c r="E17" s="151" t="s">
        <v>22</v>
      </c>
      <c r="F17" s="24" t="s">
        <v>14</v>
      </c>
      <c r="G17" s="85">
        <f t="shared" ref="G17:H17" si="0">G18+G19</f>
        <v>343473359.58999997</v>
      </c>
      <c r="H17" s="85">
        <f t="shared" si="0"/>
        <v>342843580.50000006</v>
      </c>
      <c r="I17" s="86">
        <f>H17/G17*100</f>
        <v>99.816643977643082</v>
      </c>
      <c r="J17" s="97" t="s">
        <v>13</v>
      </c>
      <c r="K17" s="97" t="s">
        <v>13</v>
      </c>
      <c r="L17" s="97" t="s">
        <v>13</v>
      </c>
      <c r="M17" s="97" t="s">
        <v>13</v>
      </c>
      <c r="N17" s="97" t="s">
        <v>13</v>
      </c>
    </row>
    <row r="18" spans="1:14" ht="50.4" customHeight="1" x14ac:dyDescent="0.3">
      <c r="A18" s="146"/>
      <c r="B18" s="152"/>
      <c r="C18" s="143"/>
      <c r="D18" s="143"/>
      <c r="E18" s="152"/>
      <c r="F18" s="24" t="s">
        <v>20</v>
      </c>
      <c r="G18" s="43">
        <f>G21+G24+G27+G30+G36+G39+G42+G48+G51+G54</f>
        <v>72134321.300000012</v>
      </c>
      <c r="H18" s="43">
        <f>H21+H24+H27+H30+H36+H39+H42+H48+H51+H54</f>
        <v>72084421.859999999</v>
      </c>
      <c r="I18" s="86">
        <f>H18/G18*100</f>
        <v>99.930824274629984</v>
      </c>
      <c r="J18" s="98"/>
      <c r="K18" s="98"/>
      <c r="L18" s="98"/>
      <c r="M18" s="98"/>
      <c r="N18" s="98"/>
    </row>
    <row r="19" spans="1:14" ht="62.4" customHeight="1" x14ac:dyDescent="0.3">
      <c r="A19" s="147"/>
      <c r="B19" s="153"/>
      <c r="C19" s="144"/>
      <c r="D19" s="144"/>
      <c r="E19" s="153"/>
      <c r="F19" s="24" t="s">
        <v>21</v>
      </c>
      <c r="G19" s="10">
        <f>G22+G25+G28+G31+G37+G40+G43+G49+G52+G55</f>
        <v>271339038.28999996</v>
      </c>
      <c r="H19" s="10">
        <f>H22+H25+H28+H31+H37+H40+H43+H49+H52+H55</f>
        <v>270759158.64000005</v>
      </c>
      <c r="I19" s="86">
        <f>H19/G19*100</f>
        <v>99.786289634674631</v>
      </c>
      <c r="J19" s="99"/>
      <c r="K19" s="99"/>
      <c r="L19" s="99"/>
      <c r="M19" s="99"/>
      <c r="N19" s="99"/>
    </row>
    <row r="20" spans="1:14" ht="15.75" customHeight="1" x14ac:dyDescent="0.3">
      <c r="A20" s="145"/>
      <c r="B20" s="139" t="s">
        <v>100</v>
      </c>
      <c r="C20" s="142">
        <v>2020</v>
      </c>
      <c r="D20" s="142">
        <v>2026</v>
      </c>
      <c r="E20" s="151" t="s">
        <v>22</v>
      </c>
      <c r="F20" s="24" t="s">
        <v>14</v>
      </c>
      <c r="G20" s="43">
        <f t="shared" ref="G20:H20" si="1">G21+G22</f>
        <v>68339820.25</v>
      </c>
      <c r="H20" s="85">
        <f t="shared" si="1"/>
        <v>68339820.25</v>
      </c>
      <c r="I20" s="86">
        <f t="shared" ref="I20:I21" si="2">H20/G20*100</f>
        <v>100</v>
      </c>
      <c r="J20" s="116" t="s">
        <v>64</v>
      </c>
      <c r="K20" s="97" t="s">
        <v>65</v>
      </c>
      <c r="L20" s="97">
        <v>100</v>
      </c>
      <c r="M20" s="97">
        <v>100</v>
      </c>
      <c r="N20" s="97">
        <v>100</v>
      </c>
    </row>
    <row r="21" spans="1:14" ht="84.6" customHeight="1" x14ac:dyDescent="0.3">
      <c r="A21" s="146"/>
      <c r="B21" s="140"/>
      <c r="C21" s="143"/>
      <c r="D21" s="143"/>
      <c r="E21" s="152"/>
      <c r="F21" s="24" t="s">
        <v>20</v>
      </c>
      <c r="G21" s="43">
        <v>68339820.25</v>
      </c>
      <c r="H21" s="43">
        <v>68339820.25</v>
      </c>
      <c r="I21" s="86">
        <f t="shared" si="2"/>
        <v>100</v>
      </c>
      <c r="J21" s="117"/>
      <c r="K21" s="98"/>
      <c r="L21" s="98"/>
      <c r="M21" s="98"/>
      <c r="N21" s="98"/>
    </row>
    <row r="22" spans="1:14" ht="30" customHeight="1" x14ac:dyDescent="0.3">
      <c r="A22" s="147"/>
      <c r="B22" s="141"/>
      <c r="C22" s="144"/>
      <c r="D22" s="144"/>
      <c r="E22" s="153"/>
      <c r="F22" s="24" t="s">
        <v>21</v>
      </c>
      <c r="G22" s="10">
        <v>0</v>
      </c>
      <c r="H22" s="10">
        <v>0</v>
      </c>
      <c r="I22" s="10">
        <v>0</v>
      </c>
      <c r="J22" s="118"/>
      <c r="K22" s="99"/>
      <c r="L22" s="99"/>
      <c r="M22" s="99"/>
      <c r="N22" s="99"/>
    </row>
    <row r="23" spans="1:14" ht="15.75" customHeight="1" x14ac:dyDescent="0.3">
      <c r="A23" s="113"/>
      <c r="B23" s="139" t="s">
        <v>106</v>
      </c>
      <c r="C23" s="119">
        <v>2020</v>
      </c>
      <c r="D23" s="119">
        <v>2026</v>
      </c>
      <c r="E23" s="113" t="s">
        <v>22</v>
      </c>
      <c r="F23" s="14" t="s">
        <v>14</v>
      </c>
      <c r="G23" s="44">
        <f t="shared" ref="G23:H23" si="3">G24+G25</f>
        <v>245707173.56</v>
      </c>
      <c r="H23" s="87">
        <f t="shared" si="3"/>
        <v>245707173.56</v>
      </c>
      <c r="I23" s="86">
        <f t="shared" ref="I23" si="4">H23/G23*100</f>
        <v>100</v>
      </c>
      <c r="J23" s="116" t="s">
        <v>136</v>
      </c>
      <c r="K23" s="97" t="s">
        <v>65</v>
      </c>
      <c r="L23" s="97">
        <v>100</v>
      </c>
      <c r="M23" s="97">
        <v>100</v>
      </c>
      <c r="N23" s="97">
        <v>100</v>
      </c>
    </row>
    <row r="24" spans="1:14" ht="64.95" customHeight="1" x14ac:dyDescent="0.3">
      <c r="A24" s="114"/>
      <c r="B24" s="140"/>
      <c r="C24" s="120"/>
      <c r="D24" s="120"/>
      <c r="E24" s="114"/>
      <c r="F24" s="14" t="s">
        <v>20</v>
      </c>
      <c r="G24" s="44">
        <v>0</v>
      </c>
      <c r="H24" s="44">
        <v>0</v>
      </c>
      <c r="I24" s="44">
        <v>0</v>
      </c>
      <c r="J24" s="117"/>
      <c r="K24" s="98"/>
      <c r="L24" s="98"/>
      <c r="M24" s="98"/>
      <c r="N24" s="98"/>
    </row>
    <row r="25" spans="1:14" ht="180.6" customHeight="1" x14ac:dyDescent="0.3">
      <c r="A25" s="115"/>
      <c r="B25" s="141"/>
      <c r="C25" s="121"/>
      <c r="D25" s="121"/>
      <c r="E25" s="115"/>
      <c r="F25" s="14" t="s">
        <v>21</v>
      </c>
      <c r="G25" s="45">
        <v>245707173.56</v>
      </c>
      <c r="H25" s="45">
        <v>245707173.56</v>
      </c>
      <c r="I25" s="86">
        <f t="shared" ref="I25:I26" si="5">H25/G25*100</f>
        <v>100</v>
      </c>
      <c r="J25" s="118"/>
      <c r="K25" s="99"/>
      <c r="L25" s="99"/>
      <c r="M25" s="99"/>
      <c r="N25" s="99"/>
    </row>
    <row r="26" spans="1:14" ht="31.2" customHeight="1" x14ac:dyDescent="0.3">
      <c r="A26" s="113"/>
      <c r="B26" s="131" t="s">
        <v>107</v>
      </c>
      <c r="C26" s="119">
        <v>2020</v>
      </c>
      <c r="D26" s="119">
        <v>2026</v>
      </c>
      <c r="E26" s="113" t="s">
        <v>22</v>
      </c>
      <c r="F26" s="14" t="s">
        <v>14</v>
      </c>
      <c r="G26" s="44">
        <f t="shared" ref="G26:H26" si="6">G27+G28</f>
        <v>700886</v>
      </c>
      <c r="H26" s="44">
        <f t="shared" si="6"/>
        <v>591872.31000000006</v>
      </c>
      <c r="I26" s="86">
        <f t="shared" si="5"/>
        <v>84.446302251721406</v>
      </c>
      <c r="J26" s="116" t="s">
        <v>207</v>
      </c>
      <c r="K26" s="97" t="s">
        <v>65</v>
      </c>
      <c r="L26" s="97">
        <v>100</v>
      </c>
      <c r="M26" s="97">
        <v>100</v>
      </c>
      <c r="N26" s="97">
        <v>100</v>
      </c>
    </row>
    <row r="27" spans="1:14" ht="51" customHeight="1" x14ac:dyDescent="0.3">
      <c r="A27" s="114"/>
      <c r="B27" s="132"/>
      <c r="C27" s="120"/>
      <c r="D27" s="120"/>
      <c r="E27" s="114"/>
      <c r="F27" s="14" t="s">
        <v>20</v>
      </c>
      <c r="G27" s="44">
        <v>0</v>
      </c>
      <c r="H27" s="44">
        <v>0</v>
      </c>
      <c r="I27" s="44">
        <v>0</v>
      </c>
      <c r="J27" s="117"/>
      <c r="K27" s="98"/>
      <c r="L27" s="98"/>
      <c r="M27" s="98"/>
      <c r="N27" s="98"/>
    </row>
    <row r="28" spans="1:14" ht="43.8" customHeight="1" x14ac:dyDescent="0.3">
      <c r="A28" s="115"/>
      <c r="B28" s="133"/>
      <c r="C28" s="121"/>
      <c r="D28" s="121"/>
      <c r="E28" s="115"/>
      <c r="F28" s="14" t="s">
        <v>21</v>
      </c>
      <c r="G28" s="45">
        <v>700886</v>
      </c>
      <c r="H28" s="45">
        <v>591872.31000000006</v>
      </c>
      <c r="I28" s="86">
        <f t="shared" ref="I28" si="7">H28/G28*100</f>
        <v>84.446302251721406</v>
      </c>
      <c r="J28" s="118"/>
      <c r="K28" s="99"/>
      <c r="L28" s="99"/>
      <c r="M28" s="99"/>
      <c r="N28" s="99"/>
    </row>
    <row r="29" spans="1:14" ht="40.5" customHeight="1" x14ac:dyDescent="0.3">
      <c r="A29" s="14"/>
      <c r="B29" s="131" t="s">
        <v>137</v>
      </c>
      <c r="C29" s="119">
        <v>2020</v>
      </c>
      <c r="D29" s="119">
        <v>2026</v>
      </c>
      <c r="E29" s="113" t="s">
        <v>22</v>
      </c>
      <c r="F29" s="14" t="s">
        <v>14</v>
      </c>
      <c r="G29" s="45">
        <f t="shared" ref="G29" si="8">G30+G31</f>
        <v>924150</v>
      </c>
      <c r="H29" s="45">
        <f>H30+H31</f>
        <v>864233.6</v>
      </c>
      <c r="I29" s="59">
        <f>H29/G29*100</f>
        <v>93.516593626575769</v>
      </c>
      <c r="J29" s="155" t="s">
        <v>188</v>
      </c>
      <c r="K29" s="97" t="s">
        <v>65</v>
      </c>
      <c r="L29" s="97">
        <v>100</v>
      </c>
      <c r="M29" s="97">
        <v>100</v>
      </c>
      <c r="N29" s="97">
        <v>100</v>
      </c>
    </row>
    <row r="30" spans="1:14" ht="54.75" customHeight="1" x14ac:dyDescent="0.3">
      <c r="A30" s="14"/>
      <c r="B30" s="132"/>
      <c r="C30" s="120"/>
      <c r="D30" s="120"/>
      <c r="E30" s="114"/>
      <c r="F30" s="14" t="s">
        <v>20</v>
      </c>
      <c r="G30" s="45">
        <v>462075</v>
      </c>
      <c r="H30" s="45">
        <v>432116.8</v>
      </c>
      <c r="I30" s="59">
        <f>H30/G30*100</f>
        <v>93.516593626575769</v>
      </c>
      <c r="J30" s="156"/>
      <c r="K30" s="98"/>
      <c r="L30" s="98"/>
      <c r="M30" s="98"/>
      <c r="N30" s="98"/>
    </row>
    <row r="31" spans="1:14" ht="51" customHeight="1" x14ac:dyDescent="0.3">
      <c r="A31" s="14"/>
      <c r="B31" s="133"/>
      <c r="C31" s="121"/>
      <c r="D31" s="121"/>
      <c r="E31" s="115"/>
      <c r="F31" s="14" t="s">
        <v>21</v>
      </c>
      <c r="G31" s="45">
        <v>462075</v>
      </c>
      <c r="H31" s="45">
        <v>432116.8</v>
      </c>
      <c r="I31" s="59">
        <f>H31/G31*100</f>
        <v>93.516593626575769</v>
      </c>
      <c r="J31" s="157"/>
      <c r="K31" s="99"/>
      <c r="L31" s="99"/>
      <c r="M31" s="99"/>
      <c r="N31" s="99"/>
    </row>
    <row r="32" spans="1:14" ht="40.5" hidden="1" customHeight="1" x14ac:dyDescent="0.3">
      <c r="A32" s="119"/>
      <c r="B32" s="113" t="s">
        <v>133</v>
      </c>
      <c r="C32" s="119">
        <v>2020</v>
      </c>
      <c r="D32" s="119">
        <v>2026</v>
      </c>
      <c r="E32" s="113" t="s">
        <v>22</v>
      </c>
      <c r="F32" s="14" t="s">
        <v>14</v>
      </c>
      <c r="G32" s="45">
        <f>G33</f>
        <v>0</v>
      </c>
      <c r="H32" s="45"/>
      <c r="I32" s="45"/>
      <c r="J32" s="97" t="s">
        <v>129</v>
      </c>
      <c r="K32" s="97" t="s">
        <v>130</v>
      </c>
      <c r="L32" s="97"/>
      <c r="M32" s="97"/>
      <c r="N32" s="97"/>
    </row>
    <row r="33" spans="1:14" ht="54.75" hidden="1" customHeight="1" x14ac:dyDescent="0.3">
      <c r="A33" s="120"/>
      <c r="B33" s="114"/>
      <c r="C33" s="120"/>
      <c r="D33" s="120"/>
      <c r="E33" s="114"/>
      <c r="F33" s="14" t="s">
        <v>20</v>
      </c>
      <c r="G33" s="45">
        <v>0</v>
      </c>
      <c r="H33" s="45"/>
      <c r="I33" s="45"/>
      <c r="J33" s="98"/>
      <c r="K33" s="98"/>
      <c r="L33" s="98"/>
      <c r="M33" s="98"/>
      <c r="N33" s="98"/>
    </row>
    <row r="34" spans="1:14" ht="40.5" hidden="1" customHeight="1" x14ac:dyDescent="0.3">
      <c r="A34" s="121"/>
      <c r="B34" s="115"/>
      <c r="C34" s="121"/>
      <c r="D34" s="121"/>
      <c r="E34" s="115"/>
      <c r="F34" s="14" t="s">
        <v>21</v>
      </c>
      <c r="G34" s="45">
        <v>0</v>
      </c>
      <c r="H34" s="45"/>
      <c r="I34" s="45"/>
      <c r="J34" s="99"/>
      <c r="K34" s="99"/>
      <c r="L34" s="99"/>
      <c r="M34" s="99"/>
      <c r="N34" s="99"/>
    </row>
    <row r="35" spans="1:14" ht="40.5" customHeight="1" x14ac:dyDescent="0.3">
      <c r="A35" s="119"/>
      <c r="B35" s="134" t="s">
        <v>138</v>
      </c>
      <c r="C35" s="119">
        <v>2020</v>
      </c>
      <c r="D35" s="119">
        <v>2026</v>
      </c>
      <c r="E35" s="113" t="s">
        <v>22</v>
      </c>
      <c r="F35" s="14" t="s">
        <v>14</v>
      </c>
      <c r="G35" s="45">
        <f t="shared" ref="G35" si="9">G36+G37</f>
        <v>2374198</v>
      </c>
      <c r="H35" s="45">
        <f>H36+H37</f>
        <v>2374198</v>
      </c>
      <c r="I35" s="59">
        <f>H35/G35*100</f>
        <v>100</v>
      </c>
      <c r="J35" s="97" t="s">
        <v>128</v>
      </c>
      <c r="K35" s="97" t="s">
        <v>65</v>
      </c>
      <c r="L35" s="97">
        <v>100</v>
      </c>
      <c r="M35" s="97">
        <v>100</v>
      </c>
      <c r="N35" s="97">
        <v>100</v>
      </c>
    </row>
    <row r="36" spans="1:14" ht="31.8" customHeight="1" x14ac:dyDescent="0.3">
      <c r="A36" s="120"/>
      <c r="B36" s="135"/>
      <c r="C36" s="120"/>
      <c r="D36" s="120"/>
      <c r="E36" s="114"/>
      <c r="F36" s="14" t="s">
        <v>20</v>
      </c>
      <c r="G36" s="45">
        <v>2374198</v>
      </c>
      <c r="H36" s="45">
        <v>2374198</v>
      </c>
      <c r="I36" s="59">
        <f>H36/G36*100</f>
        <v>100</v>
      </c>
      <c r="J36" s="98"/>
      <c r="K36" s="98"/>
      <c r="L36" s="98"/>
      <c r="M36" s="98"/>
      <c r="N36" s="98"/>
    </row>
    <row r="37" spans="1:14" ht="40.5" customHeight="1" x14ac:dyDescent="0.3">
      <c r="A37" s="121"/>
      <c r="B37" s="136"/>
      <c r="C37" s="121"/>
      <c r="D37" s="121"/>
      <c r="E37" s="115"/>
      <c r="F37" s="14" t="s">
        <v>21</v>
      </c>
      <c r="G37" s="45">
        <v>0</v>
      </c>
      <c r="H37" s="45">
        <v>0</v>
      </c>
      <c r="I37" s="45">
        <v>0</v>
      </c>
      <c r="J37" s="99"/>
      <c r="K37" s="99"/>
      <c r="L37" s="99"/>
      <c r="M37" s="99"/>
      <c r="N37" s="99"/>
    </row>
    <row r="38" spans="1:14" ht="40.5" customHeight="1" x14ac:dyDescent="0.3">
      <c r="A38" s="13"/>
      <c r="B38" s="134" t="s">
        <v>139</v>
      </c>
      <c r="C38" s="119"/>
      <c r="D38" s="119"/>
      <c r="E38" s="113" t="s">
        <v>22</v>
      </c>
      <c r="F38" s="14" t="s">
        <v>14</v>
      </c>
      <c r="G38" s="45">
        <f>G39+G40</f>
        <v>72100</v>
      </c>
      <c r="H38" s="45">
        <v>72100</v>
      </c>
      <c r="I38" s="59">
        <f>H38/G38*100</f>
        <v>100</v>
      </c>
      <c r="J38" s="97" t="s">
        <v>128</v>
      </c>
      <c r="K38" s="97" t="s">
        <v>65</v>
      </c>
      <c r="L38" s="97">
        <v>100</v>
      </c>
      <c r="M38" s="97">
        <v>100</v>
      </c>
      <c r="N38" s="97">
        <v>100</v>
      </c>
    </row>
    <row r="39" spans="1:14" ht="40.5" customHeight="1" x14ac:dyDescent="0.3">
      <c r="A39" s="13"/>
      <c r="B39" s="135"/>
      <c r="C39" s="120"/>
      <c r="D39" s="120"/>
      <c r="E39" s="114"/>
      <c r="F39" s="14" t="s">
        <v>20</v>
      </c>
      <c r="G39" s="45">
        <v>72100</v>
      </c>
      <c r="H39" s="45">
        <v>72100</v>
      </c>
      <c r="I39" s="59">
        <f>H39/G39*100</f>
        <v>100</v>
      </c>
      <c r="J39" s="98"/>
      <c r="K39" s="98"/>
      <c r="L39" s="98"/>
      <c r="M39" s="98"/>
      <c r="N39" s="98"/>
    </row>
    <row r="40" spans="1:14" ht="40.5" customHeight="1" x14ac:dyDescent="0.3">
      <c r="A40" s="13"/>
      <c r="B40" s="136"/>
      <c r="C40" s="121"/>
      <c r="D40" s="121"/>
      <c r="E40" s="115"/>
      <c r="F40" s="14" t="s">
        <v>21</v>
      </c>
      <c r="G40" s="45">
        <v>0</v>
      </c>
      <c r="H40" s="45">
        <v>0</v>
      </c>
      <c r="I40" s="45">
        <v>0</v>
      </c>
      <c r="J40" s="99"/>
      <c r="K40" s="99"/>
      <c r="L40" s="99"/>
      <c r="M40" s="99"/>
      <c r="N40" s="99"/>
    </row>
    <row r="41" spans="1:14" ht="40.5" customHeight="1" x14ac:dyDescent="0.3">
      <c r="A41" s="13"/>
      <c r="B41" s="131" t="s">
        <v>178</v>
      </c>
      <c r="C41" s="119">
        <v>2020</v>
      </c>
      <c r="D41" s="119">
        <v>2026</v>
      </c>
      <c r="E41" s="113" t="s">
        <v>22</v>
      </c>
      <c r="F41" s="14" t="s">
        <v>14</v>
      </c>
      <c r="G41" s="45">
        <f>G42+G43</f>
        <v>8030052.3500000006</v>
      </c>
      <c r="H41" s="45">
        <f>H42+H43</f>
        <v>7631228.4900000002</v>
      </c>
      <c r="I41" s="59">
        <f>H41/G41*100</f>
        <v>95.033359153629931</v>
      </c>
      <c r="J41" s="97" t="s">
        <v>179</v>
      </c>
      <c r="K41" s="97" t="s">
        <v>65</v>
      </c>
      <c r="L41" s="97">
        <v>100</v>
      </c>
      <c r="M41" s="97">
        <v>100</v>
      </c>
      <c r="N41" s="97">
        <v>100</v>
      </c>
    </row>
    <row r="42" spans="1:14" ht="40.5" customHeight="1" x14ac:dyDescent="0.3">
      <c r="A42" s="13"/>
      <c r="B42" s="132"/>
      <c r="C42" s="120"/>
      <c r="D42" s="120"/>
      <c r="E42" s="114"/>
      <c r="F42" s="14" t="s">
        <v>20</v>
      </c>
      <c r="G42" s="45">
        <v>401502.62</v>
      </c>
      <c r="H42" s="45">
        <v>381561.38</v>
      </c>
      <c r="I42" s="59">
        <f>H42/G42*100</f>
        <v>95.033347478529535</v>
      </c>
      <c r="J42" s="98"/>
      <c r="K42" s="98"/>
      <c r="L42" s="98"/>
      <c r="M42" s="98"/>
      <c r="N42" s="98"/>
    </row>
    <row r="43" spans="1:14" ht="47.4" customHeight="1" x14ac:dyDescent="0.3">
      <c r="A43" s="13"/>
      <c r="B43" s="133"/>
      <c r="C43" s="121"/>
      <c r="D43" s="121"/>
      <c r="E43" s="115"/>
      <c r="F43" s="14" t="s">
        <v>21</v>
      </c>
      <c r="G43" s="45">
        <v>7628549.7300000004</v>
      </c>
      <c r="H43" s="45">
        <v>7249667.1100000003</v>
      </c>
      <c r="I43" s="59">
        <f>H43/G43*100</f>
        <v>95.033359768108895</v>
      </c>
      <c r="J43" s="99"/>
      <c r="K43" s="99"/>
      <c r="L43" s="99"/>
      <c r="M43" s="99"/>
      <c r="N43" s="99"/>
    </row>
    <row r="44" spans="1:14" ht="26.25" hidden="1" customHeight="1" x14ac:dyDescent="0.3">
      <c r="A44" s="119"/>
      <c r="B44" s="113" t="s">
        <v>180</v>
      </c>
      <c r="C44" s="119">
        <v>2020</v>
      </c>
      <c r="D44" s="119">
        <v>2026</v>
      </c>
      <c r="E44" s="113" t="s">
        <v>22</v>
      </c>
      <c r="F44" s="14" t="s">
        <v>14</v>
      </c>
      <c r="G44" s="45"/>
      <c r="H44" s="45"/>
      <c r="I44" s="45"/>
      <c r="J44" s="97" t="s">
        <v>181</v>
      </c>
      <c r="K44" s="97" t="s">
        <v>65</v>
      </c>
      <c r="L44" s="97"/>
      <c r="M44" s="97"/>
      <c r="N44" s="97"/>
    </row>
    <row r="45" spans="1:14" ht="52.5" hidden="1" customHeight="1" x14ac:dyDescent="0.3">
      <c r="A45" s="120"/>
      <c r="B45" s="114"/>
      <c r="C45" s="120"/>
      <c r="D45" s="120"/>
      <c r="E45" s="114"/>
      <c r="F45" s="14" t="s">
        <v>20</v>
      </c>
      <c r="G45" s="45"/>
      <c r="H45" s="45"/>
      <c r="I45" s="45"/>
      <c r="J45" s="98"/>
      <c r="K45" s="98"/>
      <c r="L45" s="98"/>
      <c r="M45" s="98"/>
      <c r="N45" s="98"/>
    </row>
    <row r="46" spans="1:14" ht="153.6" hidden="1" customHeight="1" x14ac:dyDescent="0.3">
      <c r="A46" s="121"/>
      <c r="B46" s="115"/>
      <c r="C46" s="121"/>
      <c r="D46" s="121"/>
      <c r="E46" s="115"/>
      <c r="F46" s="14" t="s">
        <v>21</v>
      </c>
      <c r="G46" s="45"/>
      <c r="H46" s="45"/>
      <c r="I46" s="45"/>
      <c r="J46" s="99"/>
      <c r="K46" s="99"/>
      <c r="L46" s="99"/>
      <c r="M46" s="99"/>
      <c r="N46" s="99"/>
    </row>
    <row r="47" spans="1:14" ht="15.75" customHeight="1" x14ac:dyDescent="0.3">
      <c r="A47" s="113"/>
      <c r="B47" s="131" t="s">
        <v>193</v>
      </c>
      <c r="C47" s="119">
        <v>2020</v>
      </c>
      <c r="D47" s="119">
        <v>2026</v>
      </c>
      <c r="E47" s="113" t="s">
        <v>22</v>
      </c>
      <c r="F47" s="14" t="s">
        <v>14</v>
      </c>
      <c r="G47" s="44">
        <f t="shared" ref="G47:H47" si="10">G48+G49</f>
        <v>16440354</v>
      </c>
      <c r="H47" s="44">
        <f t="shared" si="10"/>
        <v>16378328.859999999</v>
      </c>
      <c r="I47" s="59">
        <f>H47/G47*100</f>
        <v>99.622726250298498</v>
      </c>
      <c r="J47" s="97" t="s">
        <v>183</v>
      </c>
      <c r="K47" s="97" t="s">
        <v>65</v>
      </c>
      <c r="L47" s="97">
        <v>100</v>
      </c>
      <c r="M47" s="97">
        <v>100</v>
      </c>
      <c r="N47" s="97">
        <v>100</v>
      </c>
    </row>
    <row r="48" spans="1:14" ht="124.95" customHeight="1" x14ac:dyDescent="0.3">
      <c r="A48" s="114"/>
      <c r="B48" s="132"/>
      <c r="C48" s="120"/>
      <c r="D48" s="120"/>
      <c r="E48" s="114"/>
      <c r="F48" s="14" t="s">
        <v>20</v>
      </c>
      <c r="G48" s="44">
        <v>0</v>
      </c>
      <c r="H48" s="44">
        <v>0</v>
      </c>
      <c r="I48" s="59">
        <v>0</v>
      </c>
      <c r="J48" s="98"/>
      <c r="K48" s="98"/>
      <c r="L48" s="98"/>
      <c r="M48" s="98"/>
      <c r="N48" s="98"/>
    </row>
    <row r="49" spans="1:14" ht="42" customHeight="1" x14ac:dyDescent="0.3">
      <c r="A49" s="115"/>
      <c r="B49" s="133"/>
      <c r="C49" s="121"/>
      <c r="D49" s="121"/>
      <c r="E49" s="115"/>
      <c r="F49" s="14" t="s">
        <v>21</v>
      </c>
      <c r="G49" s="45">
        <v>16440354</v>
      </c>
      <c r="H49" s="45">
        <v>16378328.859999999</v>
      </c>
      <c r="I49" s="59">
        <f>H49/G49*100</f>
        <v>99.622726250298498</v>
      </c>
      <c r="J49" s="99"/>
      <c r="K49" s="99"/>
      <c r="L49" s="99"/>
      <c r="M49" s="99"/>
      <c r="N49" s="99"/>
    </row>
    <row r="50" spans="1:14" s="33" customFormat="1" ht="26.4" customHeight="1" x14ac:dyDescent="0.3">
      <c r="A50" s="32"/>
      <c r="B50" s="131" t="s">
        <v>186</v>
      </c>
      <c r="C50" s="119">
        <v>2020</v>
      </c>
      <c r="D50" s="119">
        <v>2026</v>
      </c>
      <c r="E50" s="113" t="s">
        <v>22</v>
      </c>
      <c r="F50" s="14" t="s">
        <v>14</v>
      </c>
      <c r="G50" s="45">
        <f t="shared" ref="G50:H50" si="11">G51+G52</f>
        <v>480585.03</v>
      </c>
      <c r="H50" s="45">
        <f t="shared" si="11"/>
        <v>480585.03</v>
      </c>
      <c r="I50" s="59">
        <f>H50/G50*100</f>
        <v>100</v>
      </c>
      <c r="J50" s="97" t="s">
        <v>187</v>
      </c>
      <c r="K50" s="97" t="s">
        <v>65</v>
      </c>
      <c r="L50" s="97">
        <v>100</v>
      </c>
      <c r="M50" s="97">
        <v>100</v>
      </c>
      <c r="N50" s="97">
        <v>100</v>
      </c>
    </row>
    <row r="51" spans="1:14" s="33" customFormat="1" ht="35.4" customHeight="1" x14ac:dyDescent="0.3">
      <c r="A51" s="32"/>
      <c r="B51" s="132"/>
      <c r="C51" s="120"/>
      <c r="D51" s="120"/>
      <c r="E51" s="114"/>
      <c r="F51" s="14" t="s">
        <v>20</v>
      </c>
      <c r="G51" s="45">
        <v>480585.03</v>
      </c>
      <c r="H51" s="45">
        <v>480585.03</v>
      </c>
      <c r="I51" s="59">
        <f>H51/G51*100</f>
        <v>100</v>
      </c>
      <c r="J51" s="98"/>
      <c r="K51" s="98"/>
      <c r="L51" s="98"/>
      <c r="M51" s="98"/>
      <c r="N51" s="98"/>
    </row>
    <row r="52" spans="1:14" s="33" customFormat="1" ht="35.4" customHeight="1" x14ac:dyDescent="0.3">
      <c r="A52" s="32"/>
      <c r="B52" s="133"/>
      <c r="C52" s="121"/>
      <c r="D52" s="121"/>
      <c r="E52" s="115"/>
      <c r="F52" s="14" t="s">
        <v>21</v>
      </c>
      <c r="G52" s="45">
        <v>0</v>
      </c>
      <c r="H52" s="45">
        <v>0</v>
      </c>
      <c r="I52" s="45">
        <v>0</v>
      </c>
      <c r="J52" s="99"/>
      <c r="K52" s="99"/>
      <c r="L52" s="99"/>
      <c r="M52" s="99"/>
      <c r="N52" s="99"/>
    </row>
    <row r="53" spans="1:14" ht="31.2" customHeight="1" x14ac:dyDescent="0.3">
      <c r="A53" s="119"/>
      <c r="B53" s="131" t="s">
        <v>201</v>
      </c>
      <c r="C53" s="119">
        <v>2021</v>
      </c>
      <c r="D53" s="119">
        <v>2026</v>
      </c>
      <c r="E53" s="113" t="s">
        <v>22</v>
      </c>
      <c r="F53" s="14" t="s">
        <v>14</v>
      </c>
      <c r="G53" s="45">
        <f t="shared" ref="G53" si="12">G54+G55</f>
        <v>404040.4</v>
      </c>
      <c r="H53" s="45">
        <f>H54+H55</f>
        <v>404040.4</v>
      </c>
      <c r="I53" s="59">
        <f>H53/G53*100</f>
        <v>100</v>
      </c>
      <c r="J53" s="97" t="s">
        <v>160</v>
      </c>
      <c r="K53" s="97" t="s">
        <v>65</v>
      </c>
      <c r="L53" s="97">
        <v>100</v>
      </c>
      <c r="M53" s="97">
        <v>100</v>
      </c>
      <c r="N53" s="97">
        <v>100</v>
      </c>
    </row>
    <row r="54" spans="1:14" ht="124.95" customHeight="1" x14ac:dyDescent="0.3">
      <c r="A54" s="120"/>
      <c r="B54" s="132"/>
      <c r="C54" s="120"/>
      <c r="D54" s="120"/>
      <c r="E54" s="114"/>
      <c r="F54" s="14" t="s">
        <v>20</v>
      </c>
      <c r="G54" s="45">
        <v>4040.4</v>
      </c>
      <c r="H54" s="45">
        <v>4040.4</v>
      </c>
      <c r="I54" s="59">
        <f>H54/G54*100</f>
        <v>100</v>
      </c>
      <c r="J54" s="98"/>
      <c r="K54" s="98"/>
      <c r="L54" s="98"/>
      <c r="M54" s="98"/>
      <c r="N54" s="98"/>
    </row>
    <row r="55" spans="1:14" ht="42.6" customHeight="1" x14ac:dyDescent="0.3">
      <c r="A55" s="121"/>
      <c r="B55" s="133"/>
      <c r="C55" s="121"/>
      <c r="D55" s="121"/>
      <c r="E55" s="115"/>
      <c r="F55" s="14" t="s">
        <v>21</v>
      </c>
      <c r="G55" s="45">
        <v>400000</v>
      </c>
      <c r="H55" s="45">
        <v>400000</v>
      </c>
      <c r="I55" s="59">
        <f>H55/G55*100</f>
        <v>100</v>
      </c>
      <c r="J55" s="99"/>
      <c r="K55" s="99"/>
      <c r="L55" s="99"/>
      <c r="M55" s="99"/>
      <c r="N55" s="99"/>
    </row>
    <row r="56" spans="1:14" ht="31.2" customHeight="1" x14ac:dyDescent="0.3">
      <c r="A56" s="14"/>
      <c r="B56" s="131" t="s">
        <v>50</v>
      </c>
      <c r="C56" s="119">
        <v>2020</v>
      </c>
      <c r="D56" s="119">
        <v>2026</v>
      </c>
      <c r="E56" s="113" t="s">
        <v>22</v>
      </c>
      <c r="F56" s="14" t="s">
        <v>14</v>
      </c>
      <c r="G56" s="44" t="s">
        <v>27</v>
      </c>
      <c r="H56" s="44" t="s">
        <v>27</v>
      </c>
      <c r="I56" s="44" t="s">
        <v>27</v>
      </c>
      <c r="J56" s="17"/>
      <c r="K56" s="17"/>
      <c r="L56" s="17"/>
      <c r="M56" s="17"/>
      <c r="N56" s="17"/>
    </row>
    <row r="57" spans="1:14" ht="55.2" customHeight="1" x14ac:dyDescent="0.3">
      <c r="A57" s="14"/>
      <c r="B57" s="132"/>
      <c r="C57" s="120"/>
      <c r="D57" s="120"/>
      <c r="E57" s="114"/>
      <c r="F57" s="14" t="s">
        <v>20</v>
      </c>
      <c r="G57" s="44" t="s">
        <v>27</v>
      </c>
      <c r="H57" s="44" t="s">
        <v>27</v>
      </c>
      <c r="I57" s="44" t="s">
        <v>27</v>
      </c>
      <c r="J57" s="17"/>
      <c r="K57" s="17"/>
      <c r="L57" s="17"/>
      <c r="M57" s="17"/>
      <c r="N57" s="17"/>
    </row>
    <row r="58" spans="1:14" ht="62.4" customHeight="1" x14ac:dyDescent="0.3">
      <c r="A58" s="14"/>
      <c r="B58" s="133"/>
      <c r="C58" s="121"/>
      <c r="D58" s="121"/>
      <c r="E58" s="115"/>
      <c r="F58" s="14" t="s">
        <v>21</v>
      </c>
      <c r="G58" s="45" t="s">
        <v>27</v>
      </c>
      <c r="H58" s="44" t="s">
        <v>27</v>
      </c>
      <c r="I58" s="44" t="s">
        <v>27</v>
      </c>
      <c r="J58" s="17"/>
      <c r="K58" s="17"/>
      <c r="L58" s="17"/>
      <c r="M58" s="17"/>
      <c r="N58" s="17"/>
    </row>
    <row r="59" spans="1:14" ht="15.75" customHeight="1" x14ac:dyDescent="0.3">
      <c r="A59" s="113"/>
      <c r="B59" s="113" t="s">
        <v>23</v>
      </c>
      <c r="C59" s="119">
        <v>2020</v>
      </c>
      <c r="D59" s="119">
        <v>2026</v>
      </c>
      <c r="E59" s="113" t="s">
        <v>22</v>
      </c>
      <c r="F59" s="14" t="s">
        <v>14</v>
      </c>
      <c r="G59" s="46">
        <f t="shared" ref="G59:H59" si="13">G60+G61</f>
        <v>29433045.530000001</v>
      </c>
      <c r="H59" s="46">
        <f t="shared" si="13"/>
        <v>29433045.530000001</v>
      </c>
      <c r="I59" s="59">
        <f>H59/G59*100</f>
        <v>100</v>
      </c>
      <c r="J59" s="97" t="s">
        <v>13</v>
      </c>
      <c r="K59" s="97" t="s">
        <v>13</v>
      </c>
      <c r="L59" s="97" t="s">
        <v>13</v>
      </c>
      <c r="M59" s="97"/>
      <c r="N59" s="97"/>
    </row>
    <row r="60" spans="1:14" ht="61.8" customHeight="1" x14ac:dyDescent="0.3">
      <c r="A60" s="114"/>
      <c r="B60" s="114"/>
      <c r="C60" s="120"/>
      <c r="D60" s="120"/>
      <c r="E60" s="114"/>
      <c r="F60" s="14" t="s">
        <v>20</v>
      </c>
      <c r="G60" s="45">
        <f>G63+G66+G69</f>
        <v>29433045.530000001</v>
      </c>
      <c r="H60" s="45">
        <f>H63+H66+H69</f>
        <v>29433045.530000001</v>
      </c>
      <c r="I60" s="59">
        <f>H60/G60*100</f>
        <v>100</v>
      </c>
      <c r="J60" s="98"/>
      <c r="K60" s="98"/>
      <c r="L60" s="98"/>
      <c r="M60" s="98"/>
      <c r="N60" s="98"/>
    </row>
    <row r="61" spans="1:14" ht="62.4" customHeight="1" x14ac:dyDescent="0.3">
      <c r="A61" s="114"/>
      <c r="B61" s="115"/>
      <c r="C61" s="121"/>
      <c r="D61" s="121"/>
      <c r="E61" s="115"/>
      <c r="F61" s="14" t="s">
        <v>21</v>
      </c>
      <c r="G61" s="45">
        <f>G64+G67+G70</f>
        <v>0</v>
      </c>
      <c r="H61" s="45">
        <f>H64+H67+H70</f>
        <v>0</v>
      </c>
      <c r="I61" s="45">
        <f>I64+I67+I70</f>
        <v>0</v>
      </c>
      <c r="J61" s="99"/>
      <c r="K61" s="99"/>
      <c r="L61" s="99"/>
      <c r="M61" s="99"/>
      <c r="N61" s="99"/>
    </row>
    <row r="62" spans="1:14" ht="15.75" customHeight="1" x14ac:dyDescent="0.3">
      <c r="A62" s="114"/>
      <c r="B62" s="131" t="s">
        <v>104</v>
      </c>
      <c r="C62" s="119">
        <v>2020</v>
      </c>
      <c r="D62" s="119">
        <v>2026</v>
      </c>
      <c r="E62" s="113" t="s">
        <v>22</v>
      </c>
      <c r="F62" s="14" t="s">
        <v>14</v>
      </c>
      <c r="G62" s="45">
        <f t="shared" ref="G62:H62" si="14">G63+G64</f>
        <v>29035623.530000001</v>
      </c>
      <c r="H62" s="45">
        <f t="shared" si="14"/>
        <v>29035623.530000001</v>
      </c>
      <c r="I62" s="59">
        <f>H62/G62*100</f>
        <v>100</v>
      </c>
      <c r="J62" s="128" t="s">
        <v>66</v>
      </c>
      <c r="K62" s="128" t="s">
        <v>65</v>
      </c>
      <c r="L62" s="256">
        <v>100</v>
      </c>
      <c r="M62" s="256">
        <v>100</v>
      </c>
      <c r="N62" s="256">
        <v>100</v>
      </c>
    </row>
    <row r="63" spans="1:14" ht="64.8" customHeight="1" x14ac:dyDescent="0.3">
      <c r="A63" s="114"/>
      <c r="B63" s="132"/>
      <c r="C63" s="120"/>
      <c r="D63" s="120"/>
      <c r="E63" s="114"/>
      <c r="F63" s="14" t="s">
        <v>20</v>
      </c>
      <c r="G63" s="45">
        <v>29035623.530000001</v>
      </c>
      <c r="H63" s="45">
        <v>29035623.530000001</v>
      </c>
      <c r="I63" s="59">
        <f>H63/G63*100</f>
        <v>100</v>
      </c>
      <c r="J63" s="129"/>
      <c r="K63" s="129"/>
      <c r="L63" s="257"/>
      <c r="M63" s="257"/>
      <c r="N63" s="257"/>
    </row>
    <row r="64" spans="1:14" ht="62.4" customHeight="1" x14ac:dyDescent="0.3">
      <c r="A64" s="115"/>
      <c r="B64" s="133"/>
      <c r="C64" s="121"/>
      <c r="D64" s="121"/>
      <c r="E64" s="115"/>
      <c r="F64" s="14" t="s">
        <v>21</v>
      </c>
      <c r="G64" s="45">
        <v>0</v>
      </c>
      <c r="H64" s="45">
        <v>0</v>
      </c>
      <c r="I64" s="45">
        <v>0</v>
      </c>
      <c r="J64" s="130"/>
      <c r="K64" s="130"/>
      <c r="L64" s="258"/>
      <c r="M64" s="258"/>
      <c r="N64" s="258"/>
    </row>
    <row r="65" spans="1:14" ht="31.5" customHeight="1" x14ac:dyDescent="0.3">
      <c r="A65" s="119"/>
      <c r="B65" s="134" t="s">
        <v>140</v>
      </c>
      <c r="C65" s="119">
        <v>2020</v>
      </c>
      <c r="D65" s="119">
        <v>2026</v>
      </c>
      <c r="E65" s="113" t="s">
        <v>22</v>
      </c>
      <c r="F65" s="14" t="s">
        <v>14</v>
      </c>
      <c r="G65" s="45">
        <f t="shared" ref="G65" si="15">G66+G67</f>
        <v>276081</v>
      </c>
      <c r="H65" s="45">
        <f>H66</f>
        <v>276081</v>
      </c>
      <c r="I65" s="59">
        <f>H65/G65*100</f>
        <v>100</v>
      </c>
      <c r="J65" s="128" t="s">
        <v>124</v>
      </c>
      <c r="K65" s="128" t="s">
        <v>65</v>
      </c>
      <c r="L65" s="256">
        <v>100</v>
      </c>
      <c r="M65" s="128">
        <v>100</v>
      </c>
      <c r="N65" s="128">
        <v>100</v>
      </c>
    </row>
    <row r="66" spans="1:14" ht="43.2" customHeight="1" x14ac:dyDescent="0.3">
      <c r="A66" s="120"/>
      <c r="B66" s="135"/>
      <c r="C66" s="120"/>
      <c r="D66" s="120"/>
      <c r="E66" s="114"/>
      <c r="F66" s="14" t="s">
        <v>20</v>
      </c>
      <c r="G66" s="45">
        <v>276081</v>
      </c>
      <c r="H66" s="45">
        <v>276081</v>
      </c>
      <c r="I66" s="59">
        <f>H66/G66*100</f>
        <v>100</v>
      </c>
      <c r="J66" s="129"/>
      <c r="K66" s="129"/>
      <c r="L66" s="257"/>
      <c r="M66" s="129"/>
      <c r="N66" s="129"/>
    </row>
    <row r="67" spans="1:14" ht="48.6" customHeight="1" x14ac:dyDescent="0.3">
      <c r="A67" s="121"/>
      <c r="B67" s="136"/>
      <c r="C67" s="121"/>
      <c r="D67" s="121"/>
      <c r="E67" s="115"/>
      <c r="F67" s="14" t="s">
        <v>21</v>
      </c>
      <c r="G67" s="45">
        <v>0</v>
      </c>
      <c r="H67" s="45">
        <v>0</v>
      </c>
      <c r="I67" s="45">
        <v>0</v>
      </c>
      <c r="J67" s="130"/>
      <c r="K67" s="130"/>
      <c r="L67" s="258"/>
      <c r="M67" s="130"/>
      <c r="N67" s="130"/>
    </row>
    <row r="68" spans="1:14" ht="31.5" customHeight="1" x14ac:dyDescent="0.3">
      <c r="A68" s="13"/>
      <c r="B68" s="134" t="s">
        <v>189</v>
      </c>
      <c r="C68" s="119">
        <v>2020</v>
      </c>
      <c r="D68" s="119">
        <v>2026</v>
      </c>
      <c r="E68" s="113" t="s">
        <v>22</v>
      </c>
      <c r="F68" s="14" t="s">
        <v>14</v>
      </c>
      <c r="G68" s="47">
        <f t="shared" ref="G68" si="16">G69+G70</f>
        <v>121341</v>
      </c>
      <c r="H68" s="62">
        <f>H69</f>
        <v>121341</v>
      </c>
      <c r="I68" s="59">
        <f>H68/G68*100</f>
        <v>100</v>
      </c>
      <c r="J68" s="128" t="s">
        <v>124</v>
      </c>
      <c r="K68" s="128" t="s">
        <v>65</v>
      </c>
      <c r="L68" s="256">
        <v>100</v>
      </c>
      <c r="M68" s="128">
        <v>100</v>
      </c>
      <c r="N68" s="128">
        <v>100</v>
      </c>
    </row>
    <row r="69" spans="1:14" ht="48" customHeight="1" x14ac:dyDescent="0.3">
      <c r="A69" s="13"/>
      <c r="B69" s="135"/>
      <c r="C69" s="120"/>
      <c r="D69" s="120"/>
      <c r="E69" s="114"/>
      <c r="F69" s="14" t="s">
        <v>20</v>
      </c>
      <c r="G69" s="47">
        <v>121341</v>
      </c>
      <c r="H69" s="62">
        <v>121341</v>
      </c>
      <c r="I69" s="59">
        <f>H69/G69*100</f>
        <v>100</v>
      </c>
      <c r="J69" s="129"/>
      <c r="K69" s="129"/>
      <c r="L69" s="257"/>
      <c r="M69" s="129"/>
      <c r="N69" s="129"/>
    </row>
    <row r="70" spans="1:14" ht="48" customHeight="1" x14ac:dyDescent="0.3">
      <c r="A70" s="13"/>
      <c r="B70" s="136"/>
      <c r="C70" s="121"/>
      <c r="D70" s="121"/>
      <c r="E70" s="115"/>
      <c r="F70" s="14" t="s">
        <v>21</v>
      </c>
      <c r="G70" s="47">
        <v>0</v>
      </c>
      <c r="H70" s="62">
        <v>0</v>
      </c>
      <c r="I70" s="47">
        <v>0</v>
      </c>
      <c r="J70" s="130"/>
      <c r="K70" s="130"/>
      <c r="L70" s="258"/>
      <c r="M70" s="130"/>
      <c r="N70" s="130"/>
    </row>
    <row r="71" spans="1:14" ht="15.6" customHeight="1" x14ac:dyDescent="0.3">
      <c r="A71" s="119"/>
      <c r="B71" s="134" t="s">
        <v>121</v>
      </c>
      <c r="C71" s="119"/>
      <c r="D71" s="119"/>
      <c r="E71" s="113" t="s">
        <v>22</v>
      </c>
      <c r="F71" s="119" t="s">
        <v>27</v>
      </c>
      <c r="G71" s="162" t="s">
        <v>27</v>
      </c>
      <c r="H71" s="162" t="s">
        <v>27</v>
      </c>
      <c r="I71" s="162" t="s">
        <v>27</v>
      </c>
      <c r="J71" s="119"/>
      <c r="K71" s="119"/>
      <c r="L71" s="119"/>
      <c r="M71" s="119"/>
      <c r="N71" s="119"/>
    </row>
    <row r="72" spans="1:14" x14ac:dyDescent="0.3">
      <c r="A72" s="120"/>
      <c r="B72" s="135"/>
      <c r="C72" s="120"/>
      <c r="D72" s="120"/>
      <c r="E72" s="114"/>
      <c r="F72" s="120"/>
      <c r="G72" s="163"/>
      <c r="H72" s="163"/>
      <c r="I72" s="163"/>
      <c r="J72" s="120"/>
      <c r="K72" s="120"/>
      <c r="L72" s="120"/>
      <c r="M72" s="120"/>
      <c r="N72" s="120"/>
    </row>
    <row r="73" spans="1:14" ht="37.5" customHeight="1" x14ac:dyDescent="0.3">
      <c r="A73" s="121"/>
      <c r="B73" s="136"/>
      <c r="C73" s="121"/>
      <c r="D73" s="121"/>
      <c r="E73" s="115"/>
      <c r="F73" s="121"/>
      <c r="G73" s="164"/>
      <c r="H73" s="164"/>
      <c r="I73" s="164"/>
      <c r="J73" s="121"/>
      <c r="K73" s="121"/>
      <c r="L73" s="121"/>
      <c r="M73" s="121"/>
      <c r="N73" s="121"/>
    </row>
    <row r="74" spans="1:14" ht="15.75" customHeight="1" x14ac:dyDescent="0.3">
      <c r="A74" s="113"/>
      <c r="B74" s="113" t="s">
        <v>24</v>
      </c>
      <c r="C74" s="119">
        <v>2020</v>
      </c>
      <c r="D74" s="119">
        <v>2026</v>
      </c>
      <c r="E74" s="113" t="s">
        <v>22</v>
      </c>
      <c r="F74" s="14" t="s">
        <v>14</v>
      </c>
      <c r="G74" s="73">
        <f t="shared" ref="G74:H74" si="17">G75+G76</f>
        <v>24667220.960000001</v>
      </c>
      <c r="H74" s="73">
        <f t="shared" si="17"/>
        <v>24667220.960000001</v>
      </c>
      <c r="I74" s="59">
        <f>H74/G74*100</f>
        <v>100</v>
      </c>
      <c r="J74" s="97" t="s">
        <v>13</v>
      </c>
      <c r="K74" s="97" t="s">
        <v>13</v>
      </c>
      <c r="L74" s="97" t="s">
        <v>13</v>
      </c>
      <c r="M74" s="97" t="s">
        <v>13</v>
      </c>
      <c r="N74" s="97" t="s">
        <v>13</v>
      </c>
    </row>
    <row r="75" spans="1:14" ht="36.6" customHeight="1" x14ac:dyDescent="0.3">
      <c r="A75" s="114"/>
      <c r="B75" s="114"/>
      <c r="C75" s="120"/>
      <c r="D75" s="120"/>
      <c r="E75" s="114"/>
      <c r="F75" s="14" t="s">
        <v>20</v>
      </c>
      <c r="G75" s="44">
        <f>G78+G81+G84+G87+G90</f>
        <v>9128732.9600000009</v>
      </c>
      <c r="H75" s="44">
        <f>H78+H81+H84+H87+H90</f>
        <v>9128732.9600000009</v>
      </c>
      <c r="I75" s="59">
        <f>H75/G75*100</f>
        <v>100</v>
      </c>
      <c r="J75" s="98"/>
      <c r="K75" s="98"/>
      <c r="L75" s="98"/>
      <c r="M75" s="98"/>
      <c r="N75" s="98"/>
    </row>
    <row r="76" spans="1:14" ht="43.8" customHeight="1" x14ac:dyDescent="0.3">
      <c r="A76" s="115"/>
      <c r="B76" s="115"/>
      <c r="C76" s="121"/>
      <c r="D76" s="121"/>
      <c r="E76" s="115"/>
      <c r="F76" s="14" t="s">
        <v>21</v>
      </c>
      <c r="G76" s="44">
        <f>G79+G82+G85+G88+G91</f>
        <v>15538488</v>
      </c>
      <c r="H76" s="44">
        <f>H79+H82+H85+H88+H91</f>
        <v>15538488</v>
      </c>
      <c r="I76" s="59">
        <f>H76/G76*100</f>
        <v>100</v>
      </c>
      <c r="J76" s="99"/>
      <c r="K76" s="99"/>
      <c r="L76" s="99"/>
      <c r="M76" s="99"/>
      <c r="N76" s="99"/>
    </row>
    <row r="77" spans="1:14" ht="31.2" customHeight="1" x14ac:dyDescent="0.3">
      <c r="A77" s="113"/>
      <c r="B77" s="131" t="s">
        <v>101</v>
      </c>
      <c r="C77" s="119">
        <v>2020</v>
      </c>
      <c r="D77" s="119">
        <v>2026</v>
      </c>
      <c r="E77" s="113" t="s">
        <v>22</v>
      </c>
      <c r="F77" s="14" t="s">
        <v>14</v>
      </c>
      <c r="G77" s="44">
        <f t="shared" ref="G77" si="18">G78+G79</f>
        <v>3171271.96</v>
      </c>
      <c r="H77" s="44">
        <f>H78</f>
        <v>3171271.96</v>
      </c>
      <c r="I77" s="59">
        <f>H77/G77*100</f>
        <v>100</v>
      </c>
      <c r="J77" s="116" t="s">
        <v>67</v>
      </c>
      <c r="K77" s="97" t="s">
        <v>65</v>
      </c>
      <c r="L77" s="97">
        <v>75</v>
      </c>
      <c r="M77" s="97">
        <v>75</v>
      </c>
      <c r="N77" s="97">
        <v>100</v>
      </c>
    </row>
    <row r="78" spans="1:14" ht="48" customHeight="1" x14ac:dyDescent="0.3">
      <c r="A78" s="114"/>
      <c r="B78" s="132"/>
      <c r="C78" s="120"/>
      <c r="D78" s="120"/>
      <c r="E78" s="114"/>
      <c r="F78" s="14" t="s">
        <v>20</v>
      </c>
      <c r="G78" s="44">
        <v>3171271.96</v>
      </c>
      <c r="H78" s="44">
        <v>3171271.96</v>
      </c>
      <c r="I78" s="59">
        <f>H78/G78*100</f>
        <v>100</v>
      </c>
      <c r="J78" s="117"/>
      <c r="K78" s="98"/>
      <c r="L78" s="98"/>
      <c r="M78" s="98"/>
      <c r="N78" s="98"/>
    </row>
    <row r="79" spans="1:14" ht="31.5" customHeight="1" x14ac:dyDescent="0.3">
      <c r="A79" s="115"/>
      <c r="B79" s="133"/>
      <c r="C79" s="121"/>
      <c r="D79" s="121"/>
      <c r="E79" s="115"/>
      <c r="F79" s="14" t="s">
        <v>21</v>
      </c>
      <c r="G79" s="45">
        <v>0</v>
      </c>
      <c r="H79" s="45">
        <v>0</v>
      </c>
      <c r="I79" s="45">
        <v>0</v>
      </c>
      <c r="J79" s="118"/>
      <c r="K79" s="99"/>
      <c r="L79" s="99"/>
      <c r="M79" s="99"/>
      <c r="N79" s="99"/>
    </row>
    <row r="80" spans="1:14" ht="31.2" customHeight="1" x14ac:dyDescent="0.3">
      <c r="A80" s="113"/>
      <c r="B80" s="131" t="s">
        <v>108</v>
      </c>
      <c r="C80" s="119">
        <v>2020</v>
      </c>
      <c r="D80" s="119">
        <v>2026</v>
      </c>
      <c r="E80" s="113" t="s">
        <v>22</v>
      </c>
      <c r="F80" s="14" t="s">
        <v>14</v>
      </c>
      <c r="G80" s="44">
        <f>G81+G82</f>
        <v>18215373.420000002</v>
      </c>
      <c r="H80" s="44">
        <f>H81+H82</f>
        <v>18215373.420000002</v>
      </c>
      <c r="I80" s="59">
        <f>H80/G80*100</f>
        <v>100</v>
      </c>
      <c r="J80" s="116" t="s">
        <v>202</v>
      </c>
      <c r="K80" s="97" t="s">
        <v>65</v>
      </c>
      <c r="L80" s="97">
        <v>100</v>
      </c>
      <c r="M80" s="97">
        <v>100</v>
      </c>
      <c r="N80" s="97">
        <v>100</v>
      </c>
    </row>
    <row r="81" spans="1:14" ht="57" customHeight="1" x14ac:dyDescent="0.3">
      <c r="A81" s="114"/>
      <c r="B81" s="132"/>
      <c r="C81" s="120"/>
      <c r="D81" s="120"/>
      <c r="E81" s="114"/>
      <c r="F81" s="14" t="s">
        <v>20</v>
      </c>
      <c r="G81" s="44">
        <v>4994743.24</v>
      </c>
      <c r="H81" s="44">
        <v>4994743.24</v>
      </c>
      <c r="I81" s="59">
        <f>H81/G81*100</f>
        <v>100</v>
      </c>
      <c r="J81" s="117"/>
      <c r="K81" s="98"/>
      <c r="L81" s="98"/>
      <c r="M81" s="98"/>
      <c r="N81" s="98"/>
    </row>
    <row r="82" spans="1:14" ht="68.25" customHeight="1" x14ac:dyDescent="0.3">
      <c r="A82" s="115"/>
      <c r="B82" s="133"/>
      <c r="C82" s="121"/>
      <c r="D82" s="121"/>
      <c r="E82" s="115"/>
      <c r="F82" s="14" t="s">
        <v>21</v>
      </c>
      <c r="G82" s="45">
        <v>13220630.18</v>
      </c>
      <c r="H82" s="45">
        <v>13220630.18</v>
      </c>
      <c r="I82" s="59">
        <f>H82/G82*100</f>
        <v>100</v>
      </c>
      <c r="J82" s="118"/>
      <c r="K82" s="99"/>
      <c r="L82" s="99"/>
      <c r="M82" s="99"/>
      <c r="N82" s="99"/>
    </row>
    <row r="83" spans="1:14" ht="31.2" customHeight="1" x14ac:dyDescent="0.3">
      <c r="A83" s="119"/>
      <c r="B83" s="131" t="s">
        <v>141</v>
      </c>
      <c r="C83" s="119">
        <v>2020</v>
      </c>
      <c r="D83" s="119">
        <v>2026</v>
      </c>
      <c r="E83" s="113" t="s">
        <v>22</v>
      </c>
      <c r="F83" s="14" t="s">
        <v>14</v>
      </c>
      <c r="G83" s="44">
        <f t="shared" ref="G83" si="19">G84+G85</f>
        <v>151872</v>
      </c>
      <c r="H83" s="44">
        <f>H84+H85</f>
        <v>151872</v>
      </c>
      <c r="I83" s="59">
        <f>H83/G83*100</f>
        <v>100</v>
      </c>
      <c r="J83" s="97" t="s">
        <v>128</v>
      </c>
      <c r="K83" s="97" t="s">
        <v>65</v>
      </c>
      <c r="L83" s="97">
        <v>100</v>
      </c>
      <c r="M83" s="97">
        <v>100</v>
      </c>
      <c r="N83" s="97">
        <v>100</v>
      </c>
    </row>
    <row r="84" spans="1:14" ht="48" customHeight="1" x14ac:dyDescent="0.3">
      <c r="A84" s="120"/>
      <c r="B84" s="132"/>
      <c r="C84" s="120"/>
      <c r="D84" s="120"/>
      <c r="E84" s="114"/>
      <c r="F84" s="14" t="s">
        <v>20</v>
      </c>
      <c r="G84" s="45">
        <v>151872</v>
      </c>
      <c r="H84" s="45">
        <v>151872</v>
      </c>
      <c r="I84" s="59">
        <f>H84/G84*100</f>
        <v>100</v>
      </c>
      <c r="J84" s="98"/>
      <c r="K84" s="98"/>
      <c r="L84" s="98"/>
      <c r="M84" s="98"/>
      <c r="N84" s="98"/>
    </row>
    <row r="85" spans="1:14" ht="36" customHeight="1" x14ac:dyDescent="0.3">
      <c r="A85" s="121"/>
      <c r="B85" s="133"/>
      <c r="C85" s="121"/>
      <c r="D85" s="121"/>
      <c r="E85" s="115"/>
      <c r="F85" s="14" t="s">
        <v>21</v>
      </c>
      <c r="G85" s="45">
        <v>0</v>
      </c>
      <c r="H85" s="45">
        <v>0</v>
      </c>
      <c r="I85" s="45">
        <v>0</v>
      </c>
      <c r="J85" s="99"/>
      <c r="K85" s="99"/>
      <c r="L85" s="99"/>
      <c r="M85" s="99"/>
      <c r="N85" s="99"/>
    </row>
    <row r="86" spans="1:14" ht="36" customHeight="1" x14ac:dyDescent="0.3">
      <c r="A86" s="13"/>
      <c r="B86" s="131" t="s">
        <v>173</v>
      </c>
      <c r="C86" s="119">
        <v>2020</v>
      </c>
      <c r="D86" s="119">
        <v>2026</v>
      </c>
      <c r="E86" s="113" t="s">
        <v>22</v>
      </c>
      <c r="F86" s="14" t="s">
        <v>14</v>
      </c>
      <c r="G86" s="44">
        <f t="shared" ref="G86" si="20">G87+G88</f>
        <v>2317857.8199999998</v>
      </c>
      <c r="H86" s="44">
        <f>H88</f>
        <v>2317857.8199999998</v>
      </c>
      <c r="I86" s="59">
        <f>H86/G86*100</f>
        <v>100</v>
      </c>
      <c r="J86" s="97" t="s">
        <v>182</v>
      </c>
      <c r="K86" s="97" t="s">
        <v>65</v>
      </c>
      <c r="L86" s="97">
        <v>25</v>
      </c>
      <c r="M86" s="97">
        <v>25</v>
      </c>
      <c r="N86" s="97">
        <v>100</v>
      </c>
    </row>
    <row r="87" spans="1:14" ht="36" customHeight="1" x14ac:dyDescent="0.3">
      <c r="A87" s="13"/>
      <c r="B87" s="132"/>
      <c r="C87" s="120"/>
      <c r="D87" s="120"/>
      <c r="E87" s="114"/>
      <c r="F87" s="14" t="s">
        <v>20</v>
      </c>
      <c r="G87" s="45">
        <v>0</v>
      </c>
      <c r="H87" s="45">
        <v>0</v>
      </c>
      <c r="I87" s="44">
        <v>0</v>
      </c>
      <c r="J87" s="98"/>
      <c r="K87" s="98"/>
      <c r="L87" s="98"/>
      <c r="M87" s="98"/>
      <c r="N87" s="98"/>
    </row>
    <row r="88" spans="1:14" ht="45.6" customHeight="1" x14ac:dyDescent="0.3">
      <c r="A88" s="13"/>
      <c r="B88" s="133"/>
      <c r="C88" s="121"/>
      <c r="D88" s="121"/>
      <c r="E88" s="115"/>
      <c r="F88" s="14" t="s">
        <v>21</v>
      </c>
      <c r="G88" s="45">
        <v>2317857.8199999998</v>
      </c>
      <c r="H88" s="45">
        <v>2317857.8199999998</v>
      </c>
      <c r="I88" s="59">
        <f>H88/G88*100</f>
        <v>100</v>
      </c>
      <c r="J88" s="99"/>
      <c r="K88" s="99"/>
      <c r="L88" s="99"/>
      <c r="M88" s="99"/>
      <c r="N88" s="99"/>
    </row>
    <row r="89" spans="1:14" ht="36" customHeight="1" x14ac:dyDescent="0.3">
      <c r="A89" s="13"/>
      <c r="B89" s="131" t="s">
        <v>174</v>
      </c>
      <c r="C89" s="119">
        <v>2020</v>
      </c>
      <c r="D89" s="119">
        <v>2026</v>
      </c>
      <c r="E89" s="113" t="s">
        <v>22</v>
      </c>
      <c r="F89" s="14" t="s">
        <v>14</v>
      </c>
      <c r="G89" s="44">
        <f t="shared" ref="G89" si="21">G90+G91</f>
        <v>810845.76</v>
      </c>
      <c r="H89" s="44">
        <f>H90+H91</f>
        <v>810845.76</v>
      </c>
      <c r="I89" s="59">
        <f>H89/G89*100</f>
        <v>100</v>
      </c>
      <c r="J89" s="97" t="s">
        <v>128</v>
      </c>
      <c r="K89" s="97" t="s">
        <v>65</v>
      </c>
      <c r="L89" s="97">
        <v>100</v>
      </c>
      <c r="M89" s="97">
        <v>100</v>
      </c>
      <c r="N89" s="97">
        <v>100</v>
      </c>
    </row>
    <row r="90" spans="1:14" ht="36" customHeight="1" x14ac:dyDescent="0.3">
      <c r="A90" s="13"/>
      <c r="B90" s="132"/>
      <c r="C90" s="120"/>
      <c r="D90" s="120"/>
      <c r="E90" s="114"/>
      <c r="F90" s="14" t="s">
        <v>20</v>
      </c>
      <c r="G90" s="45">
        <v>810845.76</v>
      </c>
      <c r="H90" s="45">
        <v>810845.76</v>
      </c>
      <c r="I90" s="59">
        <f>H90/G90*100</f>
        <v>100</v>
      </c>
      <c r="J90" s="98"/>
      <c r="K90" s="98"/>
      <c r="L90" s="98"/>
      <c r="M90" s="98"/>
      <c r="N90" s="98"/>
    </row>
    <row r="91" spans="1:14" ht="36" customHeight="1" x14ac:dyDescent="0.3">
      <c r="A91" s="13"/>
      <c r="B91" s="133"/>
      <c r="C91" s="121"/>
      <c r="D91" s="121"/>
      <c r="E91" s="115"/>
      <c r="F91" s="14" t="s">
        <v>21</v>
      </c>
      <c r="G91" s="45">
        <v>0</v>
      </c>
      <c r="H91" s="45">
        <v>0</v>
      </c>
      <c r="I91" s="45">
        <v>0</v>
      </c>
      <c r="J91" s="99"/>
      <c r="K91" s="99"/>
      <c r="L91" s="99"/>
      <c r="M91" s="99"/>
      <c r="N91" s="99"/>
    </row>
    <row r="92" spans="1:14" ht="36" hidden="1" customHeight="1" x14ac:dyDescent="0.3">
      <c r="A92" s="13"/>
      <c r="B92" s="113" t="s">
        <v>191</v>
      </c>
      <c r="C92" s="119">
        <v>2020</v>
      </c>
      <c r="D92" s="119">
        <v>2026</v>
      </c>
      <c r="E92" s="113" t="s">
        <v>22</v>
      </c>
      <c r="F92" s="14" t="s">
        <v>14</v>
      </c>
      <c r="G92" s="44">
        <f t="shared" ref="G92" si="22">G93+G94</f>
        <v>0</v>
      </c>
      <c r="H92" s="44" t="e">
        <f>H95+H98+H116+H128+H131</f>
        <v>#VALUE!</v>
      </c>
      <c r="I92" s="44"/>
      <c r="J92" s="97" t="s">
        <v>128</v>
      </c>
      <c r="K92" s="97" t="s">
        <v>65</v>
      </c>
      <c r="L92" s="97">
        <v>100</v>
      </c>
      <c r="M92" s="97"/>
      <c r="N92" s="97"/>
    </row>
    <row r="93" spans="1:14" ht="36" hidden="1" customHeight="1" x14ac:dyDescent="0.3">
      <c r="A93" s="13"/>
      <c r="B93" s="114"/>
      <c r="C93" s="120"/>
      <c r="D93" s="120"/>
      <c r="E93" s="114"/>
      <c r="F93" s="14" t="s">
        <v>20</v>
      </c>
      <c r="G93" s="45">
        <v>0</v>
      </c>
      <c r="H93" s="45"/>
      <c r="I93" s="45"/>
      <c r="J93" s="98"/>
      <c r="K93" s="98"/>
      <c r="L93" s="98"/>
      <c r="M93" s="98"/>
      <c r="N93" s="98"/>
    </row>
    <row r="94" spans="1:14" ht="36" hidden="1" customHeight="1" x14ac:dyDescent="0.3">
      <c r="A94" s="13"/>
      <c r="B94" s="115"/>
      <c r="C94" s="121"/>
      <c r="D94" s="121"/>
      <c r="E94" s="115"/>
      <c r="F94" s="14" t="s">
        <v>21</v>
      </c>
      <c r="G94" s="45"/>
      <c r="H94" s="45"/>
      <c r="I94" s="45"/>
      <c r="J94" s="99"/>
      <c r="K94" s="99"/>
      <c r="L94" s="99"/>
      <c r="M94" s="99"/>
      <c r="N94" s="99"/>
    </row>
    <row r="95" spans="1:14" ht="17.25" customHeight="1" x14ac:dyDescent="0.3">
      <c r="A95" s="113"/>
      <c r="B95" s="113" t="s">
        <v>122</v>
      </c>
      <c r="C95" s="119">
        <v>2020</v>
      </c>
      <c r="D95" s="119">
        <v>2026</v>
      </c>
      <c r="E95" s="113" t="s">
        <v>22</v>
      </c>
      <c r="F95" s="14" t="s">
        <v>14</v>
      </c>
      <c r="G95" s="44" t="s">
        <v>27</v>
      </c>
      <c r="H95" s="44" t="s">
        <v>27</v>
      </c>
      <c r="I95" s="44" t="s">
        <v>27</v>
      </c>
      <c r="J95" s="97" t="s">
        <v>13</v>
      </c>
      <c r="K95" s="97" t="s">
        <v>13</v>
      </c>
      <c r="L95" s="97" t="s">
        <v>13</v>
      </c>
      <c r="M95" s="97" t="s">
        <v>13</v>
      </c>
      <c r="N95" s="97" t="s">
        <v>13</v>
      </c>
    </row>
    <row r="96" spans="1:14" ht="54.6" customHeight="1" x14ac:dyDescent="0.3">
      <c r="A96" s="114"/>
      <c r="B96" s="114"/>
      <c r="C96" s="120"/>
      <c r="D96" s="120"/>
      <c r="E96" s="114"/>
      <c r="F96" s="14" t="s">
        <v>20</v>
      </c>
      <c r="G96" s="44" t="s">
        <v>27</v>
      </c>
      <c r="H96" s="44" t="s">
        <v>27</v>
      </c>
      <c r="I96" s="44" t="s">
        <v>27</v>
      </c>
      <c r="J96" s="98"/>
      <c r="K96" s="98"/>
      <c r="L96" s="98"/>
      <c r="M96" s="98"/>
      <c r="N96" s="98"/>
    </row>
    <row r="97" spans="1:14" ht="48" customHeight="1" x14ac:dyDescent="0.3">
      <c r="A97" s="115"/>
      <c r="B97" s="115"/>
      <c r="C97" s="121"/>
      <c r="D97" s="121"/>
      <c r="E97" s="115"/>
      <c r="F97" s="14" t="s">
        <v>21</v>
      </c>
      <c r="G97" s="45" t="s">
        <v>27</v>
      </c>
      <c r="H97" s="44" t="s">
        <v>27</v>
      </c>
      <c r="I97" s="45" t="s">
        <v>27</v>
      </c>
      <c r="J97" s="99"/>
      <c r="K97" s="99"/>
      <c r="L97" s="99"/>
      <c r="M97" s="99"/>
      <c r="N97" s="99"/>
    </row>
    <row r="98" spans="1:14" ht="15.75" customHeight="1" x14ac:dyDescent="0.3">
      <c r="A98" s="113"/>
      <c r="B98" s="113" t="s">
        <v>25</v>
      </c>
      <c r="C98" s="119">
        <v>2020</v>
      </c>
      <c r="D98" s="119">
        <v>2026</v>
      </c>
      <c r="E98" s="113" t="s">
        <v>22</v>
      </c>
      <c r="F98" s="14" t="s">
        <v>14</v>
      </c>
      <c r="G98" s="44">
        <f>G99+G100</f>
        <v>47832716.829999998</v>
      </c>
      <c r="H98" s="44">
        <f>H99+H100</f>
        <v>47832716.829999998</v>
      </c>
      <c r="I98" s="59">
        <f>H98/G98*100</f>
        <v>100</v>
      </c>
      <c r="J98" s="97" t="s">
        <v>13</v>
      </c>
      <c r="K98" s="97" t="s">
        <v>13</v>
      </c>
      <c r="L98" s="97" t="s">
        <v>13</v>
      </c>
      <c r="M98" s="97" t="s">
        <v>13</v>
      </c>
      <c r="N98" s="97" t="s">
        <v>13</v>
      </c>
    </row>
    <row r="99" spans="1:14" ht="51" customHeight="1" x14ac:dyDescent="0.3">
      <c r="A99" s="114"/>
      <c r="B99" s="114"/>
      <c r="C99" s="120"/>
      <c r="D99" s="120"/>
      <c r="E99" s="114"/>
      <c r="F99" s="14" t="s">
        <v>20</v>
      </c>
      <c r="G99" s="44">
        <f>G102+G105+G108+G111+G114</f>
        <v>18529211.830000002</v>
      </c>
      <c r="H99" s="44">
        <f>H102+H105+H108+H111+H114</f>
        <v>18529211.830000002</v>
      </c>
      <c r="I99" s="59">
        <f>H99/G99*100</f>
        <v>100</v>
      </c>
      <c r="J99" s="98"/>
      <c r="K99" s="98"/>
      <c r="L99" s="98"/>
      <c r="M99" s="98"/>
      <c r="N99" s="98"/>
    </row>
    <row r="100" spans="1:14" ht="38.4" customHeight="1" x14ac:dyDescent="0.3">
      <c r="A100" s="115"/>
      <c r="B100" s="115"/>
      <c r="C100" s="121"/>
      <c r="D100" s="121"/>
      <c r="E100" s="115"/>
      <c r="F100" s="14" t="s">
        <v>21</v>
      </c>
      <c r="G100" s="44">
        <f>G103+G106+G109+G112+G115</f>
        <v>29303505</v>
      </c>
      <c r="H100" s="44">
        <f>H103+H106+H109+H112+H115</f>
        <v>29303505</v>
      </c>
      <c r="I100" s="44">
        <v>100</v>
      </c>
      <c r="J100" s="99"/>
      <c r="K100" s="99"/>
      <c r="L100" s="99"/>
      <c r="M100" s="99"/>
      <c r="N100" s="99"/>
    </row>
    <row r="101" spans="1:14" ht="15.75" customHeight="1" x14ac:dyDescent="0.3">
      <c r="A101" s="113"/>
      <c r="B101" s="131" t="s">
        <v>109</v>
      </c>
      <c r="C101" s="119">
        <v>2020</v>
      </c>
      <c r="D101" s="119">
        <v>2026</v>
      </c>
      <c r="E101" s="113" t="s">
        <v>22</v>
      </c>
      <c r="F101" s="14" t="s">
        <v>14</v>
      </c>
      <c r="G101" s="44">
        <f>G102+G103</f>
        <v>7876611.1900000004</v>
      </c>
      <c r="H101" s="44">
        <f>H102+H103</f>
        <v>7876611.1900000004</v>
      </c>
      <c r="I101" s="59">
        <f>H101/G101*100</f>
        <v>100</v>
      </c>
      <c r="J101" s="116" t="s">
        <v>128</v>
      </c>
      <c r="K101" s="97" t="s">
        <v>65</v>
      </c>
      <c r="L101" s="97">
        <v>100</v>
      </c>
      <c r="M101" s="97">
        <v>100</v>
      </c>
      <c r="N101" s="97">
        <v>100</v>
      </c>
    </row>
    <row r="102" spans="1:14" ht="49.8" customHeight="1" x14ac:dyDescent="0.3">
      <c r="A102" s="114"/>
      <c r="B102" s="132"/>
      <c r="C102" s="120"/>
      <c r="D102" s="120"/>
      <c r="E102" s="114"/>
      <c r="F102" s="14" t="s">
        <v>20</v>
      </c>
      <c r="G102" s="44">
        <v>7876611.1900000004</v>
      </c>
      <c r="H102" s="44">
        <v>7876611.1900000004</v>
      </c>
      <c r="I102" s="59">
        <f>H102/G102*100</f>
        <v>100</v>
      </c>
      <c r="J102" s="117"/>
      <c r="K102" s="98"/>
      <c r="L102" s="98"/>
      <c r="M102" s="98"/>
      <c r="N102" s="98"/>
    </row>
    <row r="103" spans="1:14" ht="49.5" customHeight="1" x14ac:dyDescent="0.3">
      <c r="A103" s="115"/>
      <c r="B103" s="133"/>
      <c r="C103" s="121"/>
      <c r="D103" s="121"/>
      <c r="E103" s="115"/>
      <c r="F103" s="14" t="s">
        <v>21</v>
      </c>
      <c r="G103" s="45">
        <v>0</v>
      </c>
      <c r="H103" s="45">
        <v>0</v>
      </c>
      <c r="I103" s="45">
        <v>0</v>
      </c>
      <c r="J103" s="118"/>
      <c r="K103" s="99"/>
      <c r="L103" s="99"/>
      <c r="M103" s="99"/>
      <c r="N103" s="99"/>
    </row>
    <row r="104" spans="1:14" ht="15.75" customHeight="1" x14ac:dyDescent="0.3">
      <c r="A104" s="113"/>
      <c r="B104" s="131" t="s">
        <v>110</v>
      </c>
      <c r="C104" s="119">
        <v>2020</v>
      </c>
      <c r="D104" s="119">
        <v>2026</v>
      </c>
      <c r="E104" s="113" t="s">
        <v>22</v>
      </c>
      <c r="F104" s="14" t="s">
        <v>14</v>
      </c>
      <c r="G104" s="44">
        <f t="shared" ref="G104" si="23">G105+G106</f>
        <v>47900</v>
      </c>
      <c r="H104" s="44">
        <f>H105</f>
        <v>47900</v>
      </c>
      <c r="I104" s="59">
        <f>H104/G104*100</f>
        <v>100</v>
      </c>
      <c r="J104" s="116" t="s">
        <v>127</v>
      </c>
      <c r="K104" s="97" t="s">
        <v>65</v>
      </c>
      <c r="L104" s="97">
        <v>100</v>
      </c>
      <c r="M104" s="97">
        <v>100</v>
      </c>
      <c r="N104" s="97">
        <v>100</v>
      </c>
    </row>
    <row r="105" spans="1:14" ht="52.8" customHeight="1" x14ac:dyDescent="0.3">
      <c r="A105" s="114"/>
      <c r="B105" s="132"/>
      <c r="C105" s="120"/>
      <c r="D105" s="120"/>
      <c r="E105" s="114"/>
      <c r="F105" s="14" t="s">
        <v>20</v>
      </c>
      <c r="G105" s="44">
        <v>47900</v>
      </c>
      <c r="H105" s="44">
        <v>47900</v>
      </c>
      <c r="I105" s="59">
        <f>H105/G105*100</f>
        <v>100</v>
      </c>
      <c r="J105" s="117"/>
      <c r="K105" s="98"/>
      <c r="L105" s="98"/>
      <c r="M105" s="98"/>
      <c r="N105" s="98"/>
    </row>
    <row r="106" spans="1:14" ht="52.5" customHeight="1" x14ac:dyDescent="0.3">
      <c r="A106" s="115"/>
      <c r="B106" s="133"/>
      <c r="C106" s="121"/>
      <c r="D106" s="121"/>
      <c r="E106" s="115"/>
      <c r="F106" s="14" t="s">
        <v>21</v>
      </c>
      <c r="G106" s="45">
        <v>0</v>
      </c>
      <c r="H106" s="45">
        <v>0</v>
      </c>
      <c r="I106" s="45">
        <v>0</v>
      </c>
      <c r="J106" s="118"/>
      <c r="K106" s="99"/>
      <c r="L106" s="99"/>
      <c r="M106" s="99"/>
      <c r="N106" s="99"/>
    </row>
    <row r="107" spans="1:14" ht="15.75" customHeight="1" x14ac:dyDescent="0.3">
      <c r="A107" s="113"/>
      <c r="B107" s="131" t="s">
        <v>111</v>
      </c>
      <c r="C107" s="119">
        <v>2020</v>
      </c>
      <c r="D107" s="119">
        <v>2026</v>
      </c>
      <c r="E107" s="113" t="s">
        <v>22</v>
      </c>
      <c r="F107" s="14" t="s">
        <v>14</v>
      </c>
      <c r="G107" s="44">
        <f t="shared" ref="G107" si="24">G108+G109</f>
        <v>36405020</v>
      </c>
      <c r="H107" s="44">
        <f>H108+H109</f>
        <v>36405020</v>
      </c>
      <c r="I107" s="59">
        <f>H107/G107*100</f>
        <v>100</v>
      </c>
      <c r="J107" s="116" t="s">
        <v>124</v>
      </c>
      <c r="K107" s="97" t="s">
        <v>65</v>
      </c>
      <c r="L107" s="97">
        <v>100</v>
      </c>
      <c r="M107" s="97">
        <v>100</v>
      </c>
      <c r="N107" s="97">
        <v>100</v>
      </c>
    </row>
    <row r="108" spans="1:14" ht="48" customHeight="1" x14ac:dyDescent="0.3">
      <c r="A108" s="114"/>
      <c r="B108" s="132"/>
      <c r="C108" s="120"/>
      <c r="D108" s="120"/>
      <c r="E108" s="114"/>
      <c r="F108" s="14" t="s">
        <v>20</v>
      </c>
      <c r="G108" s="44">
        <v>10539254</v>
      </c>
      <c r="H108" s="44">
        <v>10539254</v>
      </c>
      <c r="I108" s="59">
        <f>H108/G108*100</f>
        <v>100</v>
      </c>
      <c r="J108" s="117"/>
      <c r="K108" s="98"/>
      <c r="L108" s="98"/>
      <c r="M108" s="98"/>
      <c r="N108" s="98"/>
    </row>
    <row r="109" spans="1:14" ht="66.75" customHeight="1" x14ac:dyDescent="0.3">
      <c r="A109" s="115"/>
      <c r="B109" s="133"/>
      <c r="C109" s="121"/>
      <c r="D109" s="121"/>
      <c r="E109" s="115"/>
      <c r="F109" s="14" t="s">
        <v>21</v>
      </c>
      <c r="G109" s="45">
        <v>25865766</v>
      </c>
      <c r="H109" s="45">
        <v>25865766</v>
      </c>
      <c r="I109" s="59">
        <f>H109/G109*100</f>
        <v>100</v>
      </c>
      <c r="J109" s="118"/>
      <c r="K109" s="99"/>
      <c r="L109" s="99"/>
      <c r="M109" s="99"/>
      <c r="N109" s="99"/>
    </row>
    <row r="110" spans="1:14" ht="21" customHeight="1" x14ac:dyDescent="0.3">
      <c r="A110" s="119"/>
      <c r="B110" s="134" t="s">
        <v>142</v>
      </c>
      <c r="C110" s="119">
        <v>2020</v>
      </c>
      <c r="D110" s="119">
        <v>2026</v>
      </c>
      <c r="E110" s="113" t="s">
        <v>22</v>
      </c>
      <c r="F110" s="14" t="s">
        <v>14</v>
      </c>
      <c r="G110" s="45">
        <f t="shared" ref="G110" si="25">G111+G112</f>
        <v>30722</v>
      </c>
      <c r="H110" s="45">
        <f>H111+H112</f>
        <v>30722</v>
      </c>
      <c r="I110" s="59">
        <f>H110/G110*100</f>
        <v>100</v>
      </c>
      <c r="J110" s="97" t="s">
        <v>146</v>
      </c>
      <c r="K110" s="97" t="s">
        <v>65</v>
      </c>
      <c r="L110" s="97">
        <v>100</v>
      </c>
      <c r="M110" s="97">
        <v>100</v>
      </c>
      <c r="N110" s="97">
        <v>100</v>
      </c>
    </row>
    <row r="111" spans="1:14" ht="42.75" customHeight="1" x14ac:dyDescent="0.3">
      <c r="A111" s="120"/>
      <c r="B111" s="135"/>
      <c r="C111" s="120"/>
      <c r="D111" s="120"/>
      <c r="E111" s="114"/>
      <c r="F111" s="14" t="s">
        <v>20</v>
      </c>
      <c r="G111" s="45">
        <v>30722</v>
      </c>
      <c r="H111" s="45">
        <v>30722</v>
      </c>
      <c r="I111" s="59">
        <f>H111/G111*100</f>
        <v>100</v>
      </c>
      <c r="J111" s="98"/>
      <c r="K111" s="98"/>
      <c r="L111" s="98"/>
      <c r="M111" s="98"/>
      <c r="N111" s="98"/>
    </row>
    <row r="112" spans="1:14" ht="52.5" customHeight="1" x14ac:dyDescent="0.3">
      <c r="A112" s="121"/>
      <c r="B112" s="136"/>
      <c r="C112" s="121"/>
      <c r="D112" s="121"/>
      <c r="E112" s="115"/>
      <c r="F112" s="14" t="s">
        <v>21</v>
      </c>
      <c r="G112" s="45">
        <v>0</v>
      </c>
      <c r="H112" s="45">
        <v>0</v>
      </c>
      <c r="I112" s="45">
        <v>0</v>
      </c>
      <c r="J112" s="99"/>
      <c r="K112" s="99"/>
      <c r="L112" s="99"/>
      <c r="M112" s="99"/>
      <c r="N112" s="99"/>
    </row>
    <row r="113" spans="1:14" ht="25.5" customHeight="1" x14ac:dyDescent="0.3">
      <c r="A113" s="119"/>
      <c r="B113" s="134" t="s">
        <v>159</v>
      </c>
      <c r="C113" s="119">
        <v>2020</v>
      </c>
      <c r="D113" s="119">
        <v>2026</v>
      </c>
      <c r="E113" s="113" t="s">
        <v>22</v>
      </c>
      <c r="F113" s="14" t="s">
        <v>14</v>
      </c>
      <c r="G113" s="45">
        <f t="shared" ref="G113" si="26">G114+G115</f>
        <v>3472463.64</v>
      </c>
      <c r="H113" s="45">
        <f>H114+H115</f>
        <v>3472463.64</v>
      </c>
      <c r="I113" s="59">
        <f>H113/G113*100</f>
        <v>100</v>
      </c>
      <c r="J113" s="97" t="s">
        <v>209</v>
      </c>
      <c r="K113" s="97" t="s">
        <v>65</v>
      </c>
      <c r="L113" s="97">
        <v>100</v>
      </c>
      <c r="M113" s="97">
        <v>100</v>
      </c>
      <c r="N113" s="97">
        <v>100</v>
      </c>
    </row>
    <row r="114" spans="1:14" ht="52.5" customHeight="1" x14ac:dyDescent="0.3">
      <c r="A114" s="120"/>
      <c r="B114" s="135"/>
      <c r="C114" s="120"/>
      <c r="D114" s="120"/>
      <c r="E114" s="114"/>
      <c r="F114" s="14" t="s">
        <v>20</v>
      </c>
      <c r="G114" s="45">
        <v>34724.639999999999</v>
      </c>
      <c r="H114" s="45">
        <v>34724.639999999999</v>
      </c>
      <c r="I114" s="59">
        <f>H114/G114*100</f>
        <v>100</v>
      </c>
      <c r="J114" s="98"/>
      <c r="K114" s="98"/>
      <c r="L114" s="98"/>
      <c r="M114" s="98"/>
      <c r="N114" s="98"/>
    </row>
    <row r="115" spans="1:14" ht="68.400000000000006" customHeight="1" x14ac:dyDescent="0.3">
      <c r="A115" s="120"/>
      <c r="B115" s="136"/>
      <c r="C115" s="121"/>
      <c r="D115" s="121"/>
      <c r="E115" s="115"/>
      <c r="F115" s="14" t="s">
        <v>21</v>
      </c>
      <c r="G115" s="45">
        <v>3437739</v>
      </c>
      <c r="H115" s="45">
        <v>3437739</v>
      </c>
      <c r="I115" s="59">
        <f>H115/G115*100</f>
        <v>100</v>
      </c>
      <c r="J115" s="99"/>
      <c r="K115" s="99"/>
      <c r="L115" s="99"/>
      <c r="M115" s="99"/>
      <c r="N115" s="99"/>
    </row>
    <row r="116" spans="1:14" ht="34.5" hidden="1" customHeight="1" x14ac:dyDescent="0.3">
      <c r="A116" s="13"/>
      <c r="B116" s="119" t="s">
        <v>175</v>
      </c>
      <c r="C116" s="119">
        <v>2020</v>
      </c>
      <c r="D116" s="119">
        <v>2026</v>
      </c>
      <c r="E116" s="113" t="s">
        <v>22</v>
      </c>
      <c r="F116" s="14" t="s">
        <v>14</v>
      </c>
      <c r="G116" s="45"/>
      <c r="H116" s="44"/>
      <c r="I116" s="45"/>
      <c r="J116" s="97" t="s">
        <v>160</v>
      </c>
      <c r="K116" s="97" t="s">
        <v>65</v>
      </c>
      <c r="L116" s="16"/>
      <c r="M116" s="16"/>
      <c r="N116" s="16"/>
    </row>
    <row r="117" spans="1:14" ht="34.5" hidden="1" customHeight="1" x14ac:dyDescent="0.3">
      <c r="A117" s="13"/>
      <c r="B117" s="120"/>
      <c r="C117" s="120"/>
      <c r="D117" s="120"/>
      <c r="E117" s="114"/>
      <c r="F117" s="14" t="s">
        <v>20</v>
      </c>
      <c r="G117" s="45"/>
      <c r="H117" s="45"/>
      <c r="I117" s="45"/>
      <c r="J117" s="98"/>
      <c r="K117" s="98"/>
      <c r="L117" s="16"/>
      <c r="M117" s="16"/>
      <c r="N117" s="16"/>
    </row>
    <row r="118" spans="1:14" ht="128.25" hidden="1" customHeight="1" x14ac:dyDescent="0.3">
      <c r="A118" s="13"/>
      <c r="B118" s="121"/>
      <c r="C118" s="121"/>
      <c r="D118" s="121"/>
      <c r="E118" s="115"/>
      <c r="F118" s="14" t="s">
        <v>21</v>
      </c>
      <c r="G118" s="45"/>
      <c r="H118" s="45"/>
      <c r="I118" s="45"/>
      <c r="J118" s="99"/>
      <c r="K118" s="99"/>
      <c r="L118" s="16"/>
      <c r="M118" s="16"/>
      <c r="N118" s="16"/>
    </row>
    <row r="119" spans="1:14" ht="43.5" customHeight="1" x14ac:dyDescent="0.3">
      <c r="A119" s="119"/>
      <c r="B119" s="151" t="s">
        <v>131</v>
      </c>
      <c r="C119" s="119">
        <v>2020</v>
      </c>
      <c r="D119" s="119">
        <v>2026</v>
      </c>
      <c r="E119" s="113" t="s">
        <v>22</v>
      </c>
      <c r="F119" s="14" t="s">
        <v>14</v>
      </c>
      <c r="G119" s="45">
        <f t="shared" ref="G119" si="27">G120+G121</f>
        <v>3431792.94</v>
      </c>
      <c r="H119" s="45">
        <f>H120+H121</f>
        <v>3431792.94</v>
      </c>
      <c r="I119" s="59">
        <f>H119/G119*100</f>
        <v>100</v>
      </c>
      <c r="J119" s="97"/>
      <c r="K119" s="97"/>
      <c r="L119" s="97"/>
      <c r="M119" s="97"/>
      <c r="N119" s="97"/>
    </row>
    <row r="120" spans="1:14" ht="16.5" customHeight="1" x14ac:dyDescent="0.3">
      <c r="A120" s="120"/>
      <c r="B120" s="152"/>
      <c r="C120" s="120"/>
      <c r="D120" s="120"/>
      <c r="E120" s="114"/>
      <c r="F120" s="14" t="s">
        <v>20</v>
      </c>
      <c r="G120" s="45">
        <f t="shared" ref="G120:H120" si="28">G123+G126+G132+G129</f>
        <v>75012.94</v>
      </c>
      <c r="H120" s="45">
        <f t="shared" si="28"/>
        <v>75012.94</v>
      </c>
      <c r="I120" s="59">
        <f>H120/G120*100</f>
        <v>100</v>
      </c>
      <c r="J120" s="98"/>
      <c r="K120" s="98"/>
      <c r="L120" s="98"/>
      <c r="M120" s="98"/>
      <c r="N120" s="98"/>
    </row>
    <row r="121" spans="1:14" ht="48" customHeight="1" x14ac:dyDescent="0.3">
      <c r="A121" s="121"/>
      <c r="B121" s="153"/>
      <c r="C121" s="121"/>
      <c r="D121" s="121"/>
      <c r="E121" s="115"/>
      <c r="F121" s="14" t="s">
        <v>21</v>
      </c>
      <c r="G121" s="45">
        <f t="shared" ref="G121:H121" si="29">G124+G127+G133+G130</f>
        <v>3356780</v>
      </c>
      <c r="H121" s="45">
        <f t="shared" si="29"/>
        <v>3356780</v>
      </c>
      <c r="I121" s="59">
        <f>H121/G121*100</f>
        <v>100</v>
      </c>
      <c r="J121" s="99"/>
      <c r="K121" s="99"/>
      <c r="L121" s="99"/>
      <c r="M121" s="99"/>
      <c r="N121" s="99"/>
    </row>
    <row r="122" spans="1:14" ht="27.75" hidden="1" customHeight="1" x14ac:dyDescent="0.3">
      <c r="A122" s="119"/>
      <c r="B122" s="151" t="s">
        <v>134</v>
      </c>
      <c r="C122" s="119">
        <v>2020</v>
      </c>
      <c r="D122" s="119">
        <v>2026</v>
      </c>
      <c r="E122" s="113" t="s">
        <v>22</v>
      </c>
      <c r="F122" s="14" t="s">
        <v>14</v>
      </c>
      <c r="G122" s="44">
        <f t="shared" ref="G122" si="30">G123+G124</f>
        <v>0</v>
      </c>
      <c r="H122" s="44"/>
      <c r="I122" s="44"/>
      <c r="J122" s="97" t="s">
        <v>206</v>
      </c>
      <c r="K122" s="97" t="s">
        <v>135</v>
      </c>
      <c r="L122" s="97"/>
      <c r="M122" s="97"/>
      <c r="N122" s="97"/>
    </row>
    <row r="123" spans="1:14" ht="55.5" hidden="1" customHeight="1" x14ac:dyDescent="0.3">
      <c r="A123" s="120"/>
      <c r="B123" s="152"/>
      <c r="C123" s="120"/>
      <c r="D123" s="120"/>
      <c r="E123" s="114"/>
      <c r="F123" s="14" t="s">
        <v>20</v>
      </c>
      <c r="G123" s="44"/>
      <c r="H123" s="44"/>
      <c r="I123" s="44"/>
      <c r="J123" s="98"/>
      <c r="K123" s="98"/>
      <c r="L123" s="98"/>
      <c r="M123" s="98"/>
      <c r="N123" s="98"/>
    </row>
    <row r="124" spans="1:14" ht="114" hidden="1" customHeight="1" x14ac:dyDescent="0.3">
      <c r="A124" s="121"/>
      <c r="B124" s="153"/>
      <c r="C124" s="121"/>
      <c r="D124" s="121"/>
      <c r="E124" s="115"/>
      <c r="F124" s="14" t="s">
        <v>21</v>
      </c>
      <c r="G124" s="45">
        <v>0</v>
      </c>
      <c r="H124" s="45"/>
      <c r="I124" s="45"/>
      <c r="J124" s="99"/>
      <c r="K124" s="99"/>
      <c r="L124" s="99"/>
      <c r="M124" s="99"/>
      <c r="N124" s="99"/>
    </row>
    <row r="125" spans="1:14" ht="27.75" customHeight="1" x14ac:dyDescent="0.3">
      <c r="A125" s="119"/>
      <c r="B125" s="139" t="s">
        <v>132</v>
      </c>
      <c r="C125" s="119">
        <v>2020</v>
      </c>
      <c r="D125" s="119">
        <v>2026</v>
      </c>
      <c r="E125" s="113" t="s">
        <v>22</v>
      </c>
      <c r="F125" s="14" t="s">
        <v>14</v>
      </c>
      <c r="G125" s="45">
        <f t="shared" ref="G125" si="31">G126+G127</f>
        <v>3431792.94</v>
      </c>
      <c r="H125" s="45">
        <f>H126+H127</f>
        <v>3431792.94</v>
      </c>
      <c r="I125" s="59">
        <f>H125/G125*100</f>
        <v>100</v>
      </c>
      <c r="J125" s="97" t="s">
        <v>128</v>
      </c>
      <c r="K125" s="97" t="s">
        <v>65</v>
      </c>
      <c r="L125" s="97">
        <v>100</v>
      </c>
      <c r="M125" s="97">
        <v>100</v>
      </c>
      <c r="N125" s="97">
        <v>100</v>
      </c>
    </row>
    <row r="126" spans="1:14" ht="27.75" customHeight="1" x14ac:dyDescent="0.3">
      <c r="A126" s="120"/>
      <c r="B126" s="140"/>
      <c r="C126" s="120"/>
      <c r="D126" s="120"/>
      <c r="E126" s="114"/>
      <c r="F126" s="14" t="s">
        <v>20</v>
      </c>
      <c r="G126" s="45">
        <v>75012.94</v>
      </c>
      <c r="H126" s="45">
        <v>75012.94</v>
      </c>
      <c r="I126" s="59">
        <f>H126/G126*100</f>
        <v>100</v>
      </c>
      <c r="J126" s="98"/>
      <c r="K126" s="98"/>
      <c r="L126" s="98"/>
      <c r="M126" s="98"/>
      <c r="N126" s="98"/>
    </row>
    <row r="127" spans="1:14" ht="44.4" customHeight="1" x14ac:dyDescent="0.3">
      <c r="A127" s="121"/>
      <c r="B127" s="141"/>
      <c r="C127" s="121"/>
      <c r="D127" s="121"/>
      <c r="E127" s="115"/>
      <c r="F127" s="14" t="s">
        <v>21</v>
      </c>
      <c r="G127" s="45">
        <v>3356780</v>
      </c>
      <c r="H127" s="45">
        <v>3356780</v>
      </c>
      <c r="I127" s="59">
        <f>H127/G127*100</f>
        <v>100</v>
      </c>
      <c r="J127" s="99"/>
      <c r="K127" s="99"/>
      <c r="L127" s="99"/>
      <c r="M127" s="99"/>
      <c r="N127" s="99"/>
    </row>
    <row r="128" spans="1:14" s="41" customFormat="1" ht="107.25" hidden="1" customHeight="1" x14ac:dyDescent="0.3">
      <c r="A128" s="40"/>
      <c r="B128" s="151" t="s">
        <v>176</v>
      </c>
      <c r="C128" s="119">
        <v>2020</v>
      </c>
      <c r="D128" s="119">
        <v>2026</v>
      </c>
      <c r="E128" s="113" t="s">
        <v>22</v>
      </c>
      <c r="F128" s="37" t="s">
        <v>14</v>
      </c>
      <c r="G128" s="45">
        <f t="shared" ref="G128" si="32">G129+G130</f>
        <v>0</v>
      </c>
      <c r="H128" s="45"/>
      <c r="I128" s="45"/>
      <c r="J128" s="97" t="s">
        <v>145</v>
      </c>
      <c r="K128" s="97" t="s">
        <v>65</v>
      </c>
      <c r="L128" s="97"/>
      <c r="M128" s="97"/>
      <c r="N128" s="97"/>
    </row>
    <row r="129" spans="1:14" s="41" customFormat="1" ht="107.25" hidden="1" customHeight="1" x14ac:dyDescent="0.3">
      <c r="A129" s="40"/>
      <c r="B129" s="152"/>
      <c r="C129" s="120"/>
      <c r="D129" s="120"/>
      <c r="E129" s="114"/>
      <c r="F129" s="37" t="s">
        <v>20</v>
      </c>
      <c r="G129" s="45"/>
      <c r="H129" s="45"/>
      <c r="I129" s="45"/>
      <c r="J129" s="98"/>
      <c r="K129" s="98"/>
      <c r="L129" s="98"/>
      <c r="M129" s="98"/>
      <c r="N129" s="98"/>
    </row>
    <row r="130" spans="1:14" s="41" customFormat="1" ht="107.25" hidden="1" customHeight="1" x14ac:dyDescent="0.3">
      <c r="A130" s="40"/>
      <c r="B130" s="153"/>
      <c r="C130" s="121"/>
      <c r="D130" s="121"/>
      <c r="E130" s="115"/>
      <c r="F130" s="37" t="s">
        <v>21</v>
      </c>
      <c r="G130" s="45"/>
      <c r="H130" s="45"/>
      <c r="I130" s="45"/>
      <c r="J130" s="99"/>
      <c r="K130" s="99"/>
      <c r="L130" s="99"/>
      <c r="M130" s="99"/>
      <c r="N130" s="99"/>
    </row>
    <row r="131" spans="1:14" ht="51" hidden="1" customHeight="1" x14ac:dyDescent="0.3">
      <c r="A131" s="119"/>
      <c r="B131" s="151" t="s">
        <v>213</v>
      </c>
      <c r="C131" s="119">
        <v>2020</v>
      </c>
      <c r="D131" s="119">
        <v>2026</v>
      </c>
      <c r="E131" s="113" t="s">
        <v>22</v>
      </c>
      <c r="F131" s="14" t="s">
        <v>14</v>
      </c>
      <c r="G131" s="45">
        <f t="shared" ref="G131" si="33">G132+G133</f>
        <v>0</v>
      </c>
      <c r="H131" s="45"/>
      <c r="I131" s="45"/>
      <c r="J131" s="97" t="s">
        <v>214</v>
      </c>
      <c r="K131" s="97" t="s">
        <v>69</v>
      </c>
      <c r="L131" s="97" t="s">
        <v>84</v>
      </c>
      <c r="M131" s="97"/>
      <c r="N131" s="97"/>
    </row>
    <row r="132" spans="1:14" ht="51" hidden="1" customHeight="1" x14ac:dyDescent="0.3">
      <c r="A132" s="120"/>
      <c r="B132" s="152"/>
      <c r="C132" s="120"/>
      <c r="D132" s="120"/>
      <c r="E132" s="114"/>
      <c r="F132" s="14" t="s">
        <v>20</v>
      </c>
      <c r="G132" s="45">
        <v>0</v>
      </c>
      <c r="H132" s="45"/>
      <c r="I132" s="45"/>
      <c r="J132" s="98"/>
      <c r="K132" s="98"/>
      <c r="L132" s="98"/>
      <c r="M132" s="98"/>
      <c r="N132" s="98"/>
    </row>
    <row r="133" spans="1:14" ht="93" hidden="1" customHeight="1" x14ac:dyDescent="0.3">
      <c r="A133" s="121"/>
      <c r="B133" s="153"/>
      <c r="C133" s="121"/>
      <c r="D133" s="121"/>
      <c r="E133" s="115"/>
      <c r="F133" s="14" t="s">
        <v>21</v>
      </c>
      <c r="G133" s="45">
        <v>0</v>
      </c>
      <c r="H133" s="44"/>
      <c r="I133" s="45"/>
      <c r="J133" s="99"/>
      <c r="K133" s="99"/>
      <c r="L133" s="99"/>
      <c r="M133" s="99"/>
      <c r="N133" s="99"/>
    </row>
    <row r="134" spans="1:14" ht="15.75" customHeight="1" x14ac:dyDescent="0.3">
      <c r="A134" s="113"/>
      <c r="B134" s="131" t="s">
        <v>123</v>
      </c>
      <c r="C134" s="119">
        <v>2020</v>
      </c>
      <c r="D134" s="119">
        <v>2026</v>
      </c>
      <c r="E134" s="113" t="s">
        <v>19</v>
      </c>
      <c r="F134" s="14" t="s">
        <v>14</v>
      </c>
      <c r="G134" s="44" t="s">
        <v>27</v>
      </c>
      <c r="H134" s="44"/>
      <c r="I134" s="44" t="s">
        <v>27</v>
      </c>
      <c r="J134" s="97" t="s">
        <v>13</v>
      </c>
      <c r="K134" s="97" t="s">
        <v>13</v>
      </c>
      <c r="L134" s="97" t="s">
        <v>13</v>
      </c>
      <c r="M134" s="97" t="s">
        <v>13</v>
      </c>
      <c r="N134" s="97" t="s">
        <v>13</v>
      </c>
    </row>
    <row r="135" spans="1:14" ht="40.200000000000003" customHeight="1" x14ac:dyDescent="0.3">
      <c r="A135" s="114"/>
      <c r="B135" s="132"/>
      <c r="C135" s="120"/>
      <c r="D135" s="120"/>
      <c r="E135" s="114"/>
      <c r="F135" s="14" t="s">
        <v>20</v>
      </c>
      <c r="G135" s="44" t="s">
        <v>27</v>
      </c>
      <c r="H135" s="45"/>
      <c r="I135" s="44" t="s">
        <v>27</v>
      </c>
      <c r="J135" s="98"/>
      <c r="K135" s="98"/>
      <c r="L135" s="98"/>
      <c r="M135" s="98"/>
      <c r="N135" s="98"/>
    </row>
    <row r="136" spans="1:14" ht="42.6" customHeight="1" x14ac:dyDescent="0.3">
      <c r="A136" s="115"/>
      <c r="B136" s="133"/>
      <c r="C136" s="121"/>
      <c r="D136" s="121"/>
      <c r="E136" s="115"/>
      <c r="F136" s="14" t="s">
        <v>21</v>
      </c>
      <c r="G136" s="45" t="s">
        <v>27</v>
      </c>
      <c r="H136" s="46"/>
      <c r="I136" s="45" t="s">
        <v>27</v>
      </c>
      <c r="J136" s="99"/>
      <c r="K136" s="99"/>
      <c r="L136" s="99"/>
      <c r="M136" s="99"/>
      <c r="N136" s="99"/>
    </row>
    <row r="137" spans="1:14" ht="15.75" customHeight="1" x14ac:dyDescent="0.3">
      <c r="A137" s="113"/>
      <c r="B137" s="113" t="s">
        <v>51</v>
      </c>
      <c r="C137" s="119">
        <v>2020</v>
      </c>
      <c r="D137" s="119">
        <v>2026</v>
      </c>
      <c r="E137" s="113" t="s">
        <v>19</v>
      </c>
      <c r="F137" s="14" t="s">
        <v>14</v>
      </c>
      <c r="G137" s="44">
        <f t="shared" ref="G137:H137" si="34">G138+G139</f>
        <v>4584826.92</v>
      </c>
      <c r="H137" s="44">
        <f t="shared" si="34"/>
        <v>4584826.92</v>
      </c>
      <c r="I137" s="59">
        <f>H137/G137*100</f>
        <v>100</v>
      </c>
      <c r="J137" s="97" t="s">
        <v>13</v>
      </c>
      <c r="K137" s="97" t="s">
        <v>13</v>
      </c>
      <c r="L137" s="97" t="s">
        <v>13</v>
      </c>
      <c r="M137" s="97" t="s">
        <v>13</v>
      </c>
      <c r="N137" s="97" t="s">
        <v>13</v>
      </c>
    </row>
    <row r="138" spans="1:14" ht="51" customHeight="1" x14ac:dyDescent="0.3">
      <c r="A138" s="114"/>
      <c r="B138" s="114"/>
      <c r="C138" s="120"/>
      <c r="D138" s="120"/>
      <c r="E138" s="114"/>
      <c r="F138" s="14" t="s">
        <v>20</v>
      </c>
      <c r="G138" s="44">
        <f t="shared" ref="G138:H138" si="35">G141+G144</f>
        <v>4434572.1100000003</v>
      </c>
      <c r="H138" s="44">
        <f t="shared" si="35"/>
        <v>4434572.1100000003</v>
      </c>
      <c r="I138" s="59">
        <f>H138/G138*100</f>
        <v>100</v>
      </c>
      <c r="J138" s="98"/>
      <c r="K138" s="98"/>
      <c r="L138" s="98"/>
      <c r="M138" s="98"/>
      <c r="N138" s="98"/>
    </row>
    <row r="139" spans="1:14" ht="49.8" customHeight="1" x14ac:dyDescent="0.3">
      <c r="A139" s="115"/>
      <c r="B139" s="115"/>
      <c r="C139" s="121"/>
      <c r="D139" s="121"/>
      <c r="E139" s="115"/>
      <c r="F139" s="14" t="s">
        <v>21</v>
      </c>
      <c r="G139" s="45">
        <f>G142+G145</f>
        <v>150254.81</v>
      </c>
      <c r="H139" s="45">
        <f>H142+H145</f>
        <v>150254.81</v>
      </c>
      <c r="I139" s="59">
        <f>H139/G139*100</f>
        <v>100</v>
      </c>
      <c r="J139" s="99"/>
      <c r="K139" s="99"/>
      <c r="L139" s="99"/>
      <c r="M139" s="99"/>
      <c r="N139" s="99"/>
    </row>
    <row r="140" spans="1:14" s="38" customFormat="1" ht="40.799999999999997" customHeight="1" x14ac:dyDescent="0.3">
      <c r="A140" s="39"/>
      <c r="B140" s="131" t="s">
        <v>0</v>
      </c>
      <c r="C140" s="119">
        <v>2020</v>
      </c>
      <c r="D140" s="119">
        <v>2026</v>
      </c>
      <c r="E140" s="113" t="s">
        <v>19</v>
      </c>
      <c r="F140" s="37" t="s">
        <v>14</v>
      </c>
      <c r="G140" s="44">
        <f t="shared" ref="G140" si="36">G141+G142</f>
        <v>4434572.1100000003</v>
      </c>
      <c r="H140" s="44">
        <f>H141</f>
        <v>4434572.1100000003</v>
      </c>
      <c r="I140" s="59">
        <f>H140/G140*100</f>
        <v>100</v>
      </c>
      <c r="J140" s="97" t="s">
        <v>124</v>
      </c>
      <c r="K140" s="97" t="s">
        <v>65</v>
      </c>
      <c r="L140" s="97">
        <v>100</v>
      </c>
      <c r="M140" s="97">
        <v>100</v>
      </c>
      <c r="N140" s="97">
        <v>100</v>
      </c>
    </row>
    <row r="141" spans="1:14" s="38" customFormat="1" ht="50.4" customHeight="1" x14ac:dyDescent="0.3">
      <c r="A141" s="39"/>
      <c r="B141" s="132"/>
      <c r="C141" s="120"/>
      <c r="D141" s="120"/>
      <c r="E141" s="114"/>
      <c r="F141" s="37" t="s">
        <v>20</v>
      </c>
      <c r="G141" s="44">
        <v>4434572.1100000003</v>
      </c>
      <c r="H141" s="44">
        <v>4434572.1100000003</v>
      </c>
      <c r="I141" s="59">
        <f>H141/G141*100</f>
        <v>100</v>
      </c>
      <c r="J141" s="98"/>
      <c r="K141" s="98"/>
      <c r="L141" s="98"/>
      <c r="M141" s="98"/>
      <c r="N141" s="98"/>
    </row>
    <row r="142" spans="1:14" s="38" customFormat="1" ht="47.4" customHeight="1" x14ac:dyDescent="0.3">
      <c r="A142" s="39"/>
      <c r="B142" s="133"/>
      <c r="C142" s="121"/>
      <c r="D142" s="121"/>
      <c r="E142" s="115"/>
      <c r="F142" s="37" t="s">
        <v>21</v>
      </c>
      <c r="G142" s="45">
        <v>0</v>
      </c>
      <c r="H142" s="45">
        <v>0</v>
      </c>
      <c r="I142" s="45">
        <v>0</v>
      </c>
      <c r="J142" s="99"/>
      <c r="K142" s="99"/>
      <c r="L142" s="99"/>
      <c r="M142" s="99"/>
      <c r="N142" s="99"/>
    </row>
    <row r="143" spans="1:14" ht="15.75" customHeight="1" x14ac:dyDescent="0.3">
      <c r="A143" s="113"/>
      <c r="B143" s="131" t="s">
        <v>210</v>
      </c>
      <c r="C143" s="119">
        <v>2020</v>
      </c>
      <c r="D143" s="119">
        <v>2026</v>
      </c>
      <c r="E143" s="113" t="s">
        <v>19</v>
      </c>
      <c r="F143" s="14" t="s">
        <v>14</v>
      </c>
      <c r="G143" s="44">
        <f t="shared" ref="G143" si="37">G144+G145</f>
        <v>150254.81</v>
      </c>
      <c r="H143" s="44">
        <f>H145</f>
        <v>150254.81</v>
      </c>
      <c r="I143" s="59">
        <f>H143/G143*100</f>
        <v>100</v>
      </c>
      <c r="J143" s="97" t="s">
        <v>124</v>
      </c>
      <c r="K143" s="97" t="s">
        <v>65</v>
      </c>
      <c r="L143" s="97">
        <v>100</v>
      </c>
      <c r="M143" s="97">
        <v>100</v>
      </c>
      <c r="N143" s="97">
        <v>100</v>
      </c>
    </row>
    <row r="144" spans="1:14" ht="63.6" customHeight="1" x14ac:dyDescent="0.3">
      <c r="A144" s="114"/>
      <c r="B144" s="132"/>
      <c r="C144" s="120"/>
      <c r="D144" s="120"/>
      <c r="E144" s="114"/>
      <c r="F144" s="14" t="s">
        <v>20</v>
      </c>
      <c r="G144" s="44">
        <v>0</v>
      </c>
      <c r="H144" s="44">
        <v>0</v>
      </c>
      <c r="I144" s="44">
        <v>0</v>
      </c>
      <c r="J144" s="98"/>
      <c r="K144" s="98"/>
      <c r="L144" s="98"/>
      <c r="M144" s="98"/>
      <c r="N144" s="98"/>
    </row>
    <row r="145" spans="1:14" ht="162" customHeight="1" x14ac:dyDescent="0.3">
      <c r="A145" s="115"/>
      <c r="B145" s="133"/>
      <c r="C145" s="121"/>
      <c r="D145" s="121"/>
      <c r="E145" s="115"/>
      <c r="F145" s="14" t="s">
        <v>21</v>
      </c>
      <c r="G145" s="45">
        <v>150254.81</v>
      </c>
      <c r="H145" s="45">
        <v>150254.81</v>
      </c>
      <c r="I145" s="59">
        <f>H145/G145*100</f>
        <v>100</v>
      </c>
      <c r="J145" s="99"/>
      <c r="K145" s="99"/>
      <c r="L145" s="99"/>
      <c r="M145" s="99"/>
      <c r="N145" s="99"/>
    </row>
    <row r="146" spans="1:14" ht="22.5" customHeight="1" x14ac:dyDescent="0.3">
      <c r="A146" s="168" t="s">
        <v>60</v>
      </c>
      <c r="B146" s="169"/>
      <c r="C146" s="122">
        <v>2020</v>
      </c>
      <c r="D146" s="122">
        <v>2026</v>
      </c>
      <c r="E146" s="125" t="s">
        <v>19</v>
      </c>
      <c r="F146" s="25" t="s">
        <v>14</v>
      </c>
      <c r="G146" s="48">
        <f t="shared" ref="G146:H146" si="38">G147+G148</f>
        <v>453422962.76999998</v>
      </c>
      <c r="H146" s="48">
        <f t="shared" si="38"/>
        <v>452793183.68000007</v>
      </c>
      <c r="I146" s="83">
        <f>H146/G146*100</f>
        <v>99.861105602999771</v>
      </c>
      <c r="J146" s="107" t="s">
        <v>13</v>
      </c>
      <c r="K146" s="107" t="s">
        <v>13</v>
      </c>
      <c r="L146" s="107" t="s">
        <v>13</v>
      </c>
      <c r="M146" s="107" t="s">
        <v>13</v>
      </c>
      <c r="N146" s="107" t="s">
        <v>13</v>
      </c>
    </row>
    <row r="147" spans="1:14" ht="45" customHeight="1" x14ac:dyDescent="0.3">
      <c r="A147" s="170"/>
      <c r="B147" s="171"/>
      <c r="C147" s="123"/>
      <c r="D147" s="123"/>
      <c r="E147" s="126"/>
      <c r="F147" s="25" t="s">
        <v>20</v>
      </c>
      <c r="G147" s="48">
        <f>G18+G60+G75+G99+G120+G138</f>
        <v>133734896.67000002</v>
      </c>
      <c r="H147" s="48">
        <f>H18+H60+H75+H99+H120+H138</f>
        <v>133684997.22999999</v>
      </c>
      <c r="I147" s="83">
        <f t="shared" ref="I147:I148" si="39">H147/G147*100</f>
        <v>99.962687794104212</v>
      </c>
      <c r="J147" s="108"/>
      <c r="K147" s="108"/>
      <c r="L147" s="108"/>
      <c r="M147" s="108"/>
      <c r="N147" s="108"/>
    </row>
    <row r="148" spans="1:14" ht="59.4" customHeight="1" x14ac:dyDescent="0.3">
      <c r="A148" s="172"/>
      <c r="B148" s="173"/>
      <c r="C148" s="124"/>
      <c r="D148" s="124"/>
      <c r="E148" s="127"/>
      <c r="F148" s="25" t="s">
        <v>21</v>
      </c>
      <c r="G148" s="49">
        <f>G19+G61+G76+G100+G121+G139</f>
        <v>319688066.09999996</v>
      </c>
      <c r="H148" s="49">
        <f>H19+H61+H76+H100+H121+H139</f>
        <v>319108186.45000005</v>
      </c>
      <c r="I148" s="83">
        <f t="shared" si="39"/>
        <v>99.818610792365789</v>
      </c>
      <c r="J148" s="109"/>
      <c r="K148" s="109"/>
      <c r="L148" s="109"/>
      <c r="M148" s="109"/>
      <c r="N148" s="109"/>
    </row>
    <row r="149" spans="1:14" s="60" customFormat="1" ht="81.599999999999994" customHeight="1" x14ac:dyDescent="0.3">
      <c r="A149" s="137" t="s">
        <v>61</v>
      </c>
      <c r="B149" s="138"/>
      <c r="C149" s="75"/>
      <c r="D149" s="75"/>
      <c r="E149" s="76"/>
      <c r="F149" s="76"/>
      <c r="G149" s="63"/>
      <c r="H149" s="69"/>
      <c r="I149" s="65"/>
      <c r="J149" s="75"/>
      <c r="K149" s="75"/>
      <c r="L149" s="75"/>
      <c r="M149" s="75"/>
      <c r="N149" s="75"/>
    </row>
    <row r="150" spans="1:14" s="60" customFormat="1" ht="46.5" customHeight="1" x14ac:dyDescent="0.3">
      <c r="A150" s="137" t="s">
        <v>26</v>
      </c>
      <c r="B150" s="138"/>
      <c r="C150" s="75">
        <v>2020</v>
      </c>
      <c r="D150" s="75">
        <v>2026</v>
      </c>
      <c r="E150" s="77" t="s">
        <v>27</v>
      </c>
      <c r="F150" s="77" t="s">
        <v>27</v>
      </c>
      <c r="G150" s="64" t="s">
        <v>27</v>
      </c>
      <c r="H150" s="69"/>
      <c r="I150" s="78" t="s">
        <v>27</v>
      </c>
      <c r="J150" s="75"/>
      <c r="K150" s="75"/>
      <c r="L150" s="75"/>
      <c r="M150" s="75"/>
      <c r="N150" s="75"/>
    </row>
    <row r="151" spans="1:14" s="60" customFormat="1" ht="31.2" customHeight="1" x14ac:dyDescent="0.3">
      <c r="A151" s="116"/>
      <c r="B151" s="116" t="s">
        <v>28</v>
      </c>
      <c r="C151" s="93">
        <v>2020</v>
      </c>
      <c r="D151" s="93">
        <v>2026</v>
      </c>
      <c r="E151" s="100" t="s">
        <v>149</v>
      </c>
      <c r="F151" s="76" t="s">
        <v>14</v>
      </c>
      <c r="G151" s="64" t="s">
        <v>27</v>
      </c>
      <c r="H151" s="69"/>
      <c r="I151" s="78" t="s">
        <v>27</v>
      </c>
      <c r="J151" s="93"/>
      <c r="K151" s="93"/>
      <c r="L151" s="93"/>
      <c r="M151" s="93"/>
      <c r="N151" s="93"/>
    </row>
    <row r="152" spans="1:14" s="60" customFormat="1" ht="64.8" customHeight="1" x14ac:dyDescent="0.3">
      <c r="A152" s="117"/>
      <c r="B152" s="117"/>
      <c r="C152" s="94"/>
      <c r="D152" s="94"/>
      <c r="E152" s="101"/>
      <c r="F152" s="76" t="s">
        <v>20</v>
      </c>
      <c r="G152" s="64" t="s">
        <v>27</v>
      </c>
      <c r="H152" s="69"/>
      <c r="I152" s="78" t="s">
        <v>27</v>
      </c>
      <c r="J152" s="94"/>
      <c r="K152" s="94"/>
      <c r="L152" s="94"/>
      <c r="M152" s="94"/>
      <c r="N152" s="94"/>
    </row>
    <row r="153" spans="1:14" s="60" customFormat="1" ht="62.4" customHeight="1" x14ac:dyDescent="0.3">
      <c r="A153" s="118"/>
      <c r="B153" s="118"/>
      <c r="C153" s="95"/>
      <c r="D153" s="95"/>
      <c r="E153" s="102"/>
      <c r="F153" s="76" t="s">
        <v>21</v>
      </c>
      <c r="G153" s="64" t="s">
        <v>27</v>
      </c>
      <c r="H153" s="69"/>
      <c r="I153" s="78" t="s">
        <v>27</v>
      </c>
      <c r="J153" s="95"/>
      <c r="K153" s="95"/>
      <c r="L153" s="95"/>
      <c r="M153" s="95"/>
      <c r="N153" s="95"/>
    </row>
    <row r="154" spans="1:14" s="60" customFormat="1" ht="31.2" customHeight="1" x14ac:dyDescent="0.3">
      <c r="A154" s="116"/>
      <c r="B154" s="116" t="s">
        <v>29</v>
      </c>
      <c r="C154" s="93">
        <v>2020</v>
      </c>
      <c r="D154" s="93">
        <v>2026</v>
      </c>
      <c r="E154" s="100" t="s">
        <v>150</v>
      </c>
      <c r="F154" s="76" t="s">
        <v>14</v>
      </c>
      <c r="G154" s="65">
        <f t="shared" ref="G154:H154" si="40">G155+G156</f>
        <v>34871244.960000001</v>
      </c>
      <c r="H154" s="88">
        <f t="shared" si="40"/>
        <v>34871244.960000001</v>
      </c>
      <c r="I154" s="88">
        <f>H154/G154*100</f>
        <v>100</v>
      </c>
      <c r="J154" s="93"/>
      <c r="K154" s="93"/>
      <c r="L154" s="93"/>
      <c r="M154" s="93"/>
      <c r="N154" s="93"/>
    </row>
    <row r="155" spans="1:14" s="60" customFormat="1" ht="51" customHeight="1" x14ac:dyDescent="0.3">
      <c r="A155" s="117"/>
      <c r="B155" s="117"/>
      <c r="C155" s="94"/>
      <c r="D155" s="94"/>
      <c r="E155" s="101"/>
      <c r="F155" s="76" t="s">
        <v>20</v>
      </c>
      <c r="G155" s="65">
        <f>G158+G161+G167+G170</f>
        <v>28037828.960000001</v>
      </c>
      <c r="H155" s="65">
        <f>H158+H161+H167+H170</f>
        <v>28037828.960000001</v>
      </c>
      <c r="I155" s="88">
        <f>H155/G155*100</f>
        <v>100</v>
      </c>
      <c r="J155" s="94"/>
      <c r="K155" s="94"/>
      <c r="L155" s="94"/>
      <c r="M155" s="94"/>
      <c r="N155" s="94"/>
    </row>
    <row r="156" spans="1:14" s="60" customFormat="1" ht="47.4" customHeight="1" x14ac:dyDescent="0.3">
      <c r="A156" s="118"/>
      <c r="B156" s="118"/>
      <c r="C156" s="95"/>
      <c r="D156" s="95"/>
      <c r="E156" s="102"/>
      <c r="F156" s="76" t="s">
        <v>21</v>
      </c>
      <c r="G156" s="65">
        <f>G159+G162+G168+G171</f>
        <v>6833416</v>
      </c>
      <c r="H156" s="65">
        <f>H159+H162+H168+H171</f>
        <v>6833416</v>
      </c>
      <c r="I156" s="88">
        <f>H156/G156*100</f>
        <v>100</v>
      </c>
      <c r="J156" s="95"/>
      <c r="K156" s="95"/>
      <c r="L156" s="95"/>
      <c r="M156" s="95"/>
      <c r="N156" s="95"/>
    </row>
    <row r="157" spans="1:14" s="60" customFormat="1" ht="15.75" customHeight="1" x14ac:dyDescent="0.3">
      <c r="A157" s="116"/>
      <c r="B157" s="151" t="s">
        <v>30</v>
      </c>
      <c r="C157" s="93">
        <v>2020</v>
      </c>
      <c r="D157" s="93">
        <v>2026</v>
      </c>
      <c r="E157" s="100" t="s">
        <v>151</v>
      </c>
      <c r="F157" s="76" t="s">
        <v>14</v>
      </c>
      <c r="G157" s="63">
        <f t="shared" ref="G157" si="41">G158+G159</f>
        <v>9204432.4100000001</v>
      </c>
      <c r="H157" s="79">
        <f>H158+H159</f>
        <v>9204432.4100000001</v>
      </c>
      <c r="I157" s="79">
        <v>100</v>
      </c>
      <c r="J157" s="103" t="s">
        <v>68</v>
      </c>
      <c r="K157" s="93" t="s">
        <v>69</v>
      </c>
      <c r="L157" s="93">
        <v>8050</v>
      </c>
      <c r="M157" s="93">
        <v>9630</v>
      </c>
      <c r="N157" s="110">
        <f>(9630*100)/L157</f>
        <v>119.62732919254658</v>
      </c>
    </row>
    <row r="158" spans="1:14" s="60" customFormat="1" ht="46.2" customHeight="1" x14ac:dyDescent="0.3">
      <c r="A158" s="117"/>
      <c r="B158" s="152"/>
      <c r="C158" s="94"/>
      <c r="D158" s="94"/>
      <c r="E158" s="101"/>
      <c r="F158" s="76" t="s">
        <v>20</v>
      </c>
      <c r="G158" s="63">
        <v>9204432.4100000001</v>
      </c>
      <c r="H158" s="63">
        <v>9204432.4100000001</v>
      </c>
      <c r="I158" s="79">
        <v>100</v>
      </c>
      <c r="J158" s="104"/>
      <c r="K158" s="94"/>
      <c r="L158" s="94"/>
      <c r="M158" s="94"/>
      <c r="N158" s="111"/>
    </row>
    <row r="159" spans="1:14" s="60" customFormat="1" ht="32.25" customHeight="1" x14ac:dyDescent="0.3">
      <c r="A159" s="118"/>
      <c r="B159" s="153"/>
      <c r="C159" s="95"/>
      <c r="D159" s="95"/>
      <c r="E159" s="102"/>
      <c r="F159" s="76" t="s">
        <v>21</v>
      </c>
      <c r="G159" s="63">
        <v>0</v>
      </c>
      <c r="H159" s="63">
        <v>0</v>
      </c>
      <c r="I159" s="79">
        <v>0</v>
      </c>
      <c r="J159" s="105"/>
      <c r="K159" s="95"/>
      <c r="L159" s="95"/>
      <c r="M159" s="95"/>
      <c r="N159" s="112"/>
    </row>
    <row r="160" spans="1:14" s="60" customFormat="1" ht="32.25" customHeight="1" x14ac:dyDescent="0.3">
      <c r="A160" s="205"/>
      <c r="B160" s="151" t="s">
        <v>143</v>
      </c>
      <c r="C160" s="93">
        <v>2020</v>
      </c>
      <c r="D160" s="93">
        <v>2026</v>
      </c>
      <c r="E160" s="100" t="s">
        <v>151</v>
      </c>
      <c r="F160" s="76" t="s">
        <v>14</v>
      </c>
      <c r="G160" s="65">
        <f t="shared" ref="G160" si="42">G161+G162</f>
        <v>21883455.09</v>
      </c>
      <c r="H160" s="65">
        <f>H161+H162</f>
        <v>21883455.09</v>
      </c>
      <c r="I160" s="79">
        <f>H160/G160*100</f>
        <v>100</v>
      </c>
      <c r="J160" s="103" t="s">
        <v>128</v>
      </c>
      <c r="K160" s="93" t="s">
        <v>65</v>
      </c>
      <c r="L160" s="93">
        <v>100</v>
      </c>
      <c r="M160" s="93">
        <v>100</v>
      </c>
      <c r="N160" s="93">
        <v>100</v>
      </c>
    </row>
    <row r="161" spans="1:14" s="60" customFormat="1" ht="32.25" customHeight="1" x14ac:dyDescent="0.3">
      <c r="A161" s="206"/>
      <c r="B161" s="152"/>
      <c r="C161" s="94"/>
      <c r="D161" s="94"/>
      <c r="E161" s="101"/>
      <c r="F161" s="76" t="s">
        <v>20</v>
      </c>
      <c r="G161" s="63">
        <v>16550039.09</v>
      </c>
      <c r="H161" s="63">
        <v>16550039.09</v>
      </c>
      <c r="I161" s="79">
        <f t="shared" ref="I161:I162" si="43">H161/G161*100</f>
        <v>100</v>
      </c>
      <c r="J161" s="104"/>
      <c r="K161" s="94"/>
      <c r="L161" s="94"/>
      <c r="M161" s="94"/>
      <c r="N161" s="94"/>
    </row>
    <row r="162" spans="1:14" s="60" customFormat="1" ht="32.25" customHeight="1" x14ac:dyDescent="0.3">
      <c r="A162" s="207"/>
      <c r="B162" s="153"/>
      <c r="C162" s="95"/>
      <c r="D162" s="95"/>
      <c r="E162" s="102"/>
      <c r="F162" s="76" t="s">
        <v>21</v>
      </c>
      <c r="G162" s="63">
        <v>5333416</v>
      </c>
      <c r="H162" s="63">
        <v>5333416</v>
      </c>
      <c r="I162" s="79">
        <f t="shared" si="43"/>
        <v>100</v>
      </c>
      <c r="J162" s="105"/>
      <c r="K162" s="95"/>
      <c r="L162" s="95"/>
      <c r="M162" s="95"/>
      <c r="N162" s="95"/>
    </row>
    <row r="163" spans="1:14" s="60" customFormat="1" ht="32.25" hidden="1" customHeight="1" x14ac:dyDescent="0.3">
      <c r="A163" s="92"/>
      <c r="B163" s="151" t="s">
        <v>170</v>
      </c>
      <c r="C163" s="93">
        <v>2020</v>
      </c>
      <c r="D163" s="93">
        <v>2026</v>
      </c>
      <c r="E163" s="100" t="s">
        <v>151</v>
      </c>
      <c r="F163" s="76" t="s">
        <v>14</v>
      </c>
      <c r="G163" s="63"/>
      <c r="H163" s="69"/>
      <c r="I163" s="79"/>
      <c r="J163" s="96" t="s">
        <v>124</v>
      </c>
      <c r="K163" s="106" t="s">
        <v>65</v>
      </c>
      <c r="L163" s="103"/>
      <c r="M163" s="93"/>
      <c r="N163" s="103"/>
    </row>
    <row r="164" spans="1:14" s="60" customFormat="1" ht="32.25" hidden="1" customHeight="1" x14ac:dyDescent="0.3">
      <c r="A164" s="92"/>
      <c r="B164" s="152"/>
      <c r="C164" s="94"/>
      <c r="D164" s="94"/>
      <c r="E164" s="101"/>
      <c r="F164" s="76" t="s">
        <v>20</v>
      </c>
      <c r="G164" s="63"/>
      <c r="H164" s="69"/>
      <c r="I164" s="79"/>
      <c r="J164" s="96"/>
      <c r="K164" s="106"/>
      <c r="L164" s="104"/>
      <c r="M164" s="94"/>
      <c r="N164" s="104"/>
    </row>
    <row r="165" spans="1:14" s="60" customFormat="1" ht="32.25" hidden="1" customHeight="1" x14ac:dyDescent="0.3">
      <c r="A165" s="92"/>
      <c r="B165" s="153"/>
      <c r="C165" s="95"/>
      <c r="D165" s="95"/>
      <c r="E165" s="102"/>
      <c r="F165" s="76" t="s">
        <v>21</v>
      </c>
      <c r="G165" s="63"/>
      <c r="H165" s="80"/>
      <c r="I165" s="79"/>
      <c r="J165" s="96"/>
      <c r="K165" s="106"/>
      <c r="L165" s="105"/>
      <c r="M165" s="95"/>
      <c r="N165" s="105"/>
    </row>
    <row r="166" spans="1:14" s="60" customFormat="1" ht="32.25" customHeight="1" x14ac:dyDescent="0.3">
      <c r="A166" s="92"/>
      <c r="B166" s="151" t="s">
        <v>194</v>
      </c>
      <c r="C166" s="93">
        <v>2021</v>
      </c>
      <c r="D166" s="93">
        <v>2026</v>
      </c>
      <c r="E166" s="100" t="s">
        <v>151</v>
      </c>
      <c r="F166" s="76" t="s">
        <v>14</v>
      </c>
      <c r="G166" s="65">
        <f t="shared" ref="G166" si="44">G167+G168</f>
        <v>1515151.52</v>
      </c>
      <c r="H166" s="65">
        <f>H167+H168</f>
        <v>1515151.52</v>
      </c>
      <c r="I166" s="88">
        <f t="shared" ref="I166" si="45">H166/G166*100</f>
        <v>100</v>
      </c>
      <c r="J166" s="96" t="s">
        <v>124</v>
      </c>
      <c r="K166" s="106" t="s">
        <v>65</v>
      </c>
      <c r="L166" s="103">
        <v>100</v>
      </c>
      <c r="M166" s="93">
        <v>100</v>
      </c>
      <c r="N166" s="103">
        <v>100</v>
      </c>
    </row>
    <row r="167" spans="1:14" s="60" customFormat="1" ht="32.25" customHeight="1" x14ac:dyDescent="0.3">
      <c r="A167" s="92"/>
      <c r="B167" s="152"/>
      <c r="C167" s="94"/>
      <c r="D167" s="94"/>
      <c r="E167" s="101"/>
      <c r="F167" s="76" t="s">
        <v>20</v>
      </c>
      <c r="G167" s="63">
        <v>15151.52</v>
      </c>
      <c r="H167" s="63">
        <v>15151.52</v>
      </c>
      <c r="I167" s="88">
        <f t="shared" ref="I167:I170" si="46">H167/G167*100</f>
        <v>100</v>
      </c>
      <c r="J167" s="96"/>
      <c r="K167" s="106"/>
      <c r="L167" s="104"/>
      <c r="M167" s="94"/>
      <c r="N167" s="104"/>
    </row>
    <row r="168" spans="1:14" s="60" customFormat="1" ht="32.25" customHeight="1" x14ac:dyDescent="0.3">
      <c r="A168" s="92"/>
      <c r="B168" s="153"/>
      <c r="C168" s="95"/>
      <c r="D168" s="95"/>
      <c r="E168" s="102"/>
      <c r="F168" s="76" t="s">
        <v>21</v>
      </c>
      <c r="G168" s="63">
        <v>1500000</v>
      </c>
      <c r="H168" s="63">
        <v>1500000</v>
      </c>
      <c r="I168" s="88">
        <f t="shared" si="46"/>
        <v>100</v>
      </c>
      <c r="J168" s="96"/>
      <c r="K168" s="106"/>
      <c r="L168" s="105"/>
      <c r="M168" s="95"/>
      <c r="N168" s="105"/>
    </row>
    <row r="169" spans="1:14" s="60" customFormat="1" ht="32.25" customHeight="1" x14ac:dyDescent="0.3">
      <c r="A169" s="205"/>
      <c r="B169" s="151" t="s">
        <v>203</v>
      </c>
      <c r="C169" s="93">
        <v>2021</v>
      </c>
      <c r="D169" s="93">
        <v>2026</v>
      </c>
      <c r="E169" s="100" t="s">
        <v>151</v>
      </c>
      <c r="F169" s="76" t="s">
        <v>14</v>
      </c>
      <c r="G169" s="65">
        <f t="shared" ref="G169" si="47">G170+G171</f>
        <v>2268205.94</v>
      </c>
      <c r="H169" s="65">
        <v>2268205.94</v>
      </c>
      <c r="I169" s="88">
        <f t="shared" si="46"/>
        <v>100</v>
      </c>
      <c r="J169" s="96" t="s">
        <v>124</v>
      </c>
      <c r="K169" s="106" t="s">
        <v>65</v>
      </c>
      <c r="L169" s="103">
        <v>100</v>
      </c>
      <c r="M169" s="93">
        <v>100</v>
      </c>
      <c r="N169" s="103">
        <v>100</v>
      </c>
    </row>
    <row r="170" spans="1:14" s="60" customFormat="1" ht="32.25" customHeight="1" x14ac:dyDescent="0.3">
      <c r="A170" s="206"/>
      <c r="B170" s="152"/>
      <c r="C170" s="94"/>
      <c r="D170" s="94"/>
      <c r="E170" s="101"/>
      <c r="F170" s="76" t="s">
        <v>20</v>
      </c>
      <c r="G170" s="63">
        <v>2268205.94</v>
      </c>
      <c r="H170" s="63">
        <v>2268205.94</v>
      </c>
      <c r="I170" s="88">
        <f t="shared" si="46"/>
        <v>100</v>
      </c>
      <c r="J170" s="96"/>
      <c r="K170" s="106"/>
      <c r="L170" s="104"/>
      <c r="M170" s="94"/>
      <c r="N170" s="104"/>
    </row>
    <row r="171" spans="1:14" s="60" customFormat="1" ht="36.6" customHeight="1" x14ac:dyDescent="0.3">
      <c r="A171" s="207"/>
      <c r="B171" s="153"/>
      <c r="C171" s="95"/>
      <c r="D171" s="95"/>
      <c r="E171" s="102"/>
      <c r="F171" s="76" t="s">
        <v>21</v>
      </c>
      <c r="G171" s="63">
        <v>0</v>
      </c>
      <c r="H171" s="63">
        <v>0</v>
      </c>
      <c r="I171" s="79">
        <v>0</v>
      </c>
      <c r="J171" s="96"/>
      <c r="K171" s="106"/>
      <c r="L171" s="105"/>
      <c r="M171" s="95"/>
      <c r="N171" s="105"/>
    </row>
    <row r="172" spans="1:14" s="60" customFormat="1" ht="31.2" customHeight="1" x14ac:dyDescent="0.3">
      <c r="A172" s="265"/>
      <c r="B172" s="116" t="s">
        <v>31</v>
      </c>
      <c r="C172" s="93">
        <v>2020</v>
      </c>
      <c r="D172" s="93">
        <v>2026</v>
      </c>
      <c r="E172" s="100" t="s">
        <v>149</v>
      </c>
      <c r="F172" s="76" t="s">
        <v>14</v>
      </c>
      <c r="G172" s="63" t="s">
        <v>27</v>
      </c>
      <c r="H172" s="63" t="s">
        <v>27</v>
      </c>
      <c r="I172" s="63" t="s">
        <v>27</v>
      </c>
      <c r="J172" s="103"/>
      <c r="K172" s="93"/>
      <c r="L172" s="93"/>
      <c r="M172" s="93"/>
      <c r="N172" s="93"/>
    </row>
    <row r="173" spans="1:14" s="60" customFormat="1" ht="54.6" customHeight="1" x14ac:dyDescent="0.3">
      <c r="A173" s="266"/>
      <c r="B173" s="117"/>
      <c r="C173" s="94"/>
      <c r="D173" s="94"/>
      <c r="E173" s="101"/>
      <c r="F173" s="76" t="s">
        <v>20</v>
      </c>
      <c r="G173" s="63" t="s">
        <v>27</v>
      </c>
      <c r="H173" s="63" t="s">
        <v>27</v>
      </c>
      <c r="I173" s="63" t="s">
        <v>27</v>
      </c>
      <c r="J173" s="104"/>
      <c r="K173" s="94"/>
      <c r="L173" s="94"/>
      <c r="M173" s="94"/>
      <c r="N173" s="94"/>
    </row>
    <row r="174" spans="1:14" s="60" customFormat="1" ht="48" customHeight="1" x14ac:dyDescent="0.3">
      <c r="A174" s="267"/>
      <c r="B174" s="118"/>
      <c r="C174" s="95"/>
      <c r="D174" s="95"/>
      <c r="E174" s="102"/>
      <c r="F174" s="76" t="s">
        <v>21</v>
      </c>
      <c r="G174" s="63" t="s">
        <v>27</v>
      </c>
      <c r="H174" s="63" t="s">
        <v>27</v>
      </c>
      <c r="I174" s="63" t="s">
        <v>27</v>
      </c>
      <c r="J174" s="105"/>
      <c r="K174" s="95"/>
      <c r="L174" s="95"/>
      <c r="M174" s="95"/>
      <c r="N174" s="95"/>
    </row>
    <row r="175" spans="1:14" s="60" customFormat="1" ht="31.2" customHeight="1" x14ac:dyDescent="0.3">
      <c r="A175" s="265"/>
      <c r="B175" s="116" t="s">
        <v>32</v>
      </c>
      <c r="C175" s="93">
        <v>2020</v>
      </c>
      <c r="D175" s="93">
        <v>2026</v>
      </c>
      <c r="E175" s="100" t="s">
        <v>151</v>
      </c>
      <c r="F175" s="76" t="s">
        <v>14</v>
      </c>
      <c r="G175" s="63">
        <f t="shared" ref="G175:H175" si="48">G176+G177</f>
        <v>13725362.01</v>
      </c>
      <c r="H175" s="63">
        <f t="shared" si="48"/>
        <v>13725362.01</v>
      </c>
      <c r="I175" s="88">
        <f t="shared" ref="I175:I179" si="49">H175/G175*100</f>
        <v>100</v>
      </c>
      <c r="J175" s="103"/>
      <c r="K175" s="93"/>
      <c r="L175" s="93"/>
      <c r="M175" s="93"/>
      <c r="N175" s="93"/>
    </row>
    <row r="176" spans="1:14" s="60" customFormat="1" ht="52.8" customHeight="1" x14ac:dyDescent="0.3">
      <c r="A176" s="266"/>
      <c r="B176" s="117"/>
      <c r="C176" s="94"/>
      <c r="D176" s="94"/>
      <c r="E176" s="101"/>
      <c r="F176" s="76" t="s">
        <v>20</v>
      </c>
      <c r="G176" s="63">
        <f>G179+G185+G182</f>
        <v>11238360.32</v>
      </c>
      <c r="H176" s="63">
        <f>H179+H185+H182</f>
        <v>11238360.32</v>
      </c>
      <c r="I176" s="88">
        <f t="shared" si="49"/>
        <v>100</v>
      </c>
      <c r="J176" s="104"/>
      <c r="K176" s="94"/>
      <c r="L176" s="94"/>
      <c r="M176" s="94"/>
      <c r="N176" s="94"/>
    </row>
    <row r="177" spans="1:14" s="60" customFormat="1" ht="30.75" customHeight="1" x14ac:dyDescent="0.3">
      <c r="A177" s="267"/>
      <c r="B177" s="118"/>
      <c r="C177" s="95"/>
      <c r="D177" s="95"/>
      <c r="E177" s="102"/>
      <c r="F177" s="76" t="s">
        <v>21</v>
      </c>
      <c r="G177" s="63">
        <f t="shared" ref="G177:H177" si="50">G180+G186+G183</f>
        <v>2487001.69</v>
      </c>
      <c r="H177" s="63">
        <f t="shared" si="50"/>
        <v>2487001.69</v>
      </c>
      <c r="I177" s="79">
        <v>100</v>
      </c>
      <c r="J177" s="105"/>
      <c r="K177" s="95"/>
      <c r="L177" s="95"/>
      <c r="M177" s="95"/>
      <c r="N177" s="95"/>
    </row>
    <row r="178" spans="1:14" s="60" customFormat="1" ht="15.75" customHeight="1" x14ac:dyDescent="0.3">
      <c r="A178" s="265"/>
      <c r="B178" s="116" t="s">
        <v>30</v>
      </c>
      <c r="C178" s="93">
        <v>2020</v>
      </c>
      <c r="D178" s="93">
        <v>2026</v>
      </c>
      <c r="E178" s="100" t="s">
        <v>151</v>
      </c>
      <c r="F178" s="76" t="s">
        <v>14</v>
      </c>
      <c r="G178" s="63">
        <f t="shared" ref="G178:H178" si="51">G179+G180</f>
        <v>2393050.06</v>
      </c>
      <c r="H178" s="63">
        <f t="shared" si="51"/>
        <v>2393050.06</v>
      </c>
      <c r="I178" s="88">
        <f t="shared" si="49"/>
        <v>100</v>
      </c>
      <c r="J178" s="103" t="s">
        <v>70</v>
      </c>
      <c r="K178" s="93" t="s">
        <v>65</v>
      </c>
      <c r="L178" s="93">
        <v>100</v>
      </c>
      <c r="M178" s="93">
        <v>100</v>
      </c>
      <c r="N178" s="93">
        <v>100</v>
      </c>
    </row>
    <row r="179" spans="1:14" s="60" customFormat="1" ht="48" customHeight="1" x14ac:dyDescent="0.3">
      <c r="A179" s="266"/>
      <c r="B179" s="117"/>
      <c r="C179" s="94"/>
      <c r="D179" s="94"/>
      <c r="E179" s="101"/>
      <c r="F179" s="76" t="s">
        <v>20</v>
      </c>
      <c r="G179" s="63">
        <v>2393050.06</v>
      </c>
      <c r="H179" s="63">
        <v>2393050.06</v>
      </c>
      <c r="I179" s="88">
        <f t="shared" si="49"/>
        <v>100</v>
      </c>
      <c r="J179" s="104"/>
      <c r="K179" s="94"/>
      <c r="L179" s="94"/>
      <c r="M179" s="94"/>
      <c r="N179" s="94"/>
    </row>
    <row r="180" spans="1:14" s="60" customFormat="1" ht="62.4" customHeight="1" x14ac:dyDescent="0.3">
      <c r="A180" s="267"/>
      <c r="B180" s="118"/>
      <c r="C180" s="95"/>
      <c r="D180" s="95"/>
      <c r="E180" s="102"/>
      <c r="F180" s="76" t="s">
        <v>21</v>
      </c>
      <c r="G180" s="63">
        <v>0</v>
      </c>
      <c r="H180" s="63">
        <v>0</v>
      </c>
      <c r="I180" s="79">
        <v>0</v>
      </c>
      <c r="J180" s="105"/>
      <c r="K180" s="95"/>
      <c r="L180" s="95"/>
      <c r="M180" s="95"/>
      <c r="N180" s="95"/>
    </row>
    <row r="181" spans="1:14" s="60" customFormat="1" ht="33.6" customHeight="1" x14ac:dyDescent="0.3">
      <c r="A181" s="268"/>
      <c r="B181" s="116" t="s">
        <v>143</v>
      </c>
      <c r="C181" s="93">
        <v>2020</v>
      </c>
      <c r="D181" s="93">
        <v>2026</v>
      </c>
      <c r="E181" s="100" t="s">
        <v>151</v>
      </c>
      <c r="F181" s="76" t="s">
        <v>14</v>
      </c>
      <c r="G181" s="63">
        <f t="shared" ref="G181" si="52">G182+G183</f>
        <v>11187461.76</v>
      </c>
      <c r="H181" s="63">
        <f>H182+H183</f>
        <v>11187461.76</v>
      </c>
      <c r="I181" s="88">
        <f t="shared" ref="I181:I186" si="53">H181/G181*100</f>
        <v>100</v>
      </c>
      <c r="J181" s="103" t="s">
        <v>128</v>
      </c>
      <c r="K181" s="93" t="s">
        <v>65</v>
      </c>
      <c r="L181" s="93">
        <v>100</v>
      </c>
      <c r="M181" s="93">
        <v>100</v>
      </c>
      <c r="N181" s="93">
        <v>100</v>
      </c>
    </row>
    <row r="182" spans="1:14" s="60" customFormat="1" ht="39" customHeight="1" x14ac:dyDescent="0.3">
      <c r="A182" s="268"/>
      <c r="B182" s="117"/>
      <c r="C182" s="94"/>
      <c r="D182" s="94"/>
      <c r="E182" s="101"/>
      <c r="F182" s="76" t="s">
        <v>20</v>
      </c>
      <c r="G182" s="63">
        <v>8843861.7599999998</v>
      </c>
      <c r="H182" s="63">
        <f>8872505.76-28644</f>
        <v>8843861.7599999998</v>
      </c>
      <c r="I182" s="88">
        <f t="shared" si="53"/>
        <v>100</v>
      </c>
      <c r="J182" s="104"/>
      <c r="K182" s="94"/>
      <c r="L182" s="94"/>
      <c r="M182" s="94"/>
      <c r="N182" s="94"/>
    </row>
    <row r="183" spans="1:14" s="60" customFormat="1" ht="62.4" customHeight="1" x14ac:dyDescent="0.3">
      <c r="A183" s="268"/>
      <c r="B183" s="118"/>
      <c r="C183" s="95"/>
      <c r="D183" s="95"/>
      <c r="E183" s="102"/>
      <c r="F183" s="76" t="s">
        <v>21</v>
      </c>
      <c r="G183" s="63">
        <v>2343600</v>
      </c>
      <c r="H183" s="63">
        <v>2343600</v>
      </c>
      <c r="I183" s="88">
        <f t="shared" si="53"/>
        <v>100</v>
      </c>
      <c r="J183" s="105"/>
      <c r="K183" s="95"/>
      <c r="L183" s="95"/>
      <c r="M183" s="95"/>
      <c r="N183" s="95"/>
    </row>
    <row r="184" spans="1:14" s="60" customFormat="1" ht="31.2" customHeight="1" x14ac:dyDescent="0.3">
      <c r="A184" s="269"/>
      <c r="B184" s="116" t="s">
        <v>211</v>
      </c>
      <c r="C184" s="93">
        <v>2020</v>
      </c>
      <c r="D184" s="93">
        <v>2026</v>
      </c>
      <c r="E184" s="100" t="s">
        <v>151</v>
      </c>
      <c r="F184" s="76" t="s">
        <v>14</v>
      </c>
      <c r="G184" s="63">
        <f t="shared" ref="G184:H184" si="54">G185+G186</f>
        <v>144850.19</v>
      </c>
      <c r="H184" s="63">
        <f t="shared" si="54"/>
        <v>144850.19</v>
      </c>
      <c r="I184" s="88">
        <f t="shared" si="53"/>
        <v>100</v>
      </c>
      <c r="J184" s="103" t="s">
        <v>212</v>
      </c>
      <c r="K184" s="93" t="s">
        <v>65</v>
      </c>
      <c r="L184" s="93">
        <v>1</v>
      </c>
      <c r="M184" s="93">
        <v>2.2000000000000002</v>
      </c>
      <c r="N184" s="93">
        <f>(M184*100)/L184</f>
        <v>220.00000000000003</v>
      </c>
    </row>
    <row r="185" spans="1:14" s="60" customFormat="1" ht="51" customHeight="1" x14ac:dyDescent="0.3">
      <c r="A185" s="270"/>
      <c r="B185" s="117"/>
      <c r="C185" s="94"/>
      <c r="D185" s="94"/>
      <c r="E185" s="101"/>
      <c r="F185" s="76" t="s">
        <v>20</v>
      </c>
      <c r="G185" s="63">
        <v>1448.5</v>
      </c>
      <c r="H185" s="63">
        <v>1448.5</v>
      </c>
      <c r="I185" s="88">
        <f t="shared" si="53"/>
        <v>100</v>
      </c>
      <c r="J185" s="104"/>
      <c r="K185" s="94"/>
      <c r="L185" s="94"/>
      <c r="M185" s="94"/>
      <c r="N185" s="94"/>
    </row>
    <row r="186" spans="1:14" s="60" customFormat="1" ht="52.5" customHeight="1" x14ac:dyDescent="0.3">
      <c r="A186" s="271"/>
      <c r="B186" s="118"/>
      <c r="C186" s="95"/>
      <c r="D186" s="95"/>
      <c r="E186" s="102"/>
      <c r="F186" s="76" t="s">
        <v>21</v>
      </c>
      <c r="G186" s="63">
        <v>143401.69</v>
      </c>
      <c r="H186" s="63">
        <v>143401.69</v>
      </c>
      <c r="I186" s="88">
        <f t="shared" si="53"/>
        <v>100</v>
      </c>
      <c r="J186" s="105"/>
      <c r="K186" s="95"/>
      <c r="L186" s="95"/>
      <c r="M186" s="95"/>
      <c r="N186" s="95"/>
    </row>
    <row r="187" spans="1:14" s="60" customFormat="1" ht="21" customHeight="1" x14ac:dyDescent="0.3">
      <c r="A187" s="187"/>
      <c r="B187" s="116" t="s">
        <v>117</v>
      </c>
      <c r="C187" s="93">
        <v>2020</v>
      </c>
      <c r="D187" s="93">
        <v>2026</v>
      </c>
      <c r="E187" s="100" t="s">
        <v>149</v>
      </c>
      <c r="F187" s="76" t="s">
        <v>14</v>
      </c>
      <c r="G187" s="63" t="s">
        <v>27</v>
      </c>
      <c r="H187" s="63" t="s">
        <v>27</v>
      </c>
      <c r="I187" s="63" t="s">
        <v>27</v>
      </c>
      <c r="J187" s="103"/>
      <c r="K187" s="93"/>
      <c r="L187" s="93"/>
      <c r="M187" s="93"/>
      <c r="N187" s="93"/>
    </row>
    <row r="188" spans="1:14" s="60" customFormat="1" ht="31.5" customHeight="1" x14ac:dyDescent="0.3">
      <c r="A188" s="188"/>
      <c r="B188" s="117"/>
      <c r="C188" s="94"/>
      <c r="D188" s="94"/>
      <c r="E188" s="101"/>
      <c r="F188" s="76" t="s">
        <v>20</v>
      </c>
      <c r="G188" s="63" t="s">
        <v>27</v>
      </c>
      <c r="H188" s="63" t="s">
        <v>27</v>
      </c>
      <c r="I188" s="63" t="s">
        <v>27</v>
      </c>
      <c r="J188" s="104"/>
      <c r="K188" s="94"/>
      <c r="L188" s="94"/>
      <c r="M188" s="94"/>
      <c r="N188" s="94"/>
    </row>
    <row r="189" spans="1:14" s="60" customFormat="1" ht="31.5" customHeight="1" x14ac:dyDescent="0.3">
      <c r="A189" s="189"/>
      <c r="B189" s="118"/>
      <c r="C189" s="95"/>
      <c r="D189" s="95"/>
      <c r="E189" s="102"/>
      <c r="F189" s="76" t="s">
        <v>21</v>
      </c>
      <c r="G189" s="63" t="s">
        <v>27</v>
      </c>
      <c r="H189" s="63" t="s">
        <v>27</v>
      </c>
      <c r="I189" s="63" t="s">
        <v>27</v>
      </c>
      <c r="J189" s="105"/>
      <c r="K189" s="95"/>
      <c r="L189" s="95"/>
      <c r="M189" s="95"/>
      <c r="N189" s="95"/>
    </row>
    <row r="190" spans="1:14" s="60" customFormat="1" ht="21.75" customHeight="1" x14ac:dyDescent="0.3">
      <c r="A190" s="187"/>
      <c r="B190" s="116" t="s">
        <v>33</v>
      </c>
      <c r="C190" s="93">
        <v>2020</v>
      </c>
      <c r="D190" s="93">
        <v>2026</v>
      </c>
      <c r="E190" s="100" t="s">
        <v>151</v>
      </c>
      <c r="F190" s="76" t="s">
        <v>14</v>
      </c>
      <c r="G190" s="63">
        <f>G191+G192</f>
        <v>2689858.56</v>
      </c>
      <c r="H190" s="63">
        <f>H191+H192</f>
        <v>2689858.56</v>
      </c>
      <c r="I190" s="79">
        <f>(H357*100)/G190</f>
        <v>100</v>
      </c>
      <c r="J190" s="103"/>
      <c r="K190" s="174"/>
      <c r="L190" s="174"/>
      <c r="M190" s="174"/>
      <c r="N190" s="174"/>
    </row>
    <row r="191" spans="1:14" s="60" customFormat="1" ht="51" customHeight="1" x14ac:dyDescent="0.3">
      <c r="A191" s="188"/>
      <c r="B191" s="117"/>
      <c r="C191" s="94"/>
      <c r="D191" s="94"/>
      <c r="E191" s="101"/>
      <c r="F191" s="76" t="s">
        <v>20</v>
      </c>
      <c r="G191" s="63">
        <f t="shared" ref="G191" si="55">G194+G197</f>
        <v>2325298.56</v>
      </c>
      <c r="H191" s="63">
        <v>2325298.56</v>
      </c>
      <c r="I191" s="79">
        <f>(H358*100)/G191</f>
        <v>100</v>
      </c>
      <c r="J191" s="104"/>
      <c r="K191" s="175"/>
      <c r="L191" s="175"/>
      <c r="M191" s="175"/>
      <c r="N191" s="175"/>
    </row>
    <row r="192" spans="1:14" s="60" customFormat="1" ht="62.4" customHeight="1" x14ac:dyDescent="0.3">
      <c r="A192" s="189"/>
      <c r="B192" s="118"/>
      <c r="C192" s="95"/>
      <c r="D192" s="95"/>
      <c r="E192" s="102"/>
      <c r="F192" s="76" t="s">
        <v>21</v>
      </c>
      <c r="G192" s="63">
        <f t="shared" ref="G192:H192" si="56">G195+G198</f>
        <v>364560</v>
      </c>
      <c r="H192" s="63">
        <f t="shared" si="56"/>
        <v>364560</v>
      </c>
      <c r="I192" s="79">
        <f>(H359*100)/G192</f>
        <v>100</v>
      </c>
      <c r="J192" s="105"/>
      <c r="K192" s="176"/>
      <c r="L192" s="176"/>
      <c r="M192" s="176"/>
      <c r="N192" s="176"/>
    </row>
    <row r="193" spans="1:14" s="60" customFormat="1" ht="15.75" customHeight="1" x14ac:dyDescent="0.3">
      <c r="A193" s="187"/>
      <c r="B193" s="116" t="s">
        <v>30</v>
      </c>
      <c r="C193" s="93">
        <v>2020</v>
      </c>
      <c r="D193" s="93">
        <v>2026</v>
      </c>
      <c r="E193" s="100" t="s">
        <v>151</v>
      </c>
      <c r="F193" s="76" t="s">
        <v>14</v>
      </c>
      <c r="G193" s="63">
        <f t="shared" ref="G193:H193" si="57">G194+G195</f>
        <v>497504.41</v>
      </c>
      <c r="H193" s="63">
        <f t="shared" si="57"/>
        <v>497504.41</v>
      </c>
      <c r="I193" s="79">
        <f>(H360*100)/G193</f>
        <v>100.00000000000003</v>
      </c>
      <c r="J193" s="103" t="s">
        <v>71</v>
      </c>
      <c r="K193" s="93" t="s">
        <v>65</v>
      </c>
      <c r="L193" s="93">
        <v>20</v>
      </c>
      <c r="M193" s="93">
        <v>27</v>
      </c>
      <c r="N193" s="93">
        <f>(M193*100)/L193</f>
        <v>135</v>
      </c>
    </row>
    <row r="194" spans="1:14" s="60" customFormat="1" ht="55.8" customHeight="1" x14ac:dyDescent="0.3">
      <c r="A194" s="188"/>
      <c r="B194" s="117"/>
      <c r="C194" s="94"/>
      <c r="D194" s="94"/>
      <c r="E194" s="101"/>
      <c r="F194" s="76" t="s">
        <v>20</v>
      </c>
      <c r="G194" s="63">
        <v>497504.41</v>
      </c>
      <c r="H194" s="63">
        <v>497504.41</v>
      </c>
      <c r="I194" s="79">
        <f>(H361*100)/G194</f>
        <v>100.00000000000003</v>
      </c>
      <c r="J194" s="104"/>
      <c r="K194" s="94"/>
      <c r="L194" s="94"/>
      <c r="M194" s="94"/>
      <c r="N194" s="94"/>
    </row>
    <row r="195" spans="1:14" s="60" customFormat="1" ht="51" customHeight="1" x14ac:dyDescent="0.3">
      <c r="A195" s="189"/>
      <c r="B195" s="118"/>
      <c r="C195" s="95"/>
      <c r="D195" s="95"/>
      <c r="E195" s="102"/>
      <c r="F195" s="76" t="s">
        <v>21</v>
      </c>
      <c r="G195" s="63">
        <v>0</v>
      </c>
      <c r="H195" s="63">
        <v>0</v>
      </c>
      <c r="I195" s="79">
        <v>0</v>
      </c>
      <c r="J195" s="105"/>
      <c r="K195" s="95"/>
      <c r="L195" s="95"/>
      <c r="M195" s="95"/>
      <c r="N195" s="95"/>
    </row>
    <row r="196" spans="1:14" s="60" customFormat="1" ht="31.2" customHeight="1" x14ac:dyDescent="0.3">
      <c r="A196" s="205"/>
      <c r="B196" s="116" t="s">
        <v>144</v>
      </c>
      <c r="C196" s="93">
        <v>2020</v>
      </c>
      <c r="D196" s="93">
        <v>2026</v>
      </c>
      <c r="E196" s="100" t="s">
        <v>151</v>
      </c>
      <c r="F196" s="76" t="s">
        <v>14</v>
      </c>
      <c r="G196" s="63">
        <f t="shared" ref="G196" si="58">G197+G198</f>
        <v>2192354.15</v>
      </c>
      <c r="H196" s="63">
        <f>H197+H198</f>
        <v>2199515.15</v>
      </c>
      <c r="I196" s="79">
        <f t="shared" ref="I196:I201" si="59">(H363*100)/G196</f>
        <v>100</v>
      </c>
      <c r="J196" s="103" t="s">
        <v>128</v>
      </c>
      <c r="K196" s="93" t="s">
        <v>65</v>
      </c>
      <c r="L196" s="93">
        <v>100</v>
      </c>
      <c r="M196" s="93">
        <v>100</v>
      </c>
      <c r="N196" s="93">
        <v>100</v>
      </c>
    </row>
    <row r="197" spans="1:14" s="60" customFormat="1" ht="53.4" customHeight="1" x14ac:dyDescent="0.3">
      <c r="A197" s="206"/>
      <c r="B197" s="117"/>
      <c r="C197" s="94"/>
      <c r="D197" s="94"/>
      <c r="E197" s="101"/>
      <c r="F197" s="76" t="s">
        <v>20</v>
      </c>
      <c r="G197" s="63">
        <v>1827794.15</v>
      </c>
      <c r="H197" s="63">
        <f>1834955.15</f>
        <v>1834955.15</v>
      </c>
      <c r="I197" s="79">
        <f t="shared" si="59"/>
        <v>100</v>
      </c>
      <c r="J197" s="104"/>
      <c r="K197" s="94"/>
      <c r="L197" s="94"/>
      <c r="M197" s="94"/>
      <c r="N197" s="94"/>
    </row>
    <row r="198" spans="1:14" s="60" customFormat="1" ht="45.6" customHeight="1" x14ac:dyDescent="0.3">
      <c r="A198" s="207"/>
      <c r="B198" s="118"/>
      <c r="C198" s="95"/>
      <c r="D198" s="95"/>
      <c r="E198" s="102"/>
      <c r="F198" s="76" t="s">
        <v>21</v>
      </c>
      <c r="G198" s="63">
        <v>364560</v>
      </c>
      <c r="H198" s="63">
        <v>364560</v>
      </c>
      <c r="I198" s="79">
        <f t="shared" si="59"/>
        <v>100</v>
      </c>
      <c r="J198" s="105"/>
      <c r="K198" s="95"/>
      <c r="L198" s="95"/>
      <c r="M198" s="95"/>
      <c r="N198" s="95"/>
    </row>
    <row r="199" spans="1:14" s="60" customFormat="1" ht="19.5" customHeight="1" x14ac:dyDescent="0.3">
      <c r="A199" s="187"/>
      <c r="B199" s="116" t="s">
        <v>34</v>
      </c>
      <c r="C199" s="93">
        <v>2020</v>
      </c>
      <c r="D199" s="93">
        <v>2026</v>
      </c>
      <c r="E199" s="100" t="s">
        <v>147</v>
      </c>
      <c r="F199" s="76" t="s">
        <v>14</v>
      </c>
      <c r="G199" s="63">
        <f t="shared" ref="G199:H199" si="60">G200+G201</f>
        <v>9432830.5999999996</v>
      </c>
      <c r="H199" s="63">
        <f t="shared" si="60"/>
        <v>9432830.5999999996</v>
      </c>
      <c r="I199" s="79">
        <f t="shared" si="59"/>
        <v>100</v>
      </c>
      <c r="J199" s="103"/>
      <c r="K199" s="93"/>
      <c r="L199" s="93"/>
      <c r="M199" s="93"/>
      <c r="N199" s="93"/>
    </row>
    <row r="200" spans="1:14" s="60" customFormat="1" ht="52.2" customHeight="1" x14ac:dyDescent="0.3">
      <c r="A200" s="188"/>
      <c r="B200" s="117"/>
      <c r="C200" s="94"/>
      <c r="D200" s="94"/>
      <c r="E200" s="101"/>
      <c r="F200" s="76" t="s">
        <v>20</v>
      </c>
      <c r="G200" s="63">
        <f t="shared" ref="G200:H200" si="61">G203+G206+G209+G212+G221+G215+G218</f>
        <v>7609654.5999999996</v>
      </c>
      <c r="H200" s="63">
        <f t="shared" si="61"/>
        <v>7609654.5999999996</v>
      </c>
      <c r="I200" s="79">
        <f t="shared" si="59"/>
        <v>100</v>
      </c>
      <c r="J200" s="104"/>
      <c r="K200" s="94"/>
      <c r="L200" s="94"/>
      <c r="M200" s="94"/>
      <c r="N200" s="94"/>
    </row>
    <row r="201" spans="1:14" s="60" customFormat="1" ht="52.2" customHeight="1" x14ac:dyDescent="0.3">
      <c r="A201" s="189"/>
      <c r="B201" s="118"/>
      <c r="C201" s="95"/>
      <c r="D201" s="95"/>
      <c r="E201" s="102"/>
      <c r="F201" s="76" t="s">
        <v>21</v>
      </c>
      <c r="G201" s="63">
        <f t="shared" ref="G201:H201" si="62">G204+G207+G210+G213+G216+G222+G219</f>
        <v>1823176</v>
      </c>
      <c r="H201" s="63">
        <f t="shared" si="62"/>
        <v>1823176</v>
      </c>
      <c r="I201" s="79">
        <f t="shared" si="59"/>
        <v>100</v>
      </c>
      <c r="J201" s="105"/>
      <c r="K201" s="95"/>
      <c r="L201" s="95"/>
      <c r="M201" s="95"/>
      <c r="N201" s="95"/>
    </row>
    <row r="202" spans="1:14" s="60" customFormat="1" ht="18" customHeight="1" x14ac:dyDescent="0.3">
      <c r="A202" s="187"/>
      <c r="B202" s="116" t="s">
        <v>30</v>
      </c>
      <c r="C202" s="93">
        <v>2020</v>
      </c>
      <c r="D202" s="93">
        <v>2026</v>
      </c>
      <c r="E202" s="100" t="s">
        <v>149</v>
      </c>
      <c r="F202" s="76" t="s">
        <v>14</v>
      </c>
      <c r="G202" s="63">
        <f t="shared" ref="G202:H202" si="63">G203+G204</f>
        <v>5051799.5999999996</v>
      </c>
      <c r="H202" s="63">
        <f t="shared" si="63"/>
        <v>5051799.5999999996</v>
      </c>
      <c r="I202" s="88">
        <f t="shared" ref="I202:I203" si="64">H202/G202*100</f>
        <v>100</v>
      </c>
      <c r="J202" s="103" t="s">
        <v>72</v>
      </c>
      <c r="K202" s="93" t="s">
        <v>65</v>
      </c>
      <c r="L202" s="93">
        <v>6.8</v>
      </c>
      <c r="M202" s="253">
        <v>6.8</v>
      </c>
      <c r="N202" s="93">
        <v>100</v>
      </c>
    </row>
    <row r="203" spans="1:14" s="60" customFormat="1" ht="51.75" customHeight="1" x14ac:dyDescent="0.3">
      <c r="A203" s="188"/>
      <c r="B203" s="117"/>
      <c r="C203" s="94"/>
      <c r="D203" s="94"/>
      <c r="E203" s="101"/>
      <c r="F203" s="76" t="s">
        <v>20</v>
      </c>
      <c r="G203" s="63">
        <v>5051799.5999999996</v>
      </c>
      <c r="H203" s="81">
        <v>5051799.5999999996</v>
      </c>
      <c r="I203" s="88">
        <f t="shared" si="64"/>
        <v>100</v>
      </c>
      <c r="J203" s="104"/>
      <c r="K203" s="94"/>
      <c r="L203" s="94"/>
      <c r="M203" s="254"/>
      <c r="N203" s="94"/>
    </row>
    <row r="204" spans="1:14" s="60" customFormat="1" ht="30.75" customHeight="1" x14ac:dyDescent="0.3">
      <c r="A204" s="189"/>
      <c r="B204" s="118"/>
      <c r="C204" s="95"/>
      <c r="D204" s="95"/>
      <c r="E204" s="102"/>
      <c r="F204" s="76" t="s">
        <v>21</v>
      </c>
      <c r="G204" s="63">
        <v>0</v>
      </c>
      <c r="H204" s="68">
        <v>0</v>
      </c>
      <c r="I204" s="79">
        <v>0</v>
      </c>
      <c r="J204" s="105"/>
      <c r="K204" s="95"/>
      <c r="L204" s="95"/>
      <c r="M204" s="255"/>
      <c r="N204" s="95"/>
    </row>
    <row r="205" spans="1:14" s="60" customFormat="1" ht="30.75" customHeight="1" x14ac:dyDescent="0.3">
      <c r="A205" s="205"/>
      <c r="B205" s="116" t="s">
        <v>144</v>
      </c>
      <c r="C205" s="93">
        <v>2020</v>
      </c>
      <c r="D205" s="93">
        <v>2026</v>
      </c>
      <c r="E205" s="100" t="s">
        <v>149</v>
      </c>
      <c r="F205" s="76" t="s">
        <v>14</v>
      </c>
      <c r="G205" s="63">
        <f t="shared" ref="G205" si="65">G206+G207</f>
        <v>3750994</v>
      </c>
      <c r="H205" s="63">
        <f>H206+H207</f>
        <v>3750994</v>
      </c>
      <c r="I205" s="79">
        <v>100</v>
      </c>
      <c r="J205" s="103" t="s">
        <v>128</v>
      </c>
      <c r="K205" s="93" t="s">
        <v>65</v>
      </c>
      <c r="L205" s="264">
        <v>100</v>
      </c>
      <c r="M205" s="93">
        <v>100</v>
      </c>
      <c r="N205" s="93">
        <v>100</v>
      </c>
    </row>
    <row r="206" spans="1:14" s="60" customFormat="1" ht="30.75" customHeight="1" x14ac:dyDescent="0.3">
      <c r="A206" s="206"/>
      <c r="B206" s="117"/>
      <c r="C206" s="94"/>
      <c r="D206" s="94"/>
      <c r="E206" s="101"/>
      <c r="F206" s="76" t="s">
        <v>20</v>
      </c>
      <c r="G206" s="63">
        <v>2551555</v>
      </c>
      <c r="H206" s="63">
        <v>2551555</v>
      </c>
      <c r="I206" s="79">
        <v>100</v>
      </c>
      <c r="J206" s="104"/>
      <c r="K206" s="94"/>
      <c r="L206" s="94"/>
      <c r="M206" s="94"/>
      <c r="N206" s="94"/>
    </row>
    <row r="207" spans="1:14" s="60" customFormat="1" ht="52.2" customHeight="1" x14ac:dyDescent="0.3">
      <c r="A207" s="207"/>
      <c r="B207" s="118"/>
      <c r="C207" s="95"/>
      <c r="D207" s="95"/>
      <c r="E207" s="102"/>
      <c r="F207" s="76" t="s">
        <v>21</v>
      </c>
      <c r="G207" s="63">
        <v>1199439</v>
      </c>
      <c r="H207" s="63">
        <v>1199439</v>
      </c>
      <c r="I207" s="88">
        <f>H207/G207*100</f>
        <v>100</v>
      </c>
      <c r="J207" s="105"/>
      <c r="K207" s="95"/>
      <c r="L207" s="95"/>
      <c r="M207" s="95"/>
      <c r="N207" s="95"/>
    </row>
    <row r="208" spans="1:14" s="60" customFormat="1" ht="30.75" hidden="1" customHeight="1" x14ac:dyDescent="0.3">
      <c r="A208" s="205"/>
      <c r="B208" s="97" t="s">
        <v>158</v>
      </c>
      <c r="C208" s="93">
        <v>2020</v>
      </c>
      <c r="D208" s="93">
        <v>2026</v>
      </c>
      <c r="E208" s="93" t="s">
        <v>147</v>
      </c>
      <c r="F208" s="76" t="s">
        <v>14</v>
      </c>
      <c r="G208" s="63"/>
      <c r="H208" s="68"/>
      <c r="I208" s="79"/>
      <c r="J208" s="103" t="s">
        <v>128</v>
      </c>
      <c r="K208" s="93" t="s">
        <v>65</v>
      </c>
      <c r="L208" s="93"/>
      <c r="M208" s="93"/>
      <c r="N208" s="93"/>
    </row>
    <row r="209" spans="1:14" s="60" customFormat="1" ht="39" hidden="1" customHeight="1" x14ac:dyDescent="0.3">
      <c r="A209" s="206"/>
      <c r="B209" s="98"/>
      <c r="C209" s="94"/>
      <c r="D209" s="94"/>
      <c r="E209" s="94"/>
      <c r="F209" s="76" t="s">
        <v>20</v>
      </c>
      <c r="G209" s="63"/>
      <c r="H209" s="68"/>
      <c r="I209" s="79"/>
      <c r="J209" s="104"/>
      <c r="K209" s="94"/>
      <c r="L209" s="94"/>
      <c r="M209" s="94"/>
      <c r="N209" s="94"/>
    </row>
    <row r="210" spans="1:14" s="60" customFormat="1" ht="57" hidden="1" customHeight="1" x14ac:dyDescent="0.3">
      <c r="A210" s="207"/>
      <c r="B210" s="99"/>
      <c r="C210" s="95"/>
      <c r="D210" s="95"/>
      <c r="E210" s="95"/>
      <c r="F210" s="76" t="s">
        <v>21</v>
      </c>
      <c r="G210" s="63"/>
      <c r="H210" s="68"/>
      <c r="I210" s="79"/>
      <c r="J210" s="105"/>
      <c r="K210" s="95"/>
      <c r="L210" s="95"/>
      <c r="M210" s="95"/>
      <c r="N210" s="95"/>
    </row>
    <row r="211" spans="1:14" s="60" customFormat="1" ht="30.75" hidden="1" customHeight="1" x14ac:dyDescent="0.3">
      <c r="A211" s="205"/>
      <c r="B211" s="97" t="s">
        <v>157</v>
      </c>
      <c r="C211" s="93">
        <v>2020</v>
      </c>
      <c r="D211" s="93">
        <v>2026</v>
      </c>
      <c r="E211" s="93" t="s">
        <v>147</v>
      </c>
      <c r="F211" s="76" t="s">
        <v>14</v>
      </c>
      <c r="G211" s="63"/>
      <c r="H211" s="68"/>
      <c r="I211" s="79"/>
      <c r="J211" s="103" t="s">
        <v>156</v>
      </c>
      <c r="K211" s="93" t="s">
        <v>77</v>
      </c>
      <c r="L211" s="93"/>
      <c r="M211" s="93"/>
      <c r="N211" s="93"/>
    </row>
    <row r="212" spans="1:14" s="60" customFormat="1" ht="30.75" hidden="1" customHeight="1" x14ac:dyDescent="0.3">
      <c r="A212" s="206"/>
      <c r="B212" s="98"/>
      <c r="C212" s="94"/>
      <c r="D212" s="94"/>
      <c r="E212" s="94"/>
      <c r="F212" s="76" t="s">
        <v>20</v>
      </c>
      <c r="G212" s="63"/>
      <c r="H212" s="69"/>
      <c r="I212" s="79"/>
      <c r="J212" s="104"/>
      <c r="K212" s="94"/>
      <c r="L212" s="94"/>
      <c r="M212" s="94"/>
      <c r="N212" s="94"/>
    </row>
    <row r="213" spans="1:14" s="60" customFormat="1" ht="30.75" hidden="1" customHeight="1" x14ac:dyDescent="0.3">
      <c r="A213" s="207"/>
      <c r="B213" s="99"/>
      <c r="C213" s="95"/>
      <c r="D213" s="95"/>
      <c r="E213" s="95"/>
      <c r="F213" s="76" t="s">
        <v>21</v>
      </c>
      <c r="G213" s="63"/>
      <c r="H213" s="68"/>
      <c r="I213" s="79"/>
      <c r="J213" s="105"/>
      <c r="K213" s="95"/>
      <c r="L213" s="95"/>
      <c r="M213" s="95"/>
      <c r="N213" s="95"/>
    </row>
    <row r="214" spans="1:14" s="60" customFormat="1" ht="30.75" hidden="1" customHeight="1" x14ac:dyDescent="0.3">
      <c r="A214" s="92"/>
      <c r="B214" s="116" t="s">
        <v>167</v>
      </c>
      <c r="C214" s="93">
        <v>2021</v>
      </c>
      <c r="D214" s="93">
        <v>2027</v>
      </c>
      <c r="E214" s="93" t="s">
        <v>147</v>
      </c>
      <c r="F214" s="76" t="s">
        <v>14</v>
      </c>
      <c r="G214" s="63"/>
      <c r="H214" s="68"/>
      <c r="I214" s="79"/>
      <c r="J214" s="103" t="s">
        <v>128</v>
      </c>
      <c r="K214" s="93" t="s">
        <v>65</v>
      </c>
      <c r="L214" s="93"/>
      <c r="M214" s="93"/>
      <c r="N214" s="93"/>
    </row>
    <row r="215" spans="1:14" s="60" customFormat="1" ht="30.75" hidden="1" customHeight="1" x14ac:dyDescent="0.3">
      <c r="A215" s="92"/>
      <c r="B215" s="117"/>
      <c r="C215" s="94"/>
      <c r="D215" s="94"/>
      <c r="E215" s="94"/>
      <c r="F215" s="76" t="s">
        <v>20</v>
      </c>
      <c r="G215" s="63"/>
      <c r="H215" s="69"/>
      <c r="I215" s="79"/>
      <c r="J215" s="104"/>
      <c r="K215" s="94"/>
      <c r="L215" s="94"/>
      <c r="M215" s="94"/>
      <c r="N215" s="94"/>
    </row>
    <row r="216" spans="1:14" s="60" customFormat="1" ht="30.75" hidden="1" customHeight="1" x14ac:dyDescent="0.3">
      <c r="A216" s="92"/>
      <c r="B216" s="118"/>
      <c r="C216" s="95"/>
      <c r="D216" s="95"/>
      <c r="E216" s="95"/>
      <c r="F216" s="76" t="s">
        <v>21</v>
      </c>
      <c r="G216" s="63"/>
      <c r="H216" s="68"/>
      <c r="I216" s="79"/>
      <c r="J216" s="105"/>
      <c r="K216" s="95"/>
      <c r="L216" s="95"/>
      <c r="M216" s="95"/>
      <c r="N216" s="95"/>
    </row>
    <row r="217" spans="1:14" s="60" customFormat="1" ht="30.75" hidden="1" customHeight="1" x14ac:dyDescent="0.3">
      <c r="A217" s="92"/>
      <c r="B217" s="116" t="s">
        <v>177</v>
      </c>
      <c r="C217" s="93">
        <v>2021</v>
      </c>
      <c r="D217" s="93">
        <v>2027</v>
      </c>
      <c r="E217" s="93" t="s">
        <v>147</v>
      </c>
      <c r="F217" s="76" t="s">
        <v>14</v>
      </c>
      <c r="G217" s="63"/>
      <c r="H217" s="69"/>
      <c r="I217" s="79"/>
      <c r="J217" s="103" t="s">
        <v>128</v>
      </c>
      <c r="K217" s="93" t="s">
        <v>65</v>
      </c>
      <c r="L217" s="93"/>
      <c r="M217" s="93"/>
      <c r="N217" s="93"/>
    </row>
    <row r="218" spans="1:14" s="60" customFormat="1" ht="30.75" hidden="1" customHeight="1" x14ac:dyDescent="0.3">
      <c r="A218" s="92"/>
      <c r="B218" s="117"/>
      <c r="C218" s="94"/>
      <c r="D218" s="94"/>
      <c r="E218" s="94"/>
      <c r="F218" s="76" t="s">
        <v>20</v>
      </c>
      <c r="G218" s="63"/>
      <c r="H218" s="69"/>
      <c r="I218" s="79"/>
      <c r="J218" s="104"/>
      <c r="K218" s="94"/>
      <c r="L218" s="94"/>
      <c r="M218" s="94"/>
      <c r="N218" s="94"/>
    </row>
    <row r="219" spans="1:14" s="60" customFormat="1" ht="30.75" hidden="1" customHeight="1" x14ac:dyDescent="0.3">
      <c r="A219" s="92"/>
      <c r="B219" s="118"/>
      <c r="C219" s="95"/>
      <c r="D219" s="95"/>
      <c r="E219" s="95"/>
      <c r="F219" s="76" t="s">
        <v>21</v>
      </c>
      <c r="G219" s="63"/>
      <c r="H219" s="68"/>
      <c r="I219" s="79"/>
      <c r="J219" s="105"/>
      <c r="K219" s="95"/>
      <c r="L219" s="95"/>
      <c r="M219" s="95"/>
      <c r="N219" s="95"/>
    </row>
    <row r="220" spans="1:14" s="60" customFormat="1" ht="30.75" customHeight="1" x14ac:dyDescent="0.3">
      <c r="A220" s="92"/>
      <c r="B220" s="116" t="s">
        <v>208</v>
      </c>
      <c r="C220" s="93">
        <v>2021</v>
      </c>
      <c r="D220" s="93">
        <v>2027</v>
      </c>
      <c r="E220" s="100" t="s">
        <v>149</v>
      </c>
      <c r="F220" s="76" t="s">
        <v>14</v>
      </c>
      <c r="G220" s="63">
        <f t="shared" ref="G220" si="66">G221+G222</f>
        <v>630037</v>
      </c>
      <c r="H220" s="63">
        <f>H221+H222</f>
        <v>630037</v>
      </c>
      <c r="I220" s="88">
        <f t="shared" ref="I220" si="67">H220/G220*100</f>
        <v>100</v>
      </c>
      <c r="J220" s="103" t="s">
        <v>128</v>
      </c>
      <c r="K220" s="93" t="s">
        <v>65</v>
      </c>
      <c r="L220" s="93">
        <v>100</v>
      </c>
      <c r="M220" s="93">
        <v>100</v>
      </c>
      <c r="N220" s="93">
        <v>100</v>
      </c>
    </row>
    <row r="221" spans="1:14" s="60" customFormat="1" ht="30.75" customHeight="1" x14ac:dyDescent="0.3">
      <c r="A221" s="92"/>
      <c r="B221" s="117"/>
      <c r="C221" s="94"/>
      <c r="D221" s="94"/>
      <c r="E221" s="101"/>
      <c r="F221" s="76" t="s">
        <v>20</v>
      </c>
      <c r="G221" s="63">
        <v>6300</v>
      </c>
      <c r="H221" s="63">
        <v>6300</v>
      </c>
      <c r="I221" s="88">
        <f t="shared" ref="I221" si="68">H221/G221*100</f>
        <v>100</v>
      </c>
      <c r="J221" s="104"/>
      <c r="K221" s="94"/>
      <c r="L221" s="94"/>
      <c r="M221" s="94"/>
      <c r="N221" s="94"/>
    </row>
    <row r="222" spans="1:14" s="60" customFormat="1" ht="47.4" customHeight="1" x14ac:dyDescent="0.3">
      <c r="A222" s="92"/>
      <c r="B222" s="118"/>
      <c r="C222" s="95"/>
      <c r="D222" s="95"/>
      <c r="E222" s="102"/>
      <c r="F222" s="76" t="s">
        <v>21</v>
      </c>
      <c r="G222" s="63">
        <v>623737</v>
      </c>
      <c r="H222" s="63">
        <v>623737</v>
      </c>
      <c r="I222" s="88">
        <f t="shared" ref="I222" si="69">H222/G222*100</f>
        <v>100</v>
      </c>
      <c r="J222" s="105"/>
      <c r="K222" s="95"/>
      <c r="L222" s="95"/>
      <c r="M222" s="95"/>
      <c r="N222" s="95"/>
    </row>
    <row r="223" spans="1:14" s="60" customFormat="1" ht="31.2" customHeight="1" x14ac:dyDescent="0.3">
      <c r="A223" s="187"/>
      <c r="B223" s="116" t="s">
        <v>118</v>
      </c>
      <c r="C223" s="93">
        <v>2020</v>
      </c>
      <c r="D223" s="93">
        <v>2026</v>
      </c>
      <c r="E223" s="100" t="s">
        <v>151</v>
      </c>
      <c r="F223" s="76" t="s">
        <v>14</v>
      </c>
      <c r="G223" s="63" t="s">
        <v>27</v>
      </c>
      <c r="H223" s="63" t="s">
        <v>27</v>
      </c>
      <c r="I223" s="63" t="s">
        <v>27</v>
      </c>
      <c r="J223" s="103" t="s">
        <v>27</v>
      </c>
      <c r="K223" s="93" t="s">
        <v>27</v>
      </c>
      <c r="L223" s="93" t="s">
        <v>27</v>
      </c>
      <c r="M223" s="93" t="s">
        <v>27</v>
      </c>
      <c r="N223" s="93" t="s">
        <v>27</v>
      </c>
    </row>
    <row r="224" spans="1:14" s="60" customFormat="1" ht="51" customHeight="1" x14ac:dyDescent="0.3">
      <c r="A224" s="188"/>
      <c r="B224" s="117"/>
      <c r="C224" s="94"/>
      <c r="D224" s="94"/>
      <c r="E224" s="101"/>
      <c r="F224" s="76" t="s">
        <v>20</v>
      </c>
      <c r="G224" s="63" t="s">
        <v>27</v>
      </c>
      <c r="H224" s="63" t="s">
        <v>27</v>
      </c>
      <c r="I224" s="63" t="s">
        <v>27</v>
      </c>
      <c r="J224" s="104"/>
      <c r="K224" s="94"/>
      <c r="L224" s="94"/>
      <c r="M224" s="94"/>
      <c r="N224" s="94"/>
    </row>
    <row r="225" spans="1:14" s="60" customFormat="1" ht="62.4" customHeight="1" x14ac:dyDescent="0.3">
      <c r="A225" s="189"/>
      <c r="B225" s="118"/>
      <c r="C225" s="95"/>
      <c r="D225" s="95"/>
      <c r="E225" s="102"/>
      <c r="F225" s="76" t="s">
        <v>21</v>
      </c>
      <c r="G225" s="63" t="s">
        <v>27</v>
      </c>
      <c r="H225" s="63" t="s">
        <v>27</v>
      </c>
      <c r="I225" s="63" t="s">
        <v>27</v>
      </c>
      <c r="J225" s="105"/>
      <c r="K225" s="95"/>
      <c r="L225" s="95"/>
      <c r="M225" s="95"/>
      <c r="N225" s="95"/>
    </row>
    <row r="226" spans="1:14" s="60" customFormat="1" ht="14.25" customHeight="1" x14ac:dyDescent="0.3">
      <c r="A226" s="187"/>
      <c r="B226" s="116" t="s">
        <v>35</v>
      </c>
      <c r="C226" s="93">
        <v>2020</v>
      </c>
      <c r="D226" s="93">
        <v>2026</v>
      </c>
      <c r="E226" s="100" t="s">
        <v>149</v>
      </c>
      <c r="F226" s="76" t="s">
        <v>14</v>
      </c>
      <c r="G226" s="63">
        <f t="shared" ref="G226:H226" si="70">G227+G228</f>
        <v>14828748.890000001</v>
      </c>
      <c r="H226" s="63">
        <f t="shared" si="70"/>
        <v>14828748.890000001</v>
      </c>
      <c r="I226" s="88">
        <f t="shared" ref="I226:I230" si="71">H226/G226*100</f>
        <v>100</v>
      </c>
      <c r="J226" s="103"/>
      <c r="K226" s="93"/>
      <c r="L226" s="93"/>
      <c r="M226" s="93"/>
      <c r="N226" s="93"/>
    </row>
    <row r="227" spans="1:14" s="60" customFormat="1" ht="52.2" customHeight="1" x14ac:dyDescent="0.3">
      <c r="A227" s="188"/>
      <c r="B227" s="117"/>
      <c r="C227" s="94"/>
      <c r="D227" s="94"/>
      <c r="E227" s="101"/>
      <c r="F227" s="76" t="s">
        <v>20</v>
      </c>
      <c r="G227" s="63">
        <f t="shared" ref="G227:H227" si="72">G230+G233+G236+G239</f>
        <v>9276708.8900000006</v>
      </c>
      <c r="H227" s="63">
        <f t="shared" si="72"/>
        <v>9276708.8900000006</v>
      </c>
      <c r="I227" s="88">
        <f t="shared" si="71"/>
        <v>100</v>
      </c>
      <c r="J227" s="104"/>
      <c r="K227" s="94"/>
      <c r="L227" s="94"/>
      <c r="M227" s="94"/>
      <c r="N227" s="94"/>
    </row>
    <row r="228" spans="1:14" s="60" customFormat="1" ht="51" customHeight="1" x14ac:dyDescent="0.3">
      <c r="A228" s="189"/>
      <c r="B228" s="118"/>
      <c r="C228" s="95"/>
      <c r="D228" s="95"/>
      <c r="E228" s="102"/>
      <c r="F228" s="76" t="s">
        <v>21</v>
      </c>
      <c r="G228" s="63">
        <f t="shared" ref="G228:H228" si="73">G234+G237+G240</f>
        <v>5552040</v>
      </c>
      <c r="H228" s="63">
        <f t="shared" si="73"/>
        <v>5552040</v>
      </c>
      <c r="I228" s="88">
        <f t="shared" si="71"/>
        <v>100</v>
      </c>
      <c r="J228" s="105"/>
      <c r="K228" s="95"/>
      <c r="L228" s="95"/>
      <c r="M228" s="95"/>
      <c r="N228" s="95"/>
    </row>
    <row r="229" spans="1:14" s="60" customFormat="1" ht="15.75" customHeight="1" x14ac:dyDescent="0.3">
      <c r="A229" s="187"/>
      <c r="B229" s="100" t="s">
        <v>30</v>
      </c>
      <c r="C229" s="93">
        <v>2020</v>
      </c>
      <c r="D229" s="93">
        <v>2026</v>
      </c>
      <c r="E229" s="100" t="s">
        <v>151</v>
      </c>
      <c r="F229" s="76" t="s">
        <v>14</v>
      </c>
      <c r="G229" s="63">
        <f t="shared" ref="G229:H229" si="74">G230+G231</f>
        <v>9220627.8900000006</v>
      </c>
      <c r="H229" s="63">
        <f t="shared" si="74"/>
        <v>9220627.8900000006</v>
      </c>
      <c r="I229" s="88">
        <f t="shared" si="71"/>
        <v>100</v>
      </c>
      <c r="J229" s="103" t="s">
        <v>73</v>
      </c>
      <c r="K229" s="93" t="s">
        <v>65</v>
      </c>
      <c r="L229" s="93">
        <v>100</v>
      </c>
      <c r="M229" s="93">
        <v>100</v>
      </c>
      <c r="N229" s="93">
        <v>100</v>
      </c>
    </row>
    <row r="230" spans="1:14" s="60" customFormat="1" ht="45" customHeight="1" x14ac:dyDescent="0.3">
      <c r="A230" s="188"/>
      <c r="B230" s="101"/>
      <c r="C230" s="94"/>
      <c r="D230" s="94"/>
      <c r="E230" s="101"/>
      <c r="F230" s="76" t="s">
        <v>20</v>
      </c>
      <c r="G230" s="63">
        <v>9220627.8900000006</v>
      </c>
      <c r="H230" s="63">
        <v>9220627.8900000006</v>
      </c>
      <c r="I230" s="88">
        <f t="shared" si="71"/>
        <v>100</v>
      </c>
      <c r="J230" s="104"/>
      <c r="K230" s="94"/>
      <c r="L230" s="94"/>
      <c r="M230" s="94"/>
      <c r="N230" s="94"/>
    </row>
    <row r="231" spans="1:14" s="60" customFormat="1" ht="62.4" customHeight="1" x14ac:dyDescent="0.3">
      <c r="A231" s="189"/>
      <c r="B231" s="102"/>
      <c r="C231" s="95"/>
      <c r="D231" s="95"/>
      <c r="E231" s="102"/>
      <c r="F231" s="76" t="s">
        <v>21</v>
      </c>
      <c r="G231" s="63">
        <v>0</v>
      </c>
      <c r="H231" s="63">
        <v>0</v>
      </c>
      <c r="I231" s="79">
        <v>0</v>
      </c>
      <c r="J231" s="105"/>
      <c r="K231" s="95"/>
      <c r="L231" s="95"/>
      <c r="M231" s="95"/>
      <c r="N231" s="95"/>
    </row>
    <row r="232" spans="1:14" s="60" customFormat="1" ht="31.2" customHeight="1" x14ac:dyDescent="0.3">
      <c r="A232" s="187"/>
      <c r="B232" s="202" t="s">
        <v>148</v>
      </c>
      <c r="C232" s="93">
        <v>2020</v>
      </c>
      <c r="D232" s="93">
        <v>2026</v>
      </c>
      <c r="E232" s="100" t="s">
        <v>151</v>
      </c>
      <c r="F232" s="76" t="s">
        <v>14</v>
      </c>
      <c r="G232" s="63">
        <f t="shared" ref="G232" si="75">G233+G234</f>
        <v>5608121</v>
      </c>
      <c r="H232" s="63">
        <f>H233+H234</f>
        <v>5608121</v>
      </c>
      <c r="I232" s="88">
        <f t="shared" ref="I232" si="76">H232/G232*100</f>
        <v>100</v>
      </c>
      <c r="J232" s="103" t="s">
        <v>124</v>
      </c>
      <c r="K232" s="184" t="s">
        <v>65</v>
      </c>
      <c r="L232" s="93">
        <v>100</v>
      </c>
      <c r="M232" s="93">
        <v>100</v>
      </c>
      <c r="N232" s="93">
        <v>100</v>
      </c>
    </row>
    <row r="233" spans="1:14" s="60" customFormat="1" ht="47.4" customHeight="1" x14ac:dyDescent="0.3">
      <c r="A233" s="188"/>
      <c r="B233" s="203"/>
      <c r="C233" s="94"/>
      <c r="D233" s="94"/>
      <c r="E233" s="101"/>
      <c r="F233" s="76" t="s">
        <v>20</v>
      </c>
      <c r="G233" s="63">
        <v>56081</v>
      </c>
      <c r="H233" s="63">
        <v>56081</v>
      </c>
      <c r="I233" s="88">
        <f t="shared" ref="I233" si="77">H233/G233*100</f>
        <v>100</v>
      </c>
      <c r="J233" s="104"/>
      <c r="K233" s="185"/>
      <c r="L233" s="94"/>
      <c r="M233" s="94"/>
      <c r="N233" s="94"/>
    </row>
    <row r="234" spans="1:14" s="60" customFormat="1" ht="44.25" customHeight="1" x14ac:dyDescent="0.3">
      <c r="A234" s="189"/>
      <c r="B234" s="204"/>
      <c r="C234" s="95"/>
      <c r="D234" s="95"/>
      <c r="E234" s="102"/>
      <c r="F234" s="76" t="s">
        <v>21</v>
      </c>
      <c r="G234" s="63">
        <v>5552040</v>
      </c>
      <c r="H234" s="63">
        <v>5552040</v>
      </c>
      <c r="I234" s="88">
        <f t="shared" ref="I234" si="78">H234/G234*100</f>
        <v>100</v>
      </c>
      <c r="J234" s="105"/>
      <c r="K234" s="186"/>
      <c r="L234" s="95"/>
      <c r="M234" s="95"/>
      <c r="N234" s="95"/>
    </row>
    <row r="235" spans="1:14" s="60" customFormat="1" ht="44.25" hidden="1" customHeight="1" x14ac:dyDescent="0.3">
      <c r="A235" s="91"/>
      <c r="B235" s="177" t="s">
        <v>171</v>
      </c>
      <c r="C235" s="93">
        <v>2020</v>
      </c>
      <c r="D235" s="93">
        <v>2026</v>
      </c>
      <c r="E235" s="100" t="s">
        <v>151</v>
      </c>
      <c r="F235" s="76" t="s">
        <v>14</v>
      </c>
      <c r="G235" s="63"/>
      <c r="H235" s="69"/>
      <c r="I235" s="79"/>
      <c r="J235" s="103" t="s">
        <v>124</v>
      </c>
      <c r="K235" s="93" t="s">
        <v>65</v>
      </c>
      <c r="L235" s="93">
        <v>100</v>
      </c>
      <c r="M235" s="93">
        <v>100</v>
      </c>
      <c r="N235" s="93">
        <v>100</v>
      </c>
    </row>
    <row r="236" spans="1:14" s="60" customFormat="1" ht="44.25" hidden="1" customHeight="1" x14ac:dyDescent="0.3">
      <c r="A236" s="91"/>
      <c r="B236" s="178"/>
      <c r="C236" s="94"/>
      <c r="D236" s="94"/>
      <c r="E236" s="101"/>
      <c r="F236" s="76" t="s">
        <v>20</v>
      </c>
      <c r="G236" s="63"/>
      <c r="H236" s="69"/>
      <c r="I236" s="79"/>
      <c r="J236" s="104"/>
      <c r="K236" s="94"/>
      <c r="L236" s="94"/>
      <c r="M236" s="94"/>
      <c r="N236" s="94"/>
    </row>
    <row r="237" spans="1:14" s="60" customFormat="1" ht="44.25" hidden="1" customHeight="1" x14ac:dyDescent="0.3">
      <c r="A237" s="91"/>
      <c r="B237" s="179"/>
      <c r="C237" s="95"/>
      <c r="D237" s="95"/>
      <c r="E237" s="102"/>
      <c r="F237" s="76" t="s">
        <v>21</v>
      </c>
      <c r="G237" s="63"/>
      <c r="H237" s="68"/>
      <c r="I237" s="79"/>
      <c r="J237" s="105"/>
      <c r="K237" s="95"/>
      <c r="L237" s="95"/>
      <c r="M237" s="95"/>
      <c r="N237" s="95"/>
    </row>
    <row r="238" spans="1:14" s="60" customFormat="1" ht="44.25" hidden="1" customHeight="1" x14ac:dyDescent="0.3">
      <c r="A238" s="91"/>
      <c r="B238" s="177" t="s">
        <v>172</v>
      </c>
      <c r="C238" s="93">
        <v>2020</v>
      </c>
      <c r="D238" s="93">
        <v>2026</v>
      </c>
      <c r="E238" s="100" t="s">
        <v>151</v>
      </c>
      <c r="F238" s="76" t="s">
        <v>14</v>
      </c>
      <c r="G238" s="63"/>
      <c r="H238" s="69"/>
      <c r="I238" s="79"/>
      <c r="J238" s="103" t="s">
        <v>124</v>
      </c>
      <c r="K238" s="93" t="s">
        <v>65</v>
      </c>
      <c r="L238" s="93"/>
      <c r="M238" s="93"/>
      <c r="N238" s="93"/>
    </row>
    <row r="239" spans="1:14" s="60" customFormat="1" ht="44.25" hidden="1" customHeight="1" x14ac:dyDescent="0.3">
      <c r="A239" s="91"/>
      <c r="B239" s="178"/>
      <c r="C239" s="94"/>
      <c r="D239" s="94"/>
      <c r="E239" s="101"/>
      <c r="F239" s="76" t="s">
        <v>20</v>
      </c>
      <c r="G239" s="63"/>
      <c r="H239" s="69"/>
      <c r="I239" s="79"/>
      <c r="J239" s="104"/>
      <c r="K239" s="94"/>
      <c r="L239" s="94"/>
      <c r="M239" s="94"/>
      <c r="N239" s="94"/>
    </row>
    <row r="240" spans="1:14" s="60" customFormat="1" ht="44.25" hidden="1" customHeight="1" x14ac:dyDescent="0.3">
      <c r="A240" s="91"/>
      <c r="B240" s="179"/>
      <c r="C240" s="95"/>
      <c r="D240" s="95"/>
      <c r="E240" s="102"/>
      <c r="F240" s="76" t="s">
        <v>21</v>
      </c>
      <c r="G240" s="63"/>
      <c r="H240" s="68"/>
      <c r="I240" s="79"/>
      <c r="J240" s="105"/>
      <c r="K240" s="95"/>
      <c r="L240" s="95"/>
      <c r="M240" s="95"/>
      <c r="N240" s="95"/>
    </row>
    <row r="241" spans="1:14" s="60" customFormat="1" ht="44.25" customHeight="1" x14ac:dyDescent="0.3">
      <c r="A241" s="91"/>
      <c r="B241" s="116" t="s">
        <v>195</v>
      </c>
      <c r="C241" s="93">
        <v>2021</v>
      </c>
      <c r="D241" s="93">
        <v>2026</v>
      </c>
      <c r="E241" s="100" t="s">
        <v>149</v>
      </c>
      <c r="F241" s="76" t="s">
        <v>14</v>
      </c>
      <c r="G241" s="63">
        <f t="shared" ref="G241:H241" si="79">G242+G243</f>
        <v>15201184.92</v>
      </c>
      <c r="H241" s="63">
        <f t="shared" si="79"/>
        <v>15201184.92</v>
      </c>
      <c r="I241" s="88">
        <f t="shared" ref="I241:I245" si="80">H241/G241*100</f>
        <v>100</v>
      </c>
      <c r="J241" s="103"/>
      <c r="K241" s="103"/>
      <c r="L241" s="103"/>
      <c r="M241" s="103"/>
      <c r="N241" s="103"/>
    </row>
    <row r="242" spans="1:14" s="60" customFormat="1" ht="44.25" customHeight="1" x14ac:dyDescent="0.3">
      <c r="A242" s="91"/>
      <c r="B242" s="117"/>
      <c r="C242" s="94"/>
      <c r="D242" s="94"/>
      <c r="E242" s="101"/>
      <c r="F242" s="76" t="s">
        <v>20</v>
      </c>
      <c r="G242" s="63">
        <f t="shared" ref="G242:H242" si="81">G245+G248+G251</f>
        <v>1475385.6</v>
      </c>
      <c r="H242" s="63">
        <f t="shared" si="81"/>
        <v>1475385.6</v>
      </c>
      <c r="I242" s="88">
        <f t="shared" si="80"/>
        <v>100</v>
      </c>
      <c r="J242" s="104"/>
      <c r="K242" s="104"/>
      <c r="L242" s="104"/>
      <c r="M242" s="104"/>
      <c r="N242" s="104"/>
    </row>
    <row r="243" spans="1:14" s="60" customFormat="1" ht="44.25" customHeight="1" x14ac:dyDescent="0.3">
      <c r="A243" s="91"/>
      <c r="B243" s="118"/>
      <c r="C243" s="95"/>
      <c r="D243" s="95"/>
      <c r="E243" s="102"/>
      <c r="F243" s="76" t="s">
        <v>21</v>
      </c>
      <c r="G243" s="63">
        <f t="shared" ref="G243:H243" si="82">G246+G249+G252</f>
        <v>13725799.32</v>
      </c>
      <c r="H243" s="63">
        <f t="shared" si="82"/>
        <v>13725799.32</v>
      </c>
      <c r="I243" s="88">
        <f t="shared" si="80"/>
        <v>100</v>
      </c>
      <c r="J243" s="105"/>
      <c r="K243" s="105"/>
      <c r="L243" s="105"/>
      <c r="M243" s="105"/>
      <c r="N243" s="105"/>
    </row>
    <row r="244" spans="1:14" s="60" customFormat="1" ht="44.25" customHeight="1" x14ac:dyDescent="0.3">
      <c r="A244" s="91"/>
      <c r="B244" s="180" t="s">
        <v>196</v>
      </c>
      <c r="C244" s="106">
        <v>2021</v>
      </c>
      <c r="D244" s="106">
        <v>2026</v>
      </c>
      <c r="E244" s="100" t="s">
        <v>147</v>
      </c>
      <c r="F244" s="76" t="s">
        <v>14</v>
      </c>
      <c r="G244" s="63">
        <f>G245+G246</f>
        <v>1336741.1599999999</v>
      </c>
      <c r="H244" s="63">
        <f>H245+H246</f>
        <v>1336741.1599999999</v>
      </c>
      <c r="I244" s="88">
        <f t="shared" si="80"/>
        <v>100</v>
      </c>
      <c r="J244" s="103" t="s">
        <v>124</v>
      </c>
      <c r="K244" s="96" t="s">
        <v>65</v>
      </c>
      <c r="L244" s="103">
        <v>100</v>
      </c>
      <c r="M244" s="103">
        <v>100</v>
      </c>
      <c r="N244" s="103">
        <v>100</v>
      </c>
    </row>
    <row r="245" spans="1:14" s="60" customFormat="1" ht="44.25" customHeight="1" x14ac:dyDescent="0.3">
      <c r="A245" s="91"/>
      <c r="B245" s="180"/>
      <c r="C245" s="106"/>
      <c r="D245" s="106"/>
      <c r="E245" s="101"/>
      <c r="F245" s="76" t="s">
        <v>20</v>
      </c>
      <c r="G245" s="63">
        <v>1336741.1599999999</v>
      </c>
      <c r="H245" s="63">
        <v>1336741.1599999999</v>
      </c>
      <c r="I245" s="88">
        <f t="shared" si="80"/>
        <v>100</v>
      </c>
      <c r="J245" s="104"/>
      <c r="K245" s="96"/>
      <c r="L245" s="104"/>
      <c r="M245" s="104"/>
      <c r="N245" s="104"/>
    </row>
    <row r="246" spans="1:14" s="60" customFormat="1" ht="44.25" customHeight="1" x14ac:dyDescent="0.3">
      <c r="A246" s="91"/>
      <c r="B246" s="180"/>
      <c r="C246" s="106"/>
      <c r="D246" s="106"/>
      <c r="E246" s="102"/>
      <c r="F246" s="76" t="s">
        <v>21</v>
      </c>
      <c r="G246" s="63">
        <v>0</v>
      </c>
      <c r="H246" s="63">
        <v>0</v>
      </c>
      <c r="I246" s="79">
        <v>0</v>
      </c>
      <c r="J246" s="105"/>
      <c r="K246" s="96"/>
      <c r="L246" s="105"/>
      <c r="M246" s="105"/>
      <c r="N246" s="105"/>
    </row>
    <row r="247" spans="1:14" s="60" customFormat="1" ht="44.25" customHeight="1" x14ac:dyDescent="0.3">
      <c r="A247" s="91"/>
      <c r="B247" s="100" t="s">
        <v>197</v>
      </c>
      <c r="C247" s="106">
        <v>2021</v>
      </c>
      <c r="D247" s="106">
        <v>2026</v>
      </c>
      <c r="E247" s="100" t="s">
        <v>147</v>
      </c>
      <c r="F247" s="76" t="s">
        <v>14</v>
      </c>
      <c r="G247" s="63">
        <f t="shared" ref="G247:H247" si="83">G248+G249</f>
        <v>9090909.0899999999</v>
      </c>
      <c r="H247" s="63">
        <f t="shared" si="83"/>
        <v>9090909.0899999999</v>
      </c>
      <c r="I247" s="88">
        <f t="shared" ref="I247:I252" si="84">H247/G247*100</f>
        <v>100</v>
      </c>
      <c r="J247" s="103" t="s">
        <v>124</v>
      </c>
      <c r="K247" s="96" t="s">
        <v>65</v>
      </c>
      <c r="L247" s="103">
        <v>100</v>
      </c>
      <c r="M247" s="103">
        <v>100</v>
      </c>
      <c r="N247" s="103">
        <v>100</v>
      </c>
    </row>
    <row r="248" spans="1:14" s="60" customFormat="1" ht="44.25" customHeight="1" x14ac:dyDescent="0.3">
      <c r="A248" s="91"/>
      <c r="B248" s="101"/>
      <c r="C248" s="106"/>
      <c r="D248" s="106"/>
      <c r="E248" s="101"/>
      <c r="F248" s="76" t="s">
        <v>20</v>
      </c>
      <c r="G248" s="63">
        <v>90909.09</v>
      </c>
      <c r="H248" s="63">
        <v>90909.09</v>
      </c>
      <c r="I248" s="88">
        <f t="shared" si="84"/>
        <v>100</v>
      </c>
      <c r="J248" s="104"/>
      <c r="K248" s="96"/>
      <c r="L248" s="104"/>
      <c r="M248" s="104"/>
      <c r="N248" s="104"/>
    </row>
    <row r="249" spans="1:14" s="60" customFormat="1" ht="44.25" customHeight="1" x14ac:dyDescent="0.3">
      <c r="A249" s="91"/>
      <c r="B249" s="102"/>
      <c r="C249" s="106"/>
      <c r="D249" s="106"/>
      <c r="E249" s="102"/>
      <c r="F249" s="76" t="s">
        <v>21</v>
      </c>
      <c r="G249" s="63">
        <v>9000000</v>
      </c>
      <c r="H249" s="63">
        <v>9000000</v>
      </c>
      <c r="I249" s="88">
        <f t="shared" si="84"/>
        <v>100</v>
      </c>
      <c r="J249" s="105"/>
      <c r="K249" s="96"/>
      <c r="L249" s="105"/>
      <c r="M249" s="105"/>
      <c r="N249" s="105"/>
    </row>
    <row r="250" spans="1:14" s="60" customFormat="1" ht="44.25" customHeight="1" x14ac:dyDescent="0.3">
      <c r="A250" s="91"/>
      <c r="B250" s="100" t="s">
        <v>198</v>
      </c>
      <c r="C250" s="93">
        <v>2021</v>
      </c>
      <c r="D250" s="93">
        <v>2026</v>
      </c>
      <c r="E250" s="100" t="s">
        <v>149</v>
      </c>
      <c r="F250" s="76" t="s">
        <v>14</v>
      </c>
      <c r="G250" s="63">
        <f t="shared" ref="G250" si="85">G251+G252</f>
        <v>4773534.67</v>
      </c>
      <c r="H250" s="63">
        <f>H251+H252</f>
        <v>4773534.67</v>
      </c>
      <c r="I250" s="88">
        <f t="shared" si="84"/>
        <v>100</v>
      </c>
      <c r="J250" s="103" t="s">
        <v>124</v>
      </c>
      <c r="K250" s="96" t="s">
        <v>65</v>
      </c>
      <c r="L250" s="103">
        <v>100</v>
      </c>
      <c r="M250" s="93">
        <v>100</v>
      </c>
      <c r="N250" s="93">
        <v>100</v>
      </c>
    </row>
    <row r="251" spans="1:14" s="60" customFormat="1" ht="44.25" customHeight="1" x14ac:dyDescent="0.3">
      <c r="A251" s="91"/>
      <c r="B251" s="101"/>
      <c r="C251" s="94"/>
      <c r="D251" s="94"/>
      <c r="E251" s="101"/>
      <c r="F251" s="76" t="s">
        <v>20</v>
      </c>
      <c r="G251" s="63">
        <v>47735.35</v>
      </c>
      <c r="H251" s="63">
        <v>47735.35</v>
      </c>
      <c r="I251" s="88">
        <f t="shared" si="84"/>
        <v>100</v>
      </c>
      <c r="J251" s="104"/>
      <c r="K251" s="96"/>
      <c r="L251" s="104"/>
      <c r="M251" s="94"/>
      <c r="N251" s="94"/>
    </row>
    <row r="252" spans="1:14" s="60" customFormat="1" ht="44.25" customHeight="1" x14ac:dyDescent="0.3">
      <c r="A252" s="91"/>
      <c r="B252" s="102"/>
      <c r="C252" s="95"/>
      <c r="D252" s="95"/>
      <c r="E252" s="102"/>
      <c r="F252" s="76" t="s">
        <v>21</v>
      </c>
      <c r="G252" s="63">
        <v>4725799.32</v>
      </c>
      <c r="H252" s="63">
        <v>4725799.32</v>
      </c>
      <c r="I252" s="88">
        <f t="shared" si="84"/>
        <v>100</v>
      </c>
      <c r="J252" s="105"/>
      <c r="K252" s="96"/>
      <c r="L252" s="105"/>
      <c r="M252" s="95"/>
      <c r="N252" s="95"/>
    </row>
    <row r="253" spans="1:14" s="60" customFormat="1" ht="44.25" customHeight="1" x14ac:dyDescent="0.3">
      <c r="A253" s="91"/>
      <c r="B253" s="116" t="s">
        <v>204</v>
      </c>
      <c r="C253" s="106">
        <v>2021</v>
      </c>
      <c r="D253" s="106">
        <v>2026</v>
      </c>
      <c r="E253" s="100" t="s">
        <v>149</v>
      </c>
      <c r="F253" s="76" t="s">
        <v>14</v>
      </c>
      <c r="G253" s="63">
        <f t="shared" ref="G253:H253" si="86">G254+G255</f>
        <v>103030.3</v>
      </c>
      <c r="H253" s="63">
        <f t="shared" si="86"/>
        <v>103030.3</v>
      </c>
      <c r="I253" s="79">
        <v>100</v>
      </c>
      <c r="J253" s="103"/>
      <c r="K253" s="96"/>
      <c r="L253" s="103"/>
      <c r="M253" s="103"/>
      <c r="N253" s="103"/>
    </row>
    <row r="254" spans="1:14" s="60" customFormat="1" ht="44.25" customHeight="1" x14ac:dyDescent="0.3">
      <c r="A254" s="91"/>
      <c r="B254" s="117"/>
      <c r="C254" s="106"/>
      <c r="D254" s="106"/>
      <c r="E254" s="101"/>
      <c r="F254" s="76" t="s">
        <v>20</v>
      </c>
      <c r="G254" s="63">
        <f t="shared" ref="G254:H254" si="87">G257</f>
        <v>1030.3</v>
      </c>
      <c r="H254" s="63">
        <f t="shared" si="87"/>
        <v>1030.3</v>
      </c>
      <c r="I254" s="79">
        <v>100</v>
      </c>
      <c r="J254" s="104"/>
      <c r="K254" s="96"/>
      <c r="L254" s="104"/>
      <c r="M254" s="104"/>
      <c r="N254" s="104"/>
    </row>
    <row r="255" spans="1:14" s="60" customFormat="1" ht="49.2" customHeight="1" x14ac:dyDescent="0.3">
      <c r="A255" s="91"/>
      <c r="B255" s="118"/>
      <c r="C255" s="106"/>
      <c r="D255" s="106"/>
      <c r="E255" s="102"/>
      <c r="F255" s="76" t="s">
        <v>21</v>
      </c>
      <c r="G255" s="63">
        <f t="shared" ref="G255:H255" si="88">G258</f>
        <v>102000</v>
      </c>
      <c r="H255" s="63">
        <f t="shared" si="88"/>
        <v>102000</v>
      </c>
      <c r="I255" s="79">
        <v>100</v>
      </c>
      <c r="J255" s="105"/>
      <c r="K255" s="96"/>
      <c r="L255" s="105"/>
      <c r="M255" s="105"/>
      <c r="N255" s="105"/>
    </row>
    <row r="256" spans="1:14" s="60" customFormat="1" ht="44.25" customHeight="1" x14ac:dyDescent="0.3">
      <c r="A256" s="91"/>
      <c r="B256" s="100" t="s">
        <v>205</v>
      </c>
      <c r="C256" s="93">
        <v>2021</v>
      </c>
      <c r="D256" s="93">
        <v>2026</v>
      </c>
      <c r="E256" s="100" t="s">
        <v>149</v>
      </c>
      <c r="F256" s="76" t="s">
        <v>14</v>
      </c>
      <c r="G256" s="63">
        <f t="shared" ref="G256:H256" si="89">G257+G258</f>
        <v>103030.3</v>
      </c>
      <c r="H256" s="63">
        <f t="shared" si="89"/>
        <v>103030.3</v>
      </c>
      <c r="I256" s="88">
        <f t="shared" ref="I256:I261" si="90">H256/G256*100</f>
        <v>100</v>
      </c>
      <c r="J256" s="103" t="s">
        <v>124</v>
      </c>
      <c r="K256" s="96" t="s">
        <v>65</v>
      </c>
      <c r="L256" s="103">
        <v>100</v>
      </c>
      <c r="M256" s="93">
        <v>100</v>
      </c>
      <c r="N256" s="93">
        <v>100</v>
      </c>
    </row>
    <row r="257" spans="1:14" s="60" customFormat="1" ht="44.25" customHeight="1" x14ac:dyDescent="0.3">
      <c r="A257" s="91"/>
      <c r="B257" s="101"/>
      <c r="C257" s="94"/>
      <c r="D257" s="94"/>
      <c r="E257" s="101"/>
      <c r="F257" s="76" t="s">
        <v>20</v>
      </c>
      <c r="G257" s="63">
        <v>1030.3</v>
      </c>
      <c r="H257" s="63">
        <v>1030.3</v>
      </c>
      <c r="I257" s="88">
        <f t="shared" si="90"/>
        <v>100</v>
      </c>
      <c r="J257" s="104"/>
      <c r="K257" s="96"/>
      <c r="L257" s="104"/>
      <c r="M257" s="94"/>
      <c r="N257" s="94"/>
    </row>
    <row r="258" spans="1:14" s="60" customFormat="1" ht="54.6" customHeight="1" x14ac:dyDescent="0.3">
      <c r="A258" s="91"/>
      <c r="B258" s="102"/>
      <c r="C258" s="95"/>
      <c r="D258" s="95"/>
      <c r="E258" s="102"/>
      <c r="F258" s="76" t="s">
        <v>21</v>
      </c>
      <c r="G258" s="63">
        <v>102000</v>
      </c>
      <c r="H258" s="63">
        <v>102000</v>
      </c>
      <c r="I258" s="88">
        <f t="shared" si="90"/>
        <v>100</v>
      </c>
      <c r="J258" s="105"/>
      <c r="K258" s="96"/>
      <c r="L258" s="105"/>
      <c r="M258" s="95"/>
      <c r="N258" s="95"/>
    </row>
    <row r="259" spans="1:14" ht="31.5" customHeight="1" x14ac:dyDescent="0.3">
      <c r="A259" s="193" t="s">
        <v>36</v>
      </c>
      <c r="B259" s="194"/>
      <c r="C259" s="181"/>
      <c r="D259" s="181"/>
      <c r="E259" s="181"/>
      <c r="F259" s="26" t="s">
        <v>14</v>
      </c>
      <c r="G259" s="50">
        <f>G260+G261</f>
        <v>90852260.24000001</v>
      </c>
      <c r="H259" s="50">
        <f>H260+H261</f>
        <v>90852260.24000001</v>
      </c>
      <c r="I259" s="61">
        <f t="shared" si="90"/>
        <v>100</v>
      </c>
      <c r="J259" s="107" t="s">
        <v>13</v>
      </c>
      <c r="K259" s="107" t="s">
        <v>13</v>
      </c>
      <c r="L259" s="107" t="s">
        <v>13</v>
      </c>
      <c r="M259" s="107" t="s">
        <v>13</v>
      </c>
      <c r="N259" s="107" t="s">
        <v>13</v>
      </c>
    </row>
    <row r="260" spans="1:14" ht="51" customHeight="1" x14ac:dyDescent="0.3">
      <c r="A260" s="195"/>
      <c r="B260" s="196"/>
      <c r="C260" s="182"/>
      <c r="D260" s="182"/>
      <c r="E260" s="182"/>
      <c r="F260" s="26" t="s">
        <v>20</v>
      </c>
      <c r="G260" s="50">
        <f>G155+G176+G191+G200+G227+G242+G254</f>
        <v>59964267.230000004</v>
      </c>
      <c r="H260" s="50">
        <f>H155+H176+H191+H200+H227+H242+H254</f>
        <v>59964267.230000004</v>
      </c>
      <c r="I260" s="61">
        <f t="shared" si="90"/>
        <v>100</v>
      </c>
      <c r="J260" s="108"/>
      <c r="K260" s="108"/>
      <c r="L260" s="108"/>
      <c r="M260" s="108"/>
      <c r="N260" s="108"/>
    </row>
    <row r="261" spans="1:14" ht="62.4" customHeight="1" x14ac:dyDescent="0.3">
      <c r="A261" s="197"/>
      <c r="B261" s="198"/>
      <c r="C261" s="183"/>
      <c r="D261" s="183"/>
      <c r="E261" s="183"/>
      <c r="F261" s="26" t="s">
        <v>21</v>
      </c>
      <c r="G261" s="51">
        <f t="shared" ref="G261:H261" si="91">G156+G177+G192+G201+G228+G243+G255</f>
        <v>30887993.009999998</v>
      </c>
      <c r="H261" s="51">
        <f t="shared" si="91"/>
        <v>30887993.009999998</v>
      </c>
      <c r="I261" s="61">
        <f t="shared" si="90"/>
        <v>100</v>
      </c>
      <c r="J261" s="109"/>
      <c r="K261" s="109"/>
      <c r="L261" s="109"/>
      <c r="M261" s="109"/>
      <c r="N261" s="109"/>
    </row>
    <row r="262" spans="1:14" ht="82.5" customHeight="1" x14ac:dyDescent="0.3">
      <c r="A262" s="148" t="s">
        <v>62</v>
      </c>
      <c r="B262" s="149"/>
      <c r="C262" s="17">
        <v>2020</v>
      </c>
      <c r="D262" s="17">
        <v>2026</v>
      </c>
      <c r="E262" s="17"/>
      <c r="F262" s="17" t="s">
        <v>13</v>
      </c>
      <c r="G262" s="42" t="s">
        <v>13</v>
      </c>
      <c r="H262" s="42" t="s">
        <v>13</v>
      </c>
      <c r="I262" s="43" t="s">
        <v>13</v>
      </c>
      <c r="J262" s="17" t="s">
        <v>13</v>
      </c>
      <c r="K262" s="17" t="s">
        <v>13</v>
      </c>
      <c r="L262" s="17" t="s">
        <v>13</v>
      </c>
      <c r="M262" s="17" t="s">
        <v>13</v>
      </c>
      <c r="N262" s="17" t="s">
        <v>13</v>
      </c>
    </row>
    <row r="263" spans="1:14" ht="117.75" customHeight="1" x14ac:dyDescent="0.3">
      <c r="A263" s="148" t="s">
        <v>52</v>
      </c>
      <c r="B263" s="149"/>
      <c r="C263" s="17">
        <v>2020</v>
      </c>
      <c r="D263" s="17">
        <v>2026</v>
      </c>
      <c r="E263" s="17" t="s">
        <v>13</v>
      </c>
      <c r="F263" s="17" t="s">
        <v>13</v>
      </c>
      <c r="G263" s="42" t="s">
        <v>13</v>
      </c>
      <c r="H263" s="42" t="s">
        <v>13</v>
      </c>
      <c r="I263" s="43" t="s">
        <v>13</v>
      </c>
      <c r="J263" s="17" t="s">
        <v>13</v>
      </c>
      <c r="K263" s="17" t="s">
        <v>13</v>
      </c>
      <c r="L263" s="17" t="s">
        <v>13</v>
      </c>
      <c r="M263" s="17" t="s">
        <v>13</v>
      </c>
      <c r="N263" s="17" t="s">
        <v>13</v>
      </c>
    </row>
    <row r="264" spans="1:14" ht="31.2" customHeight="1" x14ac:dyDescent="0.3">
      <c r="A264" s="116"/>
      <c r="B264" s="100" t="s">
        <v>37</v>
      </c>
      <c r="C264" s="97">
        <v>2020</v>
      </c>
      <c r="D264" s="97">
        <v>2026</v>
      </c>
      <c r="E264" s="116" t="s">
        <v>53</v>
      </c>
      <c r="F264" s="18" t="s">
        <v>14</v>
      </c>
      <c r="G264" s="42" t="s">
        <v>13</v>
      </c>
      <c r="H264" s="42" t="s">
        <v>13</v>
      </c>
      <c r="I264" s="43" t="s">
        <v>13</v>
      </c>
      <c r="J264" s="97" t="s">
        <v>13</v>
      </c>
      <c r="K264" s="97" t="s">
        <v>13</v>
      </c>
      <c r="L264" s="97" t="s">
        <v>13</v>
      </c>
      <c r="M264" s="97" t="s">
        <v>13</v>
      </c>
      <c r="N264" s="97" t="s">
        <v>13</v>
      </c>
    </row>
    <row r="265" spans="1:14" ht="73.8" customHeight="1" x14ac:dyDescent="0.3">
      <c r="A265" s="117"/>
      <c r="B265" s="101"/>
      <c r="C265" s="98"/>
      <c r="D265" s="98"/>
      <c r="E265" s="117"/>
      <c r="F265" s="18" t="s">
        <v>20</v>
      </c>
      <c r="G265" s="42" t="s">
        <v>13</v>
      </c>
      <c r="H265" s="42" t="s">
        <v>13</v>
      </c>
      <c r="I265" s="43" t="s">
        <v>13</v>
      </c>
      <c r="J265" s="98"/>
      <c r="K265" s="98"/>
      <c r="L265" s="98"/>
      <c r="M265" s="98"/>
      <c r="N265" s="98"/>
    </row>
    <row r="266" spans="1:14" ht="71.25" customHeight="1" x14ac:dyDescent="0.3">
      <c r="A266" s="118"/>
      <c r="B266" s="102"/>
      <c r="C266" s="99"/>
      <c r="D266" s="99"/>
      <c r="E266" s="118"/>
      <c r="F266" s="18" t="s">
        <v>21</v>
      </c>
      <c r="G266" s="42" t="s">
        <v>13</v>
      </c>
      <c r="H266" s="42" t="s">
        <v>13</v>
      </c>
      <c r="I266" s="43" t="s">
        <v>13</v>
      </c>
      <c r="J266" s="99"/>
      <c r="K266" s="99"/>
      <c r="L266" s="99"/>
      <c r="M266" s="99"/>
      <c r="N266" s="99"/>
    </row>
    <row r="267" spans="1:14" ht="15.75" customHeight="1" x14ac:dyDescent="0.3">
      <c r="A267" s="116"/>
      <c r="B267" s="151" t="s">
        <v>39</v>
      </c>
      <c r="C267" s="97">
        <v>2020</v>
      </c>
      <c r="D267" s="97">
        <v>2026</v>
      </c>
      <c r="E267" s="116" t="s">
        <v>53</v>
      </c>
      <c r="F267" s="18" t="s">
        <v>14</v>
      </c>
      <c r="G267" s="2">
        <f t="shared" ref="G267:H267" si="92">G268+G269</f>
        <v>20304414.18</v>
      </c>
      <c r="H267" s="2">
        <f t="shared" si="92"/>
        <v>20304414.18</v>
      </c>
      <c r="I267" s="88">
        <f t="shared" ref="I267:I271" si="93">H267/G267*100</f>
        <v>100</v>
      </c>
      <c r="J267" s="97" t="s">
        <v>13</v>
      </c>
      <c r="K267" s="97" t="s">
        <v>13</v>
      </c>
      <c r="L267" s="97" t="s">
        <v>13</v>
      </c>
      <c r="M267" s="97" t="s">
        <v>13</v>
      </c>
      <c r="N267" s="97" t="s">
        <v>13</v>
      </c>
    </row>
    <row r="268" spans="1:14" ht="62.4" customHeight="1" x14ac:dyDescent="0.3">
      <c r="A268" s="117"/>
      <c r="B268" s="152"/>
      <c r="C268" s="98"/>
      <c r="D268" s="98"/>
      <c r="E268" s="117"/>
      <c r="F268" s="18" t="s">
        <v>20</v>
      </c>
      <c r="G268" s="43">
        <f t="shared" ref="G268:H268" si="94">G271+G274+G277+G280+G284+G287+G290</f>
        <v>13619764.25</v>
      </c>
      <c r="H268" s="43">
        <f t="shared" si="94"/>
        <v>13619764.25</v>
      </c>
      <c r="I268" s="88">
        <f t="shared" si="93"/>
        <v>100</v>
      </c>
      <c r="J268" s="98"/>
      <c r="K268" s="98"/>
      <c r="L268" s="98"/>
      <c r="M268" s="98"/>
      <c r="N268" s="98"/>
    </row>
    <row r="269" spans="1:14" ht="62.4" customHeight="1" x14ac:dyDescent="0.3">
      <c r="A269" s="118"/>
      <c r="B269" s="153"/>
      <c r="C269" s="99"/>
      <c r="D269" s="99"/>
      <c r="E269" s="118"/>
      <c r="F269" s="18" t="s">
        <v>21</v>
      </c>
      <c r="G269" s="10">
        <f t="shared" ref="G269:H269" si="95">G272+G275+G278+G282+G281+G285+G288+G291+G294</f>
        <v>6684649.9299999997</v>
      </c>
      <c r="H269" s="10">
        <f t="shared" si="95"/>
        <v>6684649.9299999997</v>
      </c>
      <c r="I269" s="88">
        <f t="shared" si="93"/>
        <v>100</v>
      </c>
      <c r="J269" s="99"/>
      <c r="K269" s="99"/>
      <c r="L269" s="99"/>
      <c r="M269" s="99"/>
      <c r="N269" s="99"/>
    </row>
    <row r="270" spans="1:14" ht="15.75" customHeight="1" x14ac:dyDescent="0.3">
      <c r="A270" s="116"/>
      <c r="B270" s="100" t="s">
        <v>102</v>
      </c>
      <c r="C270" s="97">
        <v>2020</v>
      </c>
      <c r="D270" s="97">
        <v>2026</v>
      </c>
      <c r="E270" s="116" t="s">
        <v>95</v>
      </c>
      <c r="F270" s="18" t="s">
        <v>14</v>
      </c>
      <c r="G270" s="2">
        <f t="shared" ref="G270:H270" si="96">G271+G272</f>
        <v>10635254.68</v>
      </c>
      <c r="H270" s="2">
        <f t="shared" si="96"/>
        <v>10635254.68</v>
      </c>
      <c r="I270" s="88">
        <f t="shared" si="93"/>
        <v>100</v>
      </c>
      <c r="J270" s="190" t="s">
        <v>74</v>
      </c>
      <c r="K270" s="97" t="s">
        <v>75</v>
      </c>
      <c r="L270" s="261">
        <v>2651</v>
      </c>
      <c r="M270" s="261">
        <v>2651</v>
      </c>
      <c r="N270" s="261">
        <v>100</v>
      </c>
    </row>
    <row r="271" spans="1:14" ht="51" customHeight="1" x14ac:dyDescent="0.3">
      <c r="A271" s="117"/>
      <c r="B271" s="101"/>
      <c r="C271" s="98"/>
      <c r="D271" s="98"/>
      <c r="E271" s="117"/>
      <c r="F271" s="18" t="s">
        <v>20</v>
      </c>
      <c r="G271" s="2">
        <v>10635254.68</v>
      </c>
      <c r="H271" s="44">
        <v>10635254.68</v>
      </c>
      <c r="I271" s="88">
        <f t="shared" si="93"/>
        <v>100</v>
      </c>
      <c r="J271" s="191"/>
      <c r="K271" s="98"/>
      <c r="L271" s="262"/>
      <c r="M271" s="262"/>
      <c r="N271" s="262"/>
    </row>
    <row r="272" spans="1:14" ht="43.5" customHeight="1" x14ac:dyDescent="0.3">
      <c r="A272" s="118"/>
      <c r="B272" s="102"/>
      <c r="C272" s="99"/>
      <c r="D272" s="99"/>
      <c r="E272" s="118"/>
      <c r="F272" s="18" t="s">
        <v>21</v>
      </c>
      <c r="G272" s="2">
        <v>0</v>
      </c>
      <c r="H272" s="45">
        <v>0</v>
      </c>
      <c r="I272" s="10">
        <v>0</v>
      </c>
      <c r="J272" s="192"/>
      <c r="K272" s="99"/>
      <c r="L272" s="263"/>
      <c r="M272" s="263"/>
      <c r="N272" s="263"/>
    </row>
    <row r="273" spans="1:14" ht="15.75" customHeight="1" x14ac:dyDescent="0.3">
      <c r="A273" s="116"/>
      <c r="B273" s="100" t="s">
        <v>1</v>
      </c>
      <c r="C273" s="97">
        <v>2020</v>
      </c>
      <c r="D273" s="97">
        <v>2026</v>
      </c>
      <c r="E273" s="116" t="s">
        <v>53</v>
      </c>
      <c r="F273" s="18" t="s">
        <v>14</v>
      </c>
      <c r="G273" s="2">
        <f t="shared" ref="G273:H273" si="97">G274+G275</f>
        <v>206188</v>
      </c>
      <c r="H273" s="2">
        <f t="shared" si="97"/>
        <v>206188</v>
      </c>
      <c r="I273" s="88">
        <f t="shared" ref="I273:I274" si="98">H273/G273*100</f>
        <v>100</v>
      </c>
      <c r="J273" s="97" t="s">
        <v>124</v>
      </c>
      <c r="K273" s="97" t="s">
        <v>65</v>
      </c>
      <c r="L273" s="97">
        <v>100</v>
      </c>
      <c r="M273" s="97">
        <v>100</v>
      </c>
      <c r="N273" s="97">
        <f>M273/L273*100</f>
        <v>100</v>
      </c>
    </row>
    <row r="274" spans="1:14" ht="97.8" customHeight="1" x14ac:dyDescent="0.3">
      <c r="A274" s="117"/>
      <c r="B274" s="101"/>
      <c r="C274" s="98"/>
      <c r="D274" s="98"/>
      <c r="E274" s="117"/>
      <c r="F274" s="18" t="s">
        <v>20</v>
      </c>
      <c r="G274" s="2">
        <v>206188</v>
      </c>
      <c r="H274" s="44">
        <v>206188</v>
      </c>
      <c r="I274" s="88">
        <f t="shared" si="98"/>
        <v>100</v>
      </c>
      <c r="J274" s="98"/>
      <c r="K274" s="98"/>
      <c r="L274" s="98"/>
      <c r="M274" s="98"/>
      <c r="N274" s="98"/>
    </row>
    <row r="275" spans="1:14" ht="69" customHeight="1" x14ac:dyDescent="0.3">
      <c r="A275" s="118"/>
      <c r="B275" s="102"/>
      <c r="C275" s="99"/>
      <c r="D275" s="99"/>
      <c r="E275" s="118"/>
      <c r="F275" s="18" t="s">
        <v>21</v>
      </c>
      <c r="G275" s="2">
        <v>0</v>
      </c>
      <c r="H275" s="45">
        <v>0</v>
      </c>
      <c r="I275" s="10">
        <v>0</v>
      </c>
      <c r="J275" s="99"/>
      <c r="K275" s="99"/>
      <c r="L275" s="99"/>
      <c r="M275" s="99"/>
      <c r="N275" s="99"/>
    </row>
    <row r="276" spans="1:14" ht="15.75" customHeight="1" x14ac:dyDescent="0.3">
      <c r="A276" s="116"/>
      <c r="B276" s="100" t="s">
        <v>2</v>
      </c>
      <c r="C276" s="97">
        <v>2020</v>
      </c>
      <c r="D276" s="97">
        <v>2026</v>
      </c>
      <c r="E276" s="116" t="s">
        <v>53</v>
      </c>
      <c r="F276" s="18" t="s">
        <v>14</v>
      </c>
      <c r="G276" s="2">
        <f t="shared" ref="G276:H276" si="99">G277+G278</f>
        <v>85042.93</v>
      </c>
      <c r="H276" s="2">
        <f t="shared" si="99"/>
        <v>85042.93</v>
      </c>
      <c r="I276" s="88">
        <f t="shared" ref="I276:I277" si="100">H276/G276*100</f>
        <v>100</v>
      </c>
      <c r="J276" s="97" t="s">
        <v>76</v>
      </c>
      <c r="K276" s="97" t="s">
        <v>65</v>
      </c>
      <c r="L276" s="97">
        <v>0</v>
      </c>
      <c r="M276" s="97">
        <v>0</v>
      </c>
      <c r="N276" s="97">
        <v>0</v>
      </c>
    </row>
    <row r="277" spans="1:14" ht="110.4" customHeight="1" x14ac:dyDescent="0.3">
      <c r="A277" s="117"/>
      <c r="B277" s="101"/>
      <c r="C277" s="98"/>
      <c r="D277" s="98"/>
      <c r="E277" s="117"/>
      <c r="F277" s="18" t="s">
        <v>20</v>
      </c>
      <c r="G277" s="2">
        <v>85042.93</v>
      </c>
      <c r="H277" s="45">
        <v>85042.93</v>
      </c>
      <c r="I277" s="88">
        <f t="shared" si="100"/>
        <v>100</v>
      </c>
      <c r="J277" s="98"/>
      <c r="K277" s="98"/>
      <c r="L277" s="98"/>
      <c r="M277" s="98"/>
      <c r="N277" s="98"/>
    </row>
    <row r="278" spans="1:14" ht="48" customHeight="1" x14ac:dyDescent="0.3">
      <c r="A278" s="118"/>
      <c r="B278" s="102"/>
      <c r="C278" s="99"/>
      <c r="D278" s="99"/>
      <c r="E278" s="118"/>
      <c r="F278" s="18" t="s">
        <v>21</v>
      </c>
      <c r="G278" s="53">
        <v>0</v>
      </c>
      <c r="H278" s="45">
        <v>0</v>
      </c>
      <c r="I278" s="52">
        <v>0</v>
      </c>
      <c r="J278" s="99"/>
      <c r="K278" s="99"/>
      <c r="L278" s="99"/>
      <c r="M278" s="99"/>
      <c r="N278" s="99"/>
    </row>
    <row r="279" spans="1:14" ht="31.2" customHeight="1" x14ac:dyDescent="0.3">
      <c r="A279" s="116"/>
      <c r="B279" s="100" t="s">
        <v>42</v>
      </c>
      <c r="C279" s="97">
        <v>2020</v>
      </c>
      <c r="D279" s="97">
        <v>2026</v>
      </c>
      <c r="E279" s="116" t="s">
        <v>38</v>
      </c>
      <c r="F279" s="18" t="s">
        <v>14</v>
      </c>
      <c r="G279" s="10">
        <f t="shared" ref="G279:H279" si="101">G280+G281</f>
        <v>2629955.4</v>
      </c>
      <c r="H279" s="10">
        <f t="shared" si="101"/>
        <v>2629955.4</v>
      </c>
      <c r="I279" s="88">
        <f t="shared" ref="I279:I280" si="102">H279/G279*100</f>
        <v>100</v>
      </c>
      <c r="J279" s="97" t="s">
        <v>125</v>
      </c>
      <c r="K279" s="97" t="s">
        <v>77</v>
      </c>
      <c r="L279" s="97">
        <v>1</v>
      </c>
      <c r="M279" s="97">
        <v>2</v>
      </c>
      <c r="N279" s="97">
        <v>200</v>
      </c>
    </row>
    <row r="280" spans="1:14" ht="48" customHeight="1" x14ac:dyDescent="0.3">
      <c r="A280" s="117"/>
      <c r="B280" s="101"/>
      <c r="C280" s="98"/>
      <c r="D280" s="98"/>
      <c r="E280" s="117"/>
      <c r="F280" s="18" t="s">
        <v>20</v>
      </c>
      <c r="G280" s="2">
        <v>2629955.4</v>
      </c>
      <c r="H280" s="45">
        <v>2629955.4</v>
      </c>
      <c r="I280" s="88">
        <f t="shared" si="102"/>
        <v>100</v>
      </c>
      <c r="J280" s="98"/>
      <c r="K280" s="98"/>
      <c r="L280" s="98"/>
      <c r="M280" s="98"/>
      <c r="N280" s="98"/>
    </row>
    <row r="281" spans="1:14" ht="31.5" customHeight="1" x14ac:dyDescent="0.3">
      <c r="A281" s="117"/>
      <c r="B281" s="101"/>
      <c r="C281" s="98"/>
      <c r="D281" s="98"/>
      <c r="E281" s="117"/>
      <c r="F281" s="18" t="s">
        <v>21</v>
      </c>
      <c r="G281" s="53">
        <v>0</v>
      </c>
      <c r="H281" s="45">
        <v>0</v>
      </c>
      <c r="I281" s="52">
        <v>0</v>
      </c>
      <c r="J281" s="98"/>
      <c r="K281" s="98"/>
      <c r="L281" s="98"/>
      <c r="M281" s="98"/>
      <c r="N281" s="98"/>
    </row>
    <row r="282" spans="1:14" ht="31.5" hidden="1" customHeight="1" x14ac:dyDescent="0.3">
      <c r="A282" s="118"/>
      <c r="B282" s="102"/>
      <c r="C282" s="99"/>
      <c r="D282" s="99"/>
      <c r="E282" s="118"/>
      <c r="F282" s="18" t="s">
        <v>21</v>
      </c>
      <c r="G282" s="2">
        <v>0</v>
      </c>
      <c r="H282" s="45"/>
      <c r="I282" s="10">
        <v>0</v>
      </c>
      <c r="J282" s="99"/>
      <c r="K282" s="99"/>
      <c r="L282" s="99"/>
      <c r="M282" s="99"/>
      <c r="N282" s="99"/>
    </row>
    <row r="283" spans="1:14" ht="31.2" customHeight="1" x14ac:dyDescent="0.3">
      <c r="A283" s="116"/>
      <c r="B283" s="100" t="s">
        <v>93</v>
      </c>
      <c r="C283" s="97">
        <v>2020</v>
      </c>
      <c r="D283" s="97">
        <v>2026</v>
      </c>
      <c r="E283" s="116" t="s">
        <v>38</v>
      </c>
      <c r="F283" s="18" t="s">
        <v>14</v>
      </c>
      <c r="G283" s="2">
        <f t="shared" ref="G283:H283" si="103">G284+G285</f>
        <v>417337</v>
      </c>
      <c r="H283" s="2">
        <f t="shared" si="103"/>
        <v>417337</v>
      </c>
      <c r="I283" s="88">
        <f t="shared" ref="I283" si="104">H283/G283*100</f>
        <v>100</v>
      </c>
      <c r="J283" s="142" t="s">
        <v>94</v>
      </c>
      <c r="K283" s="97" t="s">
        <v>65</v>
      </c>
      <c r="L283" s="97">
        <v>100</v>
      </c>
      <c r="M283" s="97">
        <v>100</v>
      </c>
      <c r="N283" s="97">
        <v>100</v>
      </c>
    </row>
    <row r="284" spans="1:14" ht="48.6" customHeight="1" x14ac:dyDescent="0.3">
      <c r="A284" s="117"/>
      <c r="B284" s="101"/>
      <c r="C284" s="98"/>
      <c r="D284" s="98"/>
      <c r="E284" s="117"/>
      <c r="F284" s="18" t="s">
        <v>20</v>
      </c>
      <c r="G284" s="53">
        <v>0</v>
      </c>
      <c r="H284" s="45">
        <v>0</v>
      </c>
      <c r="I284" s="52">
        <v>0</v>
      </c>
      <c r="J284" s="143"/>
      <c r="K284" s="98"/>
      <c r="L284" s="98"/>
      <c r="M284" s="98"/>
      <c r="N284" s="98"/>
    </row>
    <row r="285" spans="1:14" ht="62.4" customHeight="1" x14ac:dyDescent="0.3">
      <c r="A285" s="118"/>
      <c r="B285" s="102"/>
      <c r="C285" s="99"/>
      <c r="D285" s="99"/>
      <c r="E285" s="118"/>
      <c r="F285" s="18" t="s">
        <v>21</v>
      </c>
      <c r="G285" s="2">
        <v>417337</v>
      </c>
      <c r="H285" s="45">
        <v>417337</v>
      </c>
      <c r="I285" s="88">
        <f t="shared" ref="I285:I286" si="105">H285/G285*100</f>
        <v>100</v>
      </c>
      <c r="J285" s="144"/>
      <c r="K285" s="99"/>
      <c r="L285" s="99"/>
      <c r="M285" s="99"/>
      <c r="N285" s="99"/>
    </row>
    <row r="286" spans="1:14" ht="15.75" customHeight="1" x14ac:dyDescent="0.3">
      <c r="A286" s="116"/>
      <c r="B286" s="100" t="s">
        <v>168</v>
      </c>
      <c r="C286" s="97">
        <v>2020</v>
      </c>
      <c r="D286" s="97">
        <v>2026</v>
      </c>
      <c r="E286" s="116" t="s">
        <v>19</v>
      </c>
      <c r="F286" s="18" t="s">
        <v>14</v>
      </c>
      <c r="G286" s="10">
        <f t="shared" ref="G286:H286" si="106">G287+G288</f>
        <v>5641700</v>
      </c>
      <c r="H286" s="10">
        <f t="shared" si="106"/>
        <v>5641700</v>
      </c>
      <c r="I286" s="88">
        <f t="shared" si="105"/>
        <v>100</v>
      </c>
      <c r="J286" s="211" t="s">
        <v>169</v>
      </c>
      <c r="K286" s="259" t="s">
        <v>75</v>
      </c>
      <c r="L286" s="97" t="s">
        <v>218</v>
      </c>
      <c r="M286" s="97" t="s">
        <v>218</v>
      </c>
      <c r="N286" s="97" t="s">
        <v>218</v>
      </c>
    </row>
    <row r="287" spans="1:14" ht="44.4" customHeight="1" x14ac:dyDescent="0.3">
      <c r="A287" s="117"/>
      <c r="B287" s="101"/>
      <c r="C287" s="98"/>
      <c r="D287" s="98"/>
      <c r="E287" s="117"/>
      <c r="F287" s="18" t="s">
        <v>20</v>
      </c>
      <c r="G287" s="53">
        <v>57262.63</v>
      </c>
      <c r="H287" s="45">
        <v>57262.63</v>
      </c>
      <c r="I287" s="88">
        <f t="shared" ref="I287:I292" si="107">H287/G287*100</f>
        <v>100</v>
      </c>
      <c r="J287" s="212"/>
      <c r="K287" s="259"/>
      <c r="L287" s="99"/>
      <c r="M287" s="99"/>
      <c r="N287" s="99"/>
    </row>
    <row r="288" spans="1:14" ht="110.4" customHeight="1" x14ac:dyDescent="0.3">
      <c r="A288" s="118"/>
      <c r="B288" s="102"/>
      <c r="C288" s="99"/>
      <c r="D288" s="99"/>
      <c r="E288" s="118"/>
      <c r="F288" s="18" t="s">
        <v>21</v>
      </c>
      <c r="G288" s="71">
        <v>5584437.3700000001</v>
      </c>
      <c r="H288" s="82">
        <v>5584437.3700000001</v>
      </c>
      <c r="I288" s="88">
        <f t="shared" si="107"/>
        <v>100</v>
      </c>
      <c r="J288" s="30" t="s">
        <v>199</v>
      </c>
      <c r="K288" s="29" t="s">
        <v>65</v>
      </c>
      <c r="L288" s="29">
        <v>0.47</v>
      </c>
      <c r="M288" s="29">
        <v>0.43</v>
      </c>
      <c r="N288" s="29">
        <v>0.9</v>
      </c>
    </row>
    <row r="289" spans="1:15" ht="31.2" customHeight="1" x14ac:dyDescent="0.3">
      <c r="A289" s="97"/>
      <c r="B289" s="100" t="s">
        <v>152</v>
      </c>
      <c r="C289" s="97">
        <v>2020</v>
      </c>
      <c r="D289" s="97">
        <v>2026</v>
      </c>
      <c r="E289" s="116" t="s">
        <v>19</v>
      </c>
      <c r="F289" s="18" t="s">
        <v>14</v>
      </c>
      <c r="G289" s="10">
        <f t="shared" ref="G289:H289" si="108">G290+G291</f>
        <v>606060.61</v>
      </c>
      <c r="H289" s="10">
        <f t="shared" si="108"/>
        <v>606060.61</v>
      </c>
      <c r="I289" s="88">
        <f t="shared" si="107"/>
        <v>100</v>
      </c>
      <c r="J289" s="260" t="s">
        <v>153</v>
      </c>
      <c r="K289" s="259" t="s">
        <v>135</v>
      </c>
      <c r="L289" s="97"/>
      <c r="M289" s="97"/>
      <c r="N289" s="97"/>
    </row>
    <row r="290" spans="1:15" ht="39.6" customHeight="1" x14ac:dyDescent="0.3">
      <c r="A290" s="98"/>
      <c r="B290" s="101"/>
      <c r="C290" s="98"/>
      <c r="D290" s="98"/>
      <c r="E290" s="117"/>
      <c r="F290" s="18" t="s">
        <v>20</v>
      </c>
      <c r="G290" s="2">
        <v>6060.61</v>
      </c>
      <c r="H290" s="45">
        <v>6060.61</v>
      </c>
      <c r="I290" s="88">
        <f t="shared" si="107"/>
        <v>100</v>
      </c>
      <c r="J290" s="260"/>
      <c r="K290" s="259"/>
      <c r="L290" s="99"/>
      <c r="M290" s="99"/>
      <c r="N290" s="99"/>
    </row>
    <row r="291" spans="1:15" ht="114.6" customHeight="1" x14ac:dyDescent="0.3">
      <c r="A291" s="99"/>
      <c r="B291" s="102"/>
      <c r="C291" s="99"/>
      <c r="D291" s="99"/>
      <c r="E291" s="118"/>
      <c r="F291" s="18" t="s">
        <v>21</v>
      </c>
      <c r="G291" s="2">
        <v>600000</v>
      </c>
      <c r="H291" s="45">
        <v>600000</v>
      </c>
      <c r="I291" s="88">
        <f t="shared" si="107"/>
        <v>100</v>
      </c>
      <c r="J291" s="28" t="s">
        <v>200</v>
      </c>
      <c r="K291" s="29" t="s">
        <v>65</v>
      </c>
      <c r="L291" s="29">
        <v>100</v>
      </c>
      <c r="M291" s="29">
        <v>100</v>
      </c>
      <c r="N291" s="29">
        <v>100</v>
      </c>
      <c r="O291" s="8"/>
    </row>
    <row r="292" spans="1:15" ht="31.2" customHeight="1" x14ac:dyDescent="0.3">
      <c r="A292" s="16"/>
      <c r="B292" s="100" t="s">
        <v>190</v>
      </c>
      <c r="C292" s="97">
        <v>2020</v>
      </c>
      <c r="D292" s="97">
        <v>2026</v>
      </c>
      <c r="E292" s="116" t="s">
        <v>19</v>
      </c>
      <c r="F292" s="18" t="s">
        <v>14</v>
      </c>
      <c r="G292" s="10">
        <f t="shared" ref="G292:H292" si="109">G293+G294</f>
        <v>82875.56</v>
      </c>
      <c r="H292" s="10">
        <f t="shared" si="109"/>
        <v>82875.56</v>
      </c>
      <c r="I292" s="88">
        <f t="shared" si="107"/>
        <v>100</v>
      </c>
      <c r="J292" s="142" t="s">
        <v>128</v>
      </c>
      <c r="K292" s="97" t="s">
        <v>65</v>
      </c>
      <c r="L292" s="97">
        <v>100</v>
      </c>
      <c r="M292" s="97">
        <v>100</v>
      </c>
      <c r="N292" s="97">
        <v>100</v>
      </c>
    </row>
    <row r="293" spans="1:15" ht="43.2" customHeight="1" x14ac:dyDescent="0.3">
      <c r="A293" s="16"/>
      <c r="B293" s="101"/>
      <c r="C293" s="98"/>
      <c r="D293" s="98"/>
      <c r="E293" s="117"/>
      <c r="F293" s="18" t="s">
        <v>20</v>
      </c>
      <c r="G293" s="2">
        <v>0</v>
      </c>
      <c r="H293" s="45">
        <v>0</v>
      </c>
      <c r="I293" s="10">
        <v>0</v>
      </c>
      <c r="J293" s="143"/>
      <c r="K293" s="98"/>
      <c r="L293" s="98"/>
      <c r="M293" s="98"/>
      <c r="N293" s="98"/>
    </row>
    <row r="294" spans="1:15" ht="51" customHeight="1" x14ac:dyDescent="0.3">
      <c r="A294" s="16"/>
      <c r="B294" s="102"/>
      <c r="C294" s="99"/>
      <c r="D294" s="99"/>
      <c r="E294" s="118"/>
      <c r="F294" s="18" t="s">
        <v>21</v>
      </c>
      <c r="G294" s="2">
        <v>82875.56</v>
      </c>
      <c r="H294" s="45">
        <v>82875.56</v>
      </c>
      <c r="I294" s="88">
        <f t="shared" ref="I294" si="110">H294/G294*100</f>
        <v>100</v>
      </c>
      <c r="J294" s="144"/>
      <c r="K294" s="99"/>
      <c r="L294" s="99"/>
      <c r="M294" s="99"/>
      <c r="N294" s="99"/>
    </row>
    <row r="295" spans="1:15" ht="31.2" customHeight="1" x14ac:dyDescent="0.3">
      <c r="A295" s="116"/>
      <c r="B295" s="100" t="s">
        <v>40</v>
      </c>
      <c r="C295" s="97">
        <v>2020</v>
      </c>
      <c r="D295" s="97">
        <v>2026</v>
      </c>
      <c r="E295" s="116" t="s">
        <v>38</v>
      </c>
      <c r="F295" s="18" t="s">
        <v>14</v>
      </c>
      <c r="G295" s="2" t="s">
        <v>27</v>
      </c>
      <c r="H295" s="2" t="s">
        <v>27</v>
      </c>
      <c r="I295" s="2" t="s">
        <v>27</v>
      </c>
      <c r="J295" s="97" t="s">
        <v>27</v>
      </c>
      <c r="K295" s="97"/>
      <c r="L295" s="97"/>
      <c r="M295" s="97"/>
      <c r="N295" s="97"/>
    </row>
    <row r="296" spans="1:15" ht="45.75" customHeight="1" x14ac:dyDescent="0.3">
      <c r="A296" s="117"/>
      <c r="B296" s="101"/>
      <c r="C296" s="98"/>
      <c r="D296" s="98"/>
      <c r="E296" s="117"/>
      <c r="F296" s="18" t="s">
        <v>20</v>
      </c>
      <c r="G296" s="2" t="s">
        <v>27</v>
      </c>
      <c r="H296" s="2" t="s">
        <v>27</v>
      </c>
      <c r="I296" s="2" t="s">
        <v>27</v>
      </c>
      <c r="J296" s="98"/>
      <c r="K296" s="98"/>
      <c r="L296" s="98"/>
      <c r="M296" s="98"/>
      <c r="N296" s="98"/>
    </row>
    <row r="297" spans="1:15" ht="33.75" customHeight="1" x14ac:dyDescent="0.3">
      <c r="A297" s="118"/>
      <c r="B297" s="102"/>
      <c r="C297" s="99"/>
      <c r="D297" s="99"/>
      <c r="E297" s="118"/>
      <c r="F297" s="18" t="s">
        <v>21</v>
      </c>
      <c r="G297" s="2" t="s">
        <v>27</v>
      </c>
      <c r="H297" s="2" t="s">
        <v>27</v>
      </c>
      <c r="I297" s="2" t="s">
        <v>27</v>
      </c>
      <c r="J297" s="99"/>
      <c r="K297" s="99"/>
      <c r="L297" s="99"/>
      <c r="M297" s="99"/>
      <c r="N297" s="99"/>
    </row>
    <row r="298" spans="1:15" ht="31.2" customHeight="1" x14ac:dyDescent="0.3">
      <c r="A298" s="116"/>
      <c r="B298" s="116" t="s">
        <v>41</v>
      </c>
      <c r="C298" s="97">
        <v>2020</v>
      </c>
      <c r="D298" s="97">
        <v>2026</v>
      </c>
      <c r="E298" s="116" t="s">
        <v>38</v>
      </c>
      <c r="F298" s="18" t="s">
        <v>14</v>
      </c>
      <c r="G298" s="2">
        <f t="shared" ref="G298:H298" si="111">G299+G300</f>
        <v>505709.33</v>
      </c>
      <c r="H298" s="2">
        <f t="shared" si="111"/>
        <v>505709.33</v>
      </c>
      <c r="I298" s="88">
        <f t="shared" ref="I298:I299" si="112">H298/G298*100</f>
        <v>100</v>
      </c>
      <c r="J298" s="97"/>
      <c r="K298" s="97"/>
      <c r="L298" s="97"/>
      <c r="M298" s="97"/>
      <c r="N298" s="97"/>
    </row>
    <row r="299" spans="1:15" ht="43.5" customHeight="1" x14ac:dyDescent="0.3">
      <c r="A299" s="117"/>
      <c r="B299" s="117"/>
      <c r="C299" s="98"/>
      <c r="D299" s="98"/>
      <c r="E299" s="117"/>
      <c r="F299" s="18" t="s">
        <v>20</v>
      </c>
      <c r="G299" s="10">
        <f t="shared" ref="G299:H299" si="113">G302</f>
        <v>505709.33</v>
      </c>
      <c r="H299" s="10">
        <f t="shared" si="113"/>
        <v>505709.33</v>
      </c>
      <c r="I299" s="88">
        <f t="shared" si="112"/>
        <v>100</v>
      </c>
      <c r="J299" s="98"/>
      <c r="K299" s="98"/>
      <c r="L299" s="98"/>
      <c r="M299" s="98"/>
      <c r="N299" s="98"/>
    </row>
    <row r="300" spans="1:15" ht="33.75" customHeight="1" x14ac:dyDescent="0.3">
      <c r="A300" s="118"/>
      <c r="B300" s="118"/>
      <c r="C300" s="99"/>
      <c r="D300" s="99"/>
      <c r="E300" s="118"/>
      <c r="F300" s="18" t="s">
        <v>21</v>
      </c>
      <c r="G300" s="10">
        <f>G303</f>
        <v>0</v>
      </c>
      <c r="H300" s="44">
        <v>0</v>
      </c>
      <c r="I300" s="10">
        <v>0</v>
      </c>
      <c r="J300" s="99"/>
      <c r="K300" s="99"/>
      <c r="L300" s="99"/>
      <c r="M300" s="99"/>
      <c r="N300" s="99"/>
    </row>
    <row r="301" spans="1:15" ht="15.75" customHeight="1" x14ac:dyDescent="0.3">
      <c r="A301" s="116"/>
      <c r="B301" s="100" t="s">
        <v>103</v>
      </c>
      <c r="C301" s="97">
        <v>2020</v>
      </c>
      <c r="D301" s="97">
        <v>2026</v>
      </c>
      <c r="E301" s="116" t="s">
        <v>38</v>
      </c>
      <c r="F301" s="18" t="s">
        <v>14</v>
      </c>
      <c r="G301" s="2">
        <f t="shared" ref="G301:H301" si="114">G302+G303</f>
        <v>505709.33</v>
      </c>
      <c r="H301" s="2">
        <f t="shared" si="114"/>
        <v>505709.33</v>
      </c>
      <c r="I301" s="88">
        <f t="shared" ref="I301:I302" si="115">H301/G301*100</f>
        <v>100</v>
      </c>
      <c r="J301" s="97" t="s">
        <v>78</v>
      </c>
      <c r="K301" s="97" t="s">
        <v>65</v>
      </c>
      <c r="L301" s="97">
        <v>102</v>
      </c>
      <c r="M301" s="97">
        <v>119</v>
      </c>
      <c r="N301" s="97">
        <v>116</v>
      </c>
    </row>
    <row r="302" spans="1:15" ht="47.4" customHeight="1" x14ac:dyDescent="0.3">
      <c r="A302" s="117"/>
      <c r="B302" s="101"/>
      <c r="C302" s="98"/>
      <c r="D302" s="98"/>
      <c r="E302" s="117"/>
      <c r="F302" s="18" t="s">
        <v>20</v>
      </c>
      <c r="G302" s="2">
        <v>505709.33</v>
      </c>
      <c r="H302" s="45">
        <v>505709.33</v>
      </c>
      <c r="I302" s="88">
        <f t="shared" si="115"/>
        <v>100</v>
      </c>
      <c r="J302" s="98"/>
      <c r="K302" s="98"/>
      <c r="L302" s="98"/>
      <c r="M302" s="98"/>
      <c r="N302" s="98"/>
    </row>
    <row r="303" spans="1:15" ht="62.4" customHeight="1" x14ac:dyDescent="0.3">
      <c r="A303" s="118"/>
      <c r="B303" s="102"/>
      <c r="C303" s="99"/>
      <c r="D303" s="99"/>
      <c r="E303" s="118"/>
      <c r="F303" s="18" t="s">
        <v>21</v>
      </c>
      <c r="G303" s="2">
        <v>0</v>
      </c>
      <c r="H303" s="44">
        <v>0</v>
      </c>
      <c r="I303" s="10">
        <v>0</v>
      </c>
      <c r="J303" s="99"/>
      <c r="K303" s="99"/>
      <c r="L303" s="99"/>
      <c r="M303" s="99"/>
      <c r="N303" s="99"/>
    </row>
    <row r="304" spans="1:15" ht="31.5" customHeight="1" x14ac:dyDescent="0.3">
      <c r="A304" s="193" t="s">
        <v>63</v>
      </c>
      <c r="B304" s="194"/>
      <c r="C304" s="181"/>
      <c r="D304" s="181"/>
      <c r="E304" s="181"/>
      <c r="F304" s="26" t="s">
        <v>14</v>
      </c>
      <c r="G304" s="54">
        <f t="shared" ref="G304:H304" si="116">G305+G306</f>
        <v>20810123.509999998</v>
      </c>
      <c r="H304" s="54">
        <f t="shared" si="116"/>
        <v>20810123.509999998</v>
      </c>
      <c r="I304" s="67">
        <f>H304/G304*100</f>
        <v>100</v>
      </c>
      <c r="J304" s="107" t="s">
        <v>13</v>
      </c>
      <c r="K304" s="107" t="s">
        <v>13</v>
      </c>
      <c r="L304" s="107" t="s">
        <v>13</v>
      </c>
      <c r="M304" s="107" t="s">
        <v>13</v>
      </c>
      <c r="N304" s="107" t="s">
        <v>13</v>
      </c>
    </row>
    <row r="305" spans="1:14" ht="42.6" customHeight="1" x14ac:dyDescent="0.3">
      <c r="A305" s="195"/>
      <c r="B305" s="196"/>
      <c r="C305" s="182"/>
      <c r="D305" s="182"/>
      <c r="E305" s="182"/>
      <c r="F305" s="26" t="s">
        <v>20</v>
      </c>
      <c r="G305" s="54">
        <f>G299+G268</f>
        <v>14125473.58</v>
      </c>
      <c r="H305" s="54">
        <f>H299+H268</f>
        <v>14125473.58</v>
      </c>
      <c r="I305" s="67">
        <f t="shared" ref="I305:I306" si="117">H305/G305*100</f>
        <v>100</v>
      </c>
      <c r="J305" s="108"/>
      <c r="K305" s="108"/>
      <c r="L305" s="108"/>
      <c r="M305" s="108"/>
      <c r="N305" s="108"/>
    </row>
    <row r="306" spans="1:14" ht="30.75" customHeight="1" x14ac:dyDescent="0.3">
      <c r="A306" s="197"/>
      <c r="B306" s="198"/>
      <c r="C306" s="183"/>
      <c r="D306" s="183"/>
      <c r="E306" s="183"/>
      <c r="F306" s="26" t="s">
        <v>21</v>
      </c>
      <c r="G306" s="55">
        <f t="shared" ref="G306:H306" si="118">G269+G300</f>
        <v>6684649.9299999997</v>
      </c>
      <c r="H306" s="55">
        <f t="shared" si="118"/>
        <v>6684649.9299999997</v>
      </c>
      <c r="I306" s="67">
        <f t="shared" si="117"/>
        <v>100</v>
      </c>
      <c r="J306" s="109"/>
      <c r="K306" s="109"/>
      <c r="L306" s="109"/>
      <c r="M306" s="109"/>
      <c r="N306" s="109"/>
    </row>
    <row r="307" spans="1:14" ht="119.4" customHeight="1" x14ac:dyDescent="0.3">
      <c r="A307" s="137" t="s">
        <v>54</v>
      </c>
      <c r="B307" s="138"/>
      <c r="C307" s="17">
        <v>2020</v>
      </c>
      <c r="D307" s="17">
        <v>2026</v>
      </c>
      <c r="E307" s="17" t="s">
        <v>27</v>
      </c>
      <c r="F307" s="17" t="s">
        <v>27</v>
      </c>
      <c r="G307" s="2" t="s">
        <v>27</v>
      </c>
      <c r="H307" s="2" t="s">
        <v>27</v>
      </c>
      <c r="I307" s="10" t="s">
        <v>27</v>
      </c>
      <c r="J307" s="17" t="s">
        <v>27</v>
      </c>
      <c r="K307" s="17"/>
      <c r="L307" s="17"/>
      <c r="M307" s="17"/>
      <c r="N307" s="17"/>
    </row>
    <row r="308" spans="1:14" ht="66" customHeight="1" x14ac:dyDescent="0.3">
      <c r="A308" s="137" t="s">
        <v>55</v>
      </c>
      <c r="B308" s="138"/>
      <c r="C308" s="17">
        <v>2020</v>
      </c>
      <c r="D308" s="17">
        <v>2026</v>
      </c>
      <c r="E308" s="17" t="s">
        <v>27</v>
      </c>
      <c r="F308" s="17" t="s">
        <v>27</v>
      </c>
      <c r="G308" s="2" t="s">
        <v>27</v>
      </c>
      <c r="H308" s="2" t="s">
        <v>27</v>
      </c>
      <c r="I308" s="10" t="s">
        <v>27</v>
      </c>
      <c r="J308" s="17"/>
      <c r="K308" s="17"/>
      <c r="L308" s="17"/>
      <c r="M308" s="17"/>
      <c r="N308" s="17"/>
    </row>
    <row r="309" spans="1:14" ht="31.2" customHeight="1" x14ac:dyDescent="0.3">
      <c r="A309" s="199"/>
      <c r="B309" s="100" t="s">
        <v>79</v>
      </c>
      <c r="C309" s="97">
        <v>2020</v>
      </c>
      <c r="D309" s="97">
        <v>2026</v>
      </c>
      <c r="E309" s="116"/>
      <c r="F309" s="18" t="s">
        <v>14</v>
      </c>
      <c r="G309" s="2" t="s">
        <v>27</v>
      </c>
      <c r="H309" s="2" t="s">
        <v>27</v>
      </c>
      <c r="I309" s="10" t="s">
        <v>27</v>
      </c>
      <c r="J309" s="17"/>
      <c r="K309" s="17"/>
      <c r="L309" s="17"/>
      <c r="M309" s="17"/>
      <c r="N309" s="17"/>
    </row>
    <row r="310" spans="1:14" ht="34.799999999999997" customHeight="1" x14ac:dyDescent="0.3">
      <c r="A310" s="200"/>
      <c r="B310" s="101"/>
      <c r="C310" s="98"/>
      <c r="D310" s="98"/>
      <c r="E310" s="117"/>
      <c r="F310" s="18" t="s">
        <v>20</v>
      </c>
      <c r="G310" s="2" t="s">
        <v>27</v>
      </c>
      <c r="H310" s="2" t="s">
        <v>27</v>
      </c>
      <c r="I310" s="10" t="s">
        <v>27</v>
      </c>
      <c r="J310" s="97" t="s">
        <v>27</v>
      </c>
      <c r="K310" s="17" t="s">
        <v>27</v>
      </c>
      <c r="L310" s="17" t="s">
        <v>27</v>
      </c>
      <c r="M310" s="17" t="s">
        <v>27</v>
      </c>
      <c r="N310" s="17" t="s">
        <v>27</v>
      </c>
    </row>
    <row r="311" spans="1:14" ht="33.75" customHeight="1" x14ac:dyDescent="0.3">
      <c r="A311" s="201"/>
      <c r="B311" s="102"/>
      <c r="C311" s="99"/>
      <c r="D311" s="99"/>
      <c r="E311" s="118"/>
      <c r="F311" s="18" t="s">
        <v>21</v>
      </c>
      <c r="G311" s="2" t="s">
        <v>27</v>
      </c>
      <c r="H311" s="2" t="s">
        <v>27</v>
      </c>
      <c r="I311" s="10" t="s">
        <v>27</v>
      </c>
      <c r="J311" s="99"/>
      <c r="K311" s="17" t="s">
        <v>27</v>
      </c>
      <c r="L311" s="17" t="s">
        <v>27</v>
      </c>
      <c r="M311" s="17" t="s">
        <v>27</v>
      </c>
      <c r="N311" s="17" t="s">
        <v>27</v>
      </c>
    </row>
    <row r="312" spans="1:14" ht="31.2" customHeight="1" x14ac:dyDescent="0.3">
      <c r="A312" s="187"/>
      <c r="B312" s="116" t="s">
        <v>80</v>
      </c>
      <c r="C312" s="97">
        <v>2020</v>
      </c>
      <c r="D312" s="97">
        <v>2026</v>
      </c>
      <c r="E312" s="116" t="s">
        <v>43</v>
      </c>
      <c r="F312" s="18" t="s">
        <v>14</v>
      </c>
      <c r="G312" s="84">
        <f t="shared" ref="G312:H312" si="119">G313+G314</f>
        <v>3728785.07</v>
      </c>
      <c r="H312" s="84">
        <f t="shared" si="119"/>
        <v>3728785.07</v>
      </c>
      <c r="I312" s="10">
        <f t="shared" ref="I312:I313" si="120">H312/G312*100</f>
        <v>100</v>
      </c>
      <c r="J312" s="17"/>
      <c r="K312" s="17"/>
      <c r="L312" s="17"/>
      <c r="M312" s="17"/>
      <c r="N312" s="17"/>
    </row>
    <row r="313" spans="1:14" ht="39" customHeight="1" x14ac:dyDescent="0.3">
      <c r="A313" s="188"/>
      <c r="B313" s="117"/>
      <c r="C313" s="98"/>
      <c r="D313" s="98"/>
      <c r="E313" s="117"/>
      <c r="F313" s="18" t="s">
        <v>20</v>
      </c>
      <c r="G313" s="68">
        <f>G316</f>
        <v>3728785.07</v>
      </c>
      <c r="H313" s="68">
        <f>H316</f>
        <v>3728785.07</v>
      </c>
      <c r="I313" s="10">
        <f t="shared" si="120"/>
        <v>100</v>
      </c>
      <c r="J313" s="17"/>
      <c r="K313" s="17"/>
      <c r="L313" s="17"/>
      <c r="M313" s="17"/>
      <c r="N313" s="17"/>
    </row>
    <row r="314" spans="1:14" ht="45.6" customHeight="1" x14ac:dyDescent="0.3">
      <c r="A314" s="189"/>
      <c r="B314" s="118"/>
      <c r="C314" s="99"/>
      <c r="D314" s="99"/>
      <c r="E314" s="118"/>
      <c r="F314" s="18" t="s">
        <v>21</v>
      </c>
      <c r="G314" s="2">
        <f>G317</f>
        <v>0</v>
      </c>
      <c r="H314" s="2">
        <f>H317</f>
        <v>0</v>
      </c>
      <c r="I314" s="10">
        <v>0</v>
      </c>
      <c r="J314" s="17"/>
      <c r="K314" s="17"/>
      <c r="L314" s="17"/>
      <c r="M314" s="17"/>
      <c r="N314" s="17"/>
    </row>
    <row r="315" spans="1:14" ht="31.2" customHeight="1" x14ac:dyDescent="0.3">
      <c r="A315" s="187"/>
      <c r="B315" s="139" t="s">
        <v>105</v>
      </c>
      <c r="C315" s="97">
        <v>2020</v>
      </c>
      <c r="D315" s="97">
        <v>2026</v>
      </c>
      <c r="E315" s="116" t="s">
        <v>43</v>
      </c>
      <c r="F315" s="18" t="s">
        <v>14</v>
      </c>
      <c r="G315" s="84">
        <f t="shared" ref="G315:H315" si="121">G316+G317</f>
        <v>3728785.07</v>
      </c>
      <c r="H315" s="84">
        <f t="shared" si="121"/>
        <v>3728785.07</v>
      </c>
      <c r="I315" s="59">
        <f>H315/G315*100</f>
        <v>100</v>
      </c>
      <c r="J315" s="228" t="s">
        <v>81</v>
      </c>
      <c r="K315" s="97" t="s">
        <v>65</v>
      </c>
      <c r="L315" s="97">
        <v>100</v>
      </c>
      <c r="M315" s="97">
        <v>100</v>
      </c>
      <c r="N315" s="97">
        <v>100</v>
      </c>
    </row>
    <row r="316" spans="1:14" ht="47.4" customHeight="1" x14ac:dyDescent="0.3">
      <c r="A316" s="188"/>
      <c r="B316" s="140"/>
      <c r="C316" s="98"/>
      <c r="D316" s="98"/>
      <c r="E316" s="117"/>
      <c r="F316" s="18" t="s">
        <v>20</v>
      </c>
      <c r="G316" s="63">
        <v>3728785.07</v>
      </c>
      <c r="H316" s="63">
        <v>3728785.07</v>
      </c>
      <c r="I316" s="59">
        <f>H316/G316*100</f>
        <v>100</v>
      </c>
      <c r="J316" s="229"/>
      <c r="K316" s="98"/>
      <c r="L316" s="98"/>
      <c r="M316" s="98"/>
      <c r="N316" s="98"/>
    </row>
    <row r="317" spans="1:14" ht="51" customHeight="1" x14ac:dyDescent="0.3">
      <c r="A317" s="189"/>
      <c r="B317" s="141"/>
      <c r="C317" s="99"/>
      <c r="D317" s="99"/>
      <c r="E317" s="118"/>
      <c r="F317" s="18" t="s">
        <v>21</v>
      </c>
      <c r="G317" s="2">
        <v>0</v>
      </c>
      <c r="H317" s="64">
        <v>0</v>
      </c>
      <c r="I317" s="10">
        <v>0</v>
      </c>
      <c r="J317" s="230"/>
      <c r="K317" s="99"/>
      <c r="L317" s="99"/>
      <c r="M317" s="99"/>
      <c r="N317" s="99"/>
    </row>
    <row r="318" spans="1:14" ht="31.2" customHeight="1" x14ac:dyDescent="0.3">
      <c r="A318" s="187"/>
      <c r="B318" s="139" t="s">
        <v>83</v>
      </c>
      <c r="C318" s="97">
        <v>2020</v>
      </c>
      <c r="D318" s="97">
        <v>2026</v>
      </c>
      <c r="E318" s="116" t="s">
        <v>43</v>
      </c>
      <c r="F318" s="18" t="s">
        <v>14</v>
      </c>
      <c r="G318" s="2" t="s">
        <v>27</v>
      </c>
      <c r="H318" s="2" t="s">
        <v>27</v>
      </c>
      <c r="I318" s="10" t="s">
        <v>27</v>
      </c>
      <c r="J318" s="97" t="s">
        <v>84</v>
      </c>
      <c r="K318" s="97" t="s">
        <v>84</v>
      </c>
      <c r="L318" s="97" t="s">
        <v>84</v>
      </c>
      <c r="M318" s="97" t="s">
        <v>84</v>
      </c>
      <c r="N318" s="97" t="s">
        <v>84</v>
      </c>
    </row>
    <row r="319" spans="1:14" ht="52.2" customHeight="1" x14ac:dyDescent="0.3">
      <c r="A319" s="188"/>
      <c r="B319" s="140"/>
      <c r="C319" s="98"/>
      <c r="D319" s="98"/>
      <c r="E319" s="117"/>
      <c r="F319" s="18" t="s">
        <v>20</v>
      </c>
      <c r="G319" s="2" t="s">
        <v>27</v>
      </c>
      <c r="H319" s="2" t="s">
        <v>27</v>
      </c>
      <c r="I319" s="10" t="s">
        <v>27</v>
      </c>
      <c r="J319" s="98"/>
      <c r="K319" s="98"/>
      <c r="L319" s="98"/>
      <c r="M319" s="98"/>
      <c r="N319" s="98"/>
    </row>
    <row r="320" spans="1:14" ht="15.6" customHeight="1" x14ac:dyDescent="0.3">
      <c r="A320" s="188"/>
      <c r="B320" s="140"/>
      <c r="C320" s="98"/>
      <c r="D320" s="98"/>
      <c r="E320" s="117"/>
      <c r="F320" s="116" t="s">
        <v>21</v>
      </c>
      <c r="G320" s="213" t="s">
        <v>27</v>
      </c>
      <c r="H320" s="70"/>
      <c r="I320" s="231" t="s">
        <v>27</v>
      </c>
      <c r="J320" s="98"/>
      <c r="K320" s="98"/>
      <c r="L320" s="98"/>
      <c r="M320" s="98"/>
      <c r="N320" s="98"/>
    </row>
    <row r="321" spans="1:14" ht="15.75" customHeight="1" x14ac:dyDescent="0.3">
      <c r="A321" s="188"/>
      <c r="B321" s="140"/>
      <c r="C321" s="98"/>
      <c r="D321" s="98"/>
      <c r="E321" s="117"/>
      <c r="F321" s="117"/>
      <c r="G321" s="214"/>
      <c r="H321" s="65"/>
      <c r="I321" s="232"/>
      <c r="J321" s="98"/>
      <c r="K321" s="98"/>
      <c r="L321" s="98"/>
      <c r="M321" s="98"/>
      <c r="N321" s="98"/>
    </row>
    <row r="322" spans="1:14" ht="15.6" hidden="1" customHeight="1" x14ac:dyDescent="0.3">
      <c r="A322" s="189"/>
      <c r="B322" s="141"/>
      <c r="C322" s="99"/>
      <c r="D322" s="99"/>
      <c r="E322" s="118"/>
      <c r="F322" s="118"/>
      <c r="G322" s="215"/>
      <c r="H322" s="65">
        <f>H328+H331+H334</f>
        <v>5399642.3099999996</v>
      </c>
      <c r="I322" s="233"/>
      <c r="J322" s="99"/>
      <c r="K322" s="99"/>
      <c r="L322" s="99"/>
      <c r="M322" s="99"/>
      <c r="N322" s="99"/>
    </row>
    <row r="323" spans="1:14" ht="36.75" customHeight="1" x14ac:dyDescent="0.3">
      <c r="A323" s="187"/>
      <c r="B323" s="151" t="s">
        <v>85</v>
      </c>
      <c r="C323" s="97">
        <v>2020</v>
      </c>
      <c r="D323" s="97">
        <v>2026</v>
      </c>
      <c r="E323" s="116" t="s">
        <v>43</v>
      </c>
      <c r="F323" s="18" t="s">
        <v>14</v>
      </c>
      <c r="G323" s="2">
        <f t="shared" ref="G323:H323" si="122">G324+G325</f>
        <v>17378809</v>
      </c>
      <c r="H323" s="2">
        <f t="shared" si="122"/>
        <v>17008200.890000001</v>
      </c>
      <c r="I323" s="59">
        <f>H323/G323*100</f>
        <v>97.867471182864136</v>
      </c>
      <c r="J323" s="205" t="s">
        <v>84</v>
      </c>
      <c r="K323" s="97" t="s">
        <v>84</v>
      </c>
      <c r="L323" s="97" t="s">
        <v>84</v>
      </c>
      <c r="M323" s="97" t="s">
        <v>84</v>
      </c>
      <c r="N323" s="97" t="s">
        <v>84</v>
      </c>
    </row>
    <row r="324" spans="1:14" ht="45" customHeight="1" x14ac:dyDescent="0.3">
      <c r="A324" s="188"/>
      <c r="B324" s="152"/>
      <c r="C324" s="98"/>
      <c r="D324" s="98"/>
      <c r="E324" s="117"/>
      <c r="F324" s="18" t="s">
        <v>20</v>
      </c>
      <c r="G324" s="63">
        <f>G330+G333+G333+G336+G339+G342</f>
        <v>72576</v>
      </c>
      <c r="H324" s="63">
        <f>H330+H333+H333+H336+H339+H342</f>
        <v>68544</v>
      </c>
      <c r="I324" s="59">
        <f>H324/G324*100</f>
        <v>94.444444444444443</v>
      </c>
      <c r="J324" s="206"/>
      <c r="K324" s="98"/>
      <c r="L324" s="98"/>
      <c r="M324" s="98"/>
      <c r="N324" s="98"/>
    </row>
    <row r="325" spans="1:14" ht="30.75" customHeight="1" x14ac:dyDescent="0.3">
      <c r="A325" s="189"/>
      <c r="B325" s="153"/>
      <c r="C325" s="99"/>
      <c r="D325" s="99"/>
      <c r="E325" s="118"/>
      <c r="F325" s="18" t="s">
        <v>21</v>
      </c>
      <c r="G325" s="63">
        <f>G331+G334+G337+G340+G343</f>
        <v>17306233</v>
      </c>
      <c r="H325" s="63">
        <f>H331+H334+H337+H340+H343</f>
        <v>16939656.890000001</v>
      </c>
      <c r="I325" s="89">
        <f t="shared" ref="I325" si="123">H325/G325*100</f>
        <v>97.881826102768883</v>
      </c>
      <c r="J325" s="207"/>
      <c r="K325" s="99"/>
      <c r="L325" s="99"/>
      <c r="M325" s="99"/>
      <c r="N325" s="99"/>
    </row>
    <row r="326" spans="1:14" ht="31.2" hidden="1" customHeight="1" x14ac:dyDescent="0.3">
      <c r="A326" s="187"/>
      <c r="B326" s="151" t="s">
        <v>86</v>
      </c>
      <c r="C326" s="97">
        <v>2020</v>
      </c>
      <c r="D326" s="97">
        <v>2026</v>
      </c>
      <c r="E326" s="116" t="s">
        <v>43</v>
      </c>
      <c r="F326" s="18" t="s">
        <v>14</v>
      </c>
      <c r="G326" s="3">
        <f t="shared" ref="G326" si="124">G327+G328</f>
        <v>0</v>
      </c>
      <c r="H326" s="65">
        <f>H327+H328</f>
        <v>0</v>
      </c>
      <c r="I326" s="5"/>
      <c r="J326" s="240" t="s">
        <v>87</v>
      </c>
      <c r="K326" s="97" t="s">
        <v>82</v>
      </c>
      <c r="L326" s="97">
        <v>100</v>
      </c>
      <c r="M326" s="97"/>
      <c r="N326" s="97"/>
    </row>
    <row r="327" spans="1:14" ht="124.95" hidden="1" customHeight="1" x14ac:dyDescent="0.3">
      <c r="A327" s="188"/>
      <c r="B327" s="152"/>
      <c r="C327" s="98"/>
      <c r="D327" s="98"/>
      <c r="E327" s="117"/>
      <c r="F327" s="18" t="s">
        <v>20</v>
      </c>
      <c r="G327" s="3">
        <v>0</v>
      </c>
      <c r="H327" s="63"/>
      <c r="I327" s="5"/>
      <c r="J327" s="241"/>
      <c r="K327" s="98"/>
      <c r="L327" s="98"/>
      <c r="M327" s="98"/>
      <c r="N327" s="98"/>
    </row>
    <row r="328" spans="1:14" ht="62.4" hidden="1" customHeight="1" x14ac:dyDescent="0.3">
      <c r="A328" s="189"/>
      <c r="B328" s="153"/>
      <c r="C328" s="99"/>
      <c r="D328" s="99"/>
      <c r="E328" s="118"/>
      <c r="F328" s="18" t="s">
        <v>21</v>
      </c>
      <c r="G328" s="3">
        <v>0</v>
      </c>
      <c r="H328" s="63"/>
      <c r="I328" s="5"/>
      <c r="J328" s="241"/>
      <c r="K328" s="99"/>
      <c r="L328" s="99"/>
      <c r="M328" s="99"/>
      <c r="N328" s="99"/>
    </row>
    <row r="329" spans="1:14" ht="31.2" customHeight="1" x14ac:dyDescent="0.3">
      <c r="A329" s="187"/>
      <c r="B329" s="139" t="s">
        <v>3</v>
      </c>
      <c r="C329" s="97">
        <v>2020</v>
      </c>
      <c r="D329" s="97">
        <v>2026</v>
      </c>
      <c r="E329" s="116" t="s">
        <v>43</v>
      </c>
      <c r="F329" s="18" t="s">
        <v>14</v>
      </c>
      <c r="G329" s="3">
        <f t="shared" ref="G329:H329" si="125">G330+G331</f>
        <v>1166927</v>
      </c>
      <c r="H329" s="74">
        <f t="shared" si="125"/>
        <v>1166927</v>
      </c>
      <c r="I329" s="88">
        <f t="shared" ref="I329" si="126">H329/G329*100</f>
        <v>100</v>
      </c>
      <c r="J329" s="241"/>
      <c r="K329" s="97" t="s">
        <v>82</v>
      </c>
      <c r="L329" s="97">
        <v>100</v>
      </c>
      <c r="M329" s="97">
        <v>100</v>
      </c>
      <c r="N329" s="97">
        <v>100</v>
      </c>
    </row>
    <row r="330" spans="1:14" ht="53.4" customHeight="1" x14ac:dyDescent="0.3">
      <c r="A330" s="188"/>
      <c r="B330" s="140"/>
      <c r="C330" s="98"/>
      <c r="D330" s="98"/>
      <c r="E330" s="117"/>
      <c r="F330" s="18" t="s">
        <v>20</v>
      </c>
      <c r="G330" s="3">
        <v>0</v>
      </c>
      <c r="H330" s="63">
        <v>0</v>
      </c>
      <c r="I330" s="59">
        <v>0</v>
      </c>
      <c r="J330" s="241"/>
      <c r="K330" s="98"/>
      <c r="L330" s="98"/>
      <c r="M330" s="98"/>
      <c r="N330" s="98"/>
    </row>
    <row r="331" spans="1:14" ht="62.4" customHeight="1" x14ac:dyDescent="0.3">
      <c r="A331" s="189"/>
      <c r="B331" s="141"/>
      <c r="C331" s="99"/>
      <c r="D331" s="99"/>
      <c r="E331" s="118"/>
      <c r="F331" s="18" t="s">
        <v>21</v>
      </c>
      <c r="G331" s="3">
        <v>1166927</v>
      </c>
      <c r="H331" s="66">
        <v>1166927</v>
      </c>
      <c r="I331" s="88">
        <f t="shared" ref="I331:I332" si="127">H331/G331*100</f>
        <v>100</v>
      </c>
      <c r="J331" s="241"/>
      <c r="K331" s="99"/>
      <c r="L331" s="99"/>
      <c r="M331" s="99"/>
      <c r="N331" s="99"/>
    </row>
    <row r="332" spans="1:14" ht="31.2" customHeight="1" x14ac:dyDescent="0.3">
      <c r="A332" s="187"/>
      <c r="B332" s="139" t="s">
        <v>4</v>
      </c>
      <c r="C332" s="97">
        <v>2020</v>
      </c>
      <c r="D332" s="97">
        <v>2026</v>
      </c>
      <c r="E332" s="116" t="s">
        <v>43</v>
      </c>
      <c r="F332" s="18" t="s">
        <v>14</v>
      </c>
      <c r="G332" s="3">
        <f t="shared" ref="G332:H332" si="128">G333+G334</f>
        <v>4304686</v>
      </c>
      <c r="H332" s="74">
        <f t="shared" si="128"/>
        <v>4232715.3099999996</v>
      </c>
      <c r="I332" s="88">
        <f t="shared" si="127"/>
        <v>98.32808502176465</v>
      </c>
      <c r="J332" s="241"/>
      <c r="K332" s="97" t="s">
        <v>82</v>
      </c>
      <c r="L332" s="97">
        <v>100</v>
      </c>
      <c r="M332" s="97">
        <v>100</v>
      </c>
      <c r="N332" s="97">
        <v>100</v>
      </c>
    </row>
    <row r="333" spans="1:14" ht="52.2" customHeight="1" x14ac:dyDescent="0.3">
      <c r="A333" s="188"/>
      <c r="B333" s="140"/>
      <c r="C333" s="98"/>
      <c r="D333" s="98"/>
      <c r="E333" s="117"/>
      <c r="F333" s="18" t="s">
        <v>20</v>
      </c>
      <c r="G333" s="3">
        <v>0</v>
      </c>
      <c r="H333" s="63">
        <v>0</v>
      </c>
      <c r="I333" s="59">
        <v>0</v>
      </c>
      <c r="J333" s="241"/>
      <c r="K333" s="98"/>
      <c r="L333" s="98"/>
      <c r="M333" s="98"/>
      <c r="N333" s="98"/>
    </row>
    <row r="334" spans="1:14" ht="59.4" customHeight="1" x14ac:dyDescent="0.3">
      <c r="A334" s="189"/>
      <c r="B334" s="141"/>
      <c r="C334" s="99"/>
      <c r="D334" s="99"/>
      <c r="E334" s="118"/>
      <c r="F334" s="18" t="s">
        <v>21</v>
      </c>
      <c r="G334" s="3">
        <v>4304686</v>
      </c>
      <c r="H334" s="63">
        <v>4232715.3099999996</v>
      </c>
      <c r="I334" s="88">
        <f t="shared" ref="I334:I335" si="129">H334/G334*100</f>
        <v>98.32808502176465</v>
      </c>
      <c r="J334" s="242"/>
      <c r="K334" s="99"/>
      <c r="L334" s="99"/>
      <c r="M334" s="99"/>
      <c r="N334" s="99"/>
    </row>
    <row r="335" spans="1:14" ht="31.2" customHeight="1" x14ac:dyDescent="0.3">
      <c r="A335" s="187"/>
      <c r="B335" s="139" t="s">
        <v>112</v>
      </c>
      <c r="C335" s="97">
        <v>2020</v>
      </c>
      <c r="D335" s="97">
        <v>2021</v>
      </c>
      <c r="E335" s="116" t="s">
        <v>43</v>
      </c>
      <c r="F335" s="18" t="s">
        <v>14</v>
      </c>
      <c r="G335" s="2">
        <f>G336+G337</f>
        <v>4609472</v>
      </c>
      <c r="H335" s="2">
        <f>H336+H337</f>
        <v>4538530.17</v>
      </c>
      <c r="I335" s="88">
        <f t="shared" si="129"/>
        <v>98.460955397928444</v>
      </c>
      <c r="J335" s="97" t="s">
        <v>126</v>
      </c>
      <c r="K335" s="97" t="s">
        <v>82</v>
      </c>
      <c r="L335" s="97">
        <v>100</v>
      </c>
      <c r="M335" s="97">
        <v>100</v>
      </c>
      <c r="N335" s="97">
        <v>100</v>
      </c>
    </row>
    <row r="336" spans="1:14" ht="60" customHeight="1" x14ac:dyDescent="0.3">
      <c r="A336" s="188"/>
      <c r="B336" s="140"/>
      <c r="C336" s="98"/>
      <c r="D336" s="98"/>
      <c r="E336" s="117"/>
      <c r="F336" s="18" t="s">
        <v>20</v>
      </c>
      <c r="G336" s="2">
        <v>0</v>
      </c>
      <c r="H336" s="63">
        <v>0</v>
      </c>
      <c r="I336" s="88">
        <v>0</v>
      </c>
      <c r="J336" s="98"/>
      <c r="K336" s="98"/>
      <c r="L336" s="98"/>
      <c r="M336" s="98"/>
      <c r="N336" s="98"/>
    </row>
    <row r="337" spans="1:15" ht="34.5" customHeight="1" x14ac:dyDescent="0.3">
      <c r="A337" s="189"/>
      <c r="B337" s="141"/>
      <c r="C337" s="99"/>
      <c r="D337" s="99"/>
      <c r="E337" s="118"/>
      <c r="F337" s="18" t="s">
        <v>21</v>
      </c>
      <c r="G337" s="2">
        <v>4609472</v>
      </c>
      <c r="H337" s="63">
        <v>4538530.17</v>
      </c>
      <c r="I337" s="88">
        <f t="shared" ref="I337:I338" si="130">H337/G337*100</f>
        <v>98.460955397928444</v>
      </c>
      <c r="J337" s="98"/>
      <c r="K337" s="99"/>
      <c r="L337" s="99"/>
      <c r="M337" s="99"/>
      <c r="N337" s="99"/>
    </row>
    <row r="338" spans="1:15" ht="15.75" customHeight="1" x14ac:dyDescent="0.3">
      <c r="A338" s="187"/>
      <c r="B338" s="139" t="s">
        <v>113</v>
      </c>
      <c r="C338" s="97">
        <v>2020</v>
      </c>
      <c r="D338" s="97">
        <v>2026</v>
      </c>
      <c r="E338" s="116" t="s">
        <v>43</v>
      </c>
      <c r="F338" s="18" t="s">
        <v>14</v>
      </c>
      <c r="G338" s="2">
        <f t="shared" ref="G338:H338" si="131">G339+G340</f>
        <v>4878524</v>
      </c>
      <c r="H338" s="2">
        <f t="shared" si="131"/>
        <v>4785228.41</v>
      </c>
      <c r="I338" s="88">
        <f t="shared" si="130"/>
        <v>98.087626708406077</v>
      </c>
      <c r="J338" s="98"/>
      <c r="K338" s="97" t="s">
        <v>82</v>
      </c>
      <c r="L338" s="97">
        <v>100</v>
      </c>
      <c r="M338" s="97">
        <v>100</v>
      </c>
      <c r="N338" s="97">
        <v>100</v>
      </c>
    </row>
    <row r="339" spans="1:15" ht="57.6" customHeight="1" x14ac:dyDescent="0.3">
      <c r="A339" s="188"/>
      <c r="B339" s="140"/>
      <c r="C339" s="98"/>
      <c r="D339" s="98"/>
      <c r="E339" s="117"/>
      <c r="F339" s="18" t="s">
        <v>20</v>
      </c>
      <c r="G339" s="2">
        <v>0</v>
      </c>
      <c r="H339" s="63">
        <v>0</v>
      </c>
      <c r="I339" s="59">
        <v>0</v>
      </c>
      <c r="J339" s="98"/>
      <c r="K339" s="98"/>
      <c r="L339" s="98"/>
      <c r="M339" s="98"/>
      <c r="N339" s="98"/>
    </row>
    <row r="340" spans="1:15" ht="33" customHeight="1" x14ac:dyDescent="0.3">
      <c r="A340" s="189"/>
      <c r="B340" s="141"/>
      <c r="C340" s="99"/>
      <c r="D340" s="99"/>
      <c r="E340" s="118"/>
      <c r="F340" s="18" t="s">
        <v>21</v>
      </c>
      <c r="G340" s="2">
        <v>4878524</v>
      </c>
      <c r="H340" s="63">
        <v>4785228.41</v>
      </c>
      <c r="I340" s="88">
        <f t="shared" ref="I340" si="132">H340/G340*100</f>
        <v>98.087626708406077</v>
      </c>
      <c r="J340" s="99"/>
      <c r="K340" s="99"/>
      <c r="L340" s="99"/>
      <c r="M340" s="99"/>
      <c r="N340" s="99"/>
    </row>
    <row r="341" spans="1:15" ht="15.75" customHeight="1" x14ac:dyDescent="0.3">
      <c r="A341" s="187"/>
      <c r="B341" s="139" t="s">
        <v>155</v>
      </c>
      <c r="C341" s="97">
        <v>2020</v>
      </c>
      <c r="D341" s="97">
        <v>2026</v>
      </c>
      <c r="E341" s="116" t="s">
        <v>114</v>
      </c>
      <c r="F341" s="18" t="s">
        <v>14</v>
      </c>
      <c r="G341" s="2">
        <f t="shared" ref="G341:H341" si="133">G342+G343</f>
        <v>2419200</v>
      </c>
      <c r="H341" s="2">
        <f t="shared" si="133"/>
        <v>2284800</v>
      </c>
      <c r="I341" s="84">
        <f>H341/G341*100</f>
        <v>94.444444444444443</v>
      </c>
      <c r="J341" s="97" t="s">
        <v>91</v>
      </c>
      <c r="K341" s="97" t="s">
        <v>120</v>
      </c>
      <c r="L341" s="97">
        <v>17</v>
      </c>
      <c r="M341" s="93">
        <v>14</v>
      </c>
      <c r="N341" s="93">
        <v>82</v>
      </c>
    </row>
    <row r="342" spans="1:15" ht="53.4" customHeight="1" x14ac:dyDescent="0.3">
      <c r="A342" s="188"/>
      <c r="B342" s="140"/>
      <c r="C342" s="98"/>
      <c r="D342" s="98"/>
      <c r="E342" s="117"/>
      <c r="F342" s="18" t="s">
        <v>20</v>
      </c>
      <c r="G342" s="2">
        <v>72576</v>
      </c>
      <c r="H342" s="63">
        <v>68544</v>
      </c>
      <c r="I342" s="59">
        <f>H342/G342*100</f>
        <v>94.444444444444443</v>
      </c>
      <c r="J342" s="98"/>
      <c r="K342" s="98"/>
      <c r="L342" s="98"/>
      <c r="M342" s="94"/>
      <c r="N342" s="94"/>
    </row>
    <row r="343" spans="1:15" ht="63" customHeight="1" x14ac:dyDescent="0.3">
      <c r="A343" s="189"/>
      <c r="B343" s="141"/>
      <c r="C343" s="99"/>
      <c r="D343" s="99"/>
      <c r="E343" s="118"/>
      <c r="F343" s="18" t="s">
        <v>21</v>
      </c>
      <c r="G343" s="2">
        <v>2346624</v>
      </c>
      <c r="H343" s="63">
        <v>2216256</v>
      </c>
      <c r="I343" s="59">
        <f>H343/G343*100</f>
        <v>94.444444444444443</v>
      </c>
      <c r="J343" s="99"/>
      <c r="K343" s="99"/>
      <c r="L343" s="99"/>
      <c r="M343" s="95"/>
      <c r="N343" s="95"/>
      <c r="O343" s="8"/>
    </row>
    <row r="344" spans="1:15" ht="31.2" customHeight="1" x14ac:dyDescent="0.3">
      <c r="A344" s="187"/>
      <c r="B344" s="100" t="s">
        <v>56</v>
      </c>
      <c r="C344" s="97">
        <v>2020</v>
      </c>
      <c r="D344" s="97">
        <v>2026</v>
      </c>
      <c r="E344" s="116" t="s">
        <v>44</v>
      </c>
      <c r="F344" s="18" t="s">
        <v>14</v>
      </c>
      <c r="G344" s="2" t="s">
        <v>27</v>
      </c>
      <c r="H344" s="2" t="s">
        <v>27</v>
      </c>
      <c r="I344" s="2" t="s">
        <v>27</v>
      </c>
      <c r="J344" s="97" t="s">
        <v>13</v>
      </c>
      <c r="K344" s="97" t="s">
        <v>13</v>
      </c>
      <c r="L344" s="97" t="s">
        <v>13</v>
      </c>
      <c r="M344" s="97" t="s">
        <v>13</v>
      </c>
      <c r="N344" s="97" t="s">
        <v>13</v>
      </c>
    </row>
    <row r="345" spans="1:15" ht="48" customHeight="1" x14ac:dyDescent="0.3">
      <c r="A345" s="188"/>
      <c r="B345" s="101"/>
      <c r="C345" s="98"/>
      <c r="D345" s="98"/>
      <c r="E345" s="117"/>
      <c r="F345" s="18" t="s">
        <v>20</v>
      </c>
      <c r="G345" s="2" t="s">
        <v>27</v>
      </c>
      <c r="H345" s="2" t="s">
        <v>27</v>
      </c>
      <c r="I345" s="2" t="s">
        <v>27</v>
      </c>
      <c r="J345" s="98"/>
      <c r="K345" s="98"/>
      <c r="L345" s="98"/>
      <c r="M345" s="98"/>
      <c r="N345" s="98"/>
    </row>
    <row r="346" spans="1:15" ht="30.75" customHeight="1" x14ac:dyDescent="0.3">
      <c r="A346" s="189"/>
      <c r="B346" s="102"/>
      <c r="C346" s="99"/>
      <c r="D346" s="99"/>
      <c r="E346" s="118"/>
      <c r="F346" s="18" t="s">
        <v>21</v>
      </c>
      <c r="G346" s="2" t="s">
        <v>27</v>
      </c>
      <c r="H346" s="2" t="s">
        <v>27</v>
      </c>
      <c r="I346" s="2" t="s">
        <v>27</v>
      </c>
      <c r="J346" s="99"/>
      <c r="K346" s="99"/>
      <c r="L346" s="99"/>
      <c r="M346" s="99"/>
      <c r="N346" s="99"/>
    </row>
    <row r="347" spans="1:15" ht="31.2" customHeight="1" x14ac:dyDescent="0.3">
      <c r="A347" s="187"/>
      <c r="B347" s="151" t="s">
        <v>57</v>
      </c>
      <c r="C347" s="97">
        <v>2020</v>
      </c>
      <c r="D347" s="97">
        <v>2026</v>
      </c>
      <c r="E347" s="116"/>
      <c r="F347" s="18" t="s">
        <v>14</v>
      </c>
      <c r="G347" s="10">
        <f t="shared" ref="G347:H347" si="134">G348+G349</f>
        <v>2851118.23</v>
      </c>
      <c r="H347" s="10">
        <f t="shared" si="134"/>
        <v>2851118.23</v>
      </c>
      <c r="I347" s="88">
        <f t="shared" ref="I347:I349" si="135">H347/G347*100</f>
        <v>100</v>
      </c>
      <c r="J347" s="97" t="s">
        <v>13</v>
      </c>
      <c r="K347" s="97" t="s">
        <v>13</v>
      </c>
      <c r="L347" s="97" t="s">
        <v>13</v>
      </c>
      <c r="M347" s="97" t="s">
        <v>13</v>
      </c>
      <c r="N347" s="97" t="s">
        <v>13</v>
      </c>
    </row>
    <row r="348" spans="1:15" ht="46.2" customHeight="1" x14ac:dyDescent="0.3">
      <c r="A348" s="188"/>
      <c r="B348" s="152"/>
      <c r="C348" s="98"/>
      <c r="D348" s="98"/>
      <c r="E348" s="117"/>
      <c r="F348" s="18" t="s">
        <v>20</v>
      </c>
      <c r="G348" s="63">
        <f>G351+G354+G375</f>
        <v>1841868.72</v>
      </c>
      <c r="H348" s="63">
        <f>H351+H354+H375</f>
        <v>1841868.72</v>
      </c>
      <c r="I348" s="88">
        <f t="shared" si="135"/>
        <v>100</v>
      </c>
      <c r="J348" s="98"/>
      <c r="K348" s="98"/>
      <c r="L348" s="98"/>
      <c r="M348" s="98"/>
      <c r="N348" s="98"/>
    </row>
    <row r="349" spans="1:15" ht="47.4" customHeight="1" x14ac:dyDescent="0.3">
      <c r="A349" s="189"/>
      <c r="B349" s="153"/>
      <c r="C349" s="99"/>
      <c r="D349" s="99"/>
      <c r="E349" s="118"/>
      <c r="F349" s="18" t="s">
        <v>21</v>
      </c>
      <c r="G349" s="63">
        <f>G352+G355+G376</f>
        <v>1009249.51</v>
      </c>
      <c r="H349" s="63">
        <f>H352+H355+H376</f>
        <v>1009249.51</v>
      </c>
      <c r="I349" s="88">
        <f t="shared" si="135"/>
        <v>100</v>
      </c>
      <c r="J349" s="99"/>
      <c r="K349" s="99"/>
      <c r="L349" s="99"/>
      <c r="M349" s="99"/>
      <c r="N349" s="99"/>
    </row>
    <row r="350" spans="1:15" ht="31.2" customHeight="1" x14ac:dyDescent="0.3">
      <c r="A350" s="187"/>
      <c r="B350" s="234" t="s">
        <v>115</v>
      </c>
      <c r="C350" s="97">
        <v>2020</v>
      </c>
      <c r="D350" s="97">
        <v>2026</v>
      </c>
      <c r="E350" s="116" t="s">
        <v>45</v>
      </c>
      <c r="F350" s="18" t="s">
        <v>14</v>
      </c>
      <c r="G350" s="2">
        <f t="shared" ref="G350:H350" si="136">G351+G352</f>
        <v>1122709.51</v>
      </c>
      <c r="H350" s="2">
        <f t="shared" si="136"/>
        <v>1122709.51</v>
      </c>
      <c r="I350" s="59">
        <f t="shared" ref="I350:I354" si="137">H349/G349*100</f>
        <v>100</v>
      </c>
      <c r="J350" s="97" t="s">
        <v>88</v>
      </c>
      <c r="K350" s="97" t="s">
        <v>89</v>
      </c>
      <c r="L350" s="97">
        <v>145</v>
      </c>
      <c r="M350" s="97">
        <v>243</v>
      </c>
      <c r="N350" s="97">
        <v>167</v>
      </c>
    </row>
    <row r="351" spans="1:15" ht="48.6" customHeight="1" x14ac:dyDescent="0.3">
      <c r="A351" s="188"/>
      <c r="B351" s="235"/>
      <c r="C351" s="98"/>
      <c r="D351" s="98"/>
      <c r="E351" s="117"/>
      <c r="F351" s="18" t="s">
        <v>20</v>
      </c>
      <c r="G351" s="2">
        <v>363460</v>
      </c>
      <c r="H351" s="63">
        <v>363460</v>
      </c>
      <c r="I351" s="59">
        <f t="shared" si="137"/>
        <v>100</v>
      </c>
      <c r="J351" s="98"/>
      <c r="K351" s="98"/>
      <c r="L351" s="98"/>
      <c r="M351" s="98"/>
      <c r="N351" s="98"/>
    </row>
    <row r="352" spans="1:15" ht="62.4" customHeight="1" x14ac:dyDescent="0.3">
      <c r="A352" s="189"/>
      <c r="B352" s="236"/>
      <c r="C352" s="99"/>
      <c r="D352" s="99"/>
      <c r="E352" s="118"/>
      <c r="F352" s="18" t="s">
        <v>21</v>
      </c>
      <c r="G352" s="2">
        <v>759249.51</v>
      </c>
      <c r="H352" s="63">
        <v>759249.51</v>
      </c>
      <c r="I352" s="59">
        <f t="shared" si="137"/>
        <v>100</v>
      </c>
      <c r="J352" s="99"/>
      <c r="K352" s="99"/>
      <c r="L352" s="99"/>
      <c r="M352" s="99"/>
      <c r="N352" s="99"/>
    </row>
    <row r="353" spans="1:14" ht="31.2" customHeight="1" x14ac:dyDescent="0.3">
      <c r="A353" s="187"/>
      <c r="B353" s="100" t="s">
        <v>116</v>
      </c>
      <c r="C353" s="97">
        <v>2020</v>
      </c>
      <c r="D353" s="97">
        <v>2026</v>
      </c>
      <c r="E353" s="116" t="s">
        <v>92</v>
      </c>
      <c r="F353" s="18" t="s">
        <v>14</v>
      </c>
      <c r="G353" s="2">
        <f t="shared" ref="G353:H353" si="138">G354+G355</f>
        <v>1478408.72</v>
      </c>
      <c r="H353" s="2">
        <f t="shared" si="138"/>
        <v>1478408.72</v>
      </c>
      <c r="I353" s="59">
        <f t="shared" si="137"/>
        <v>100</v>
      </c>
      <c r="J353" s="97" t="s">
        <v>90</v>
      </c>
      <c r="K353" s="97" t="s">
        <v>89</v>
      </c>
      <c r="L353" s="97">
        <v>300</v>
      </c>
      <c r="M353" s="97">
        <v>323</v>
      </c>
      <c r="N353" s="97">
        <v>108</v>
      </c>
    </row>
    <row r="354" spans="1:14" ht="49.8" customHeight="1" x14ac:dyDescent="0.3">
      <c r="A354" s="188"/>
      <c r="B354" s="101"/>
      <c r="C354" s="98"/>
      <c r="D354" s="98"/>
      <c r="E354" s="117"/>
      <c r="F354" s="18" t="s">
        <v>20</v>
      </c>
      <c r="G354" s="2">
        <v>1478408.72</v>
      </c>
      <c r="H354" s="63">
        <v>1478408.72</v>
      </c>
      <c r="I354" s="59">
        <f t="shared" si="137"/>
        <v>100</v>
      </c>
      <c r="J354" s="98"/>
      <c r="K354" s="98"/>
      <c r="L354" s="98"/>
      <c r="M354" s="98"/>
      <c r="N354" s="98"/>
    </row>
    <row r="355" spans="1:14" ht="31.5" customHeight="1" x14ac:dyDescent="0.3">
      <c r="A355" s="189"/>
      <c r="B355" s="102"/>
      <c r="C355" s="99"/>
      <c r="D355" s="99"/>
      <c r="E355" s="118"/>
      <c r="F355" s="18" t="s">
        <v>21</v>
      </c>
      <c r="G355" s="2">
        <v>0</v>
      </c>
      <c r="H355" s="63">
        <v>0</v>
      </c>
      <c r="I355" s="59">
        <v>0</v>
      </c>
      <c r="J355" s="99"/>
      <c r="K355" s="99"/>
      <c r="L355" s="99"/>
      <c r="M355" s="99"/>
      <c r="N355" s="99"/>
    </row>
    <row r="356" spans="1:14" ht="31.5" hidden="1" customHeight="1" x14ac:dyDescent="0.3">
      <c r="A356" s="205"/>
      <c r="B356" s="97" t="s">
        <v>161</v>
      </c>
      <c r="C356" s="97">
        <v>2020</v>
      </c>
      <c r="D356" s="97">
        <v>2026</v>
      </c>
      <c r="E356" s="97" t="s">
        <v>96</v>
      </c>
      <c r="F356" s="18" t="s">
        <v>14</v>
      </c>
      <c r="G356" s="2"/>
      <c r="H356" s="63"/>
      <c r="I356" s="10">
        <v>0</v>
      </c>
      <c r="J356" s="97" t="s">
        <v>163</v>
      </c>
      <c r="K356" s="97" t="s">
        <v>75</v>
      </c>
      <c r="L356" s="97"/>
      <c r="M356" s="97"/>
      <c r="N356" s="97"/>
    </row>
    <row r="357" spans="1:14" ht="31.5" hidden="1" customHeight="1" x14ac:dyDescent="0.3">
      <c r="A357" s="206"/>
      <c r="B357" s="98"/>
      <c r="C357" s="98"/>
      <c r="D357" s="98"/>
      <c r="E357" s="98"/>
      <c r="F357" s="18" t="s">
        <v>20</v>
      </c>
      <c r="G357" s="2"/>
      <c r="H357" s="63">
        <v>2689858.56</v>
      </c>
      <c r="I357" s="10"/>
      <c r="J357" s="98"/>
      <c r="K357" s="98"/>
      <c r="L357" s="98"/>
      <c r="M357" s="98"/>
      <c r="N357" s="98"/>
    </row>
    <row r="358" spans="1:14" ht="31.5" hidden="1" customHeight="1" x14ac:dyDescent="0.3">
      <c r="A358" s="207"/>
      <c r="B358" s="99"/>
      <c r="C358" s="99"/>
      <c r="D358" s="99"/>
      <c r="E358" s="99"/>
      <c r="F358" s="18" t="s">
        <v>21</v>
      </c>
      <c r="G358" s="2"/>
      <c r="H358" s="63">
        <f>H357-H359</f>
        <v>2325298.56</v>
      </c>
      <c r="I358" s="10"/>
      <c r="J358" s="99"/>
      <c r="K358" s="99"/>
      <c r="L358" s="99"/>
      <c r="M358" s="99"/>
      <c r="N358" s="99"/>
    </row>
    <row r="359" spans="1:14" ht="31.5" hidden="1" customHeight="1" x14ac:dyDescent="0.3">
      <c r="A359" s="205"/>
      <c r="B359" s="97" t="s">
        <v>162</v>
      </c>
      <c r="C359" s="97">
        <v>2020</v>
      </c>
      <c r="D359" s="97">
        <v>2026</v>
      </c>
      <c r="E359" s="97" t="s">
        <v>96</v>
      </c>
      <c r="F359" s="18" t="s">
        <v>14</v>
      </c>
      <c r="G359" s="2"/>
      <c r="H359" s="63">
        <v>364560</v>
      </c>
      <c r="I359" s="10"/>
      <c r="J359" s="97" t="s">
        <v>163</v>
      </c>
      <c r="K359" s="97" t="s">
        <v>75</v>
      </c>
      <c r="L359" s="97"/>
      <c r="M359" s="97"/>
      <c r="N359" s="97"/>
    </row>
    <row r="360" spans="1:14" ht="31.5" hidden="1" customHeight="1" x14ac:dyDescent="0.3">
      <c r="A360" s="206"/>
      <c r="B360" s="98"/>
      <c r="C360" s="98"/>
      <c r="D360" s="98"/>
      <c r="E360" s="98"/>
      <c r="F360" s="18" t="s">
        <v>20</v>
      </c>
      <c r="G360" s="2"/>
      <c r="H360" s="63">
        <f>H357-H363</f>
        <v>497504.41000000015</v>
      </c>
      <c r="I360" s="10"/>
      <c r="J360" s="98"/>
      <c r="K360" s="98"/>
      <c r="L360" s="98"/>
      <c r="M360" s="98"/>
      <c r="N360" s="98"/>
    </row>
    <row r="361" spans="1:14" ht="31.5" hidden="1" customHeight="1" x14ac:dyDescent="0.3">
      <c r="A361" s="207"/>
      <c r="B361" s="99"/>
      <c r="C361" s="99"/>
      <c r="D361" s="99"/>
      <c r="E361" s="99"/>
      <c r="F361" s="18" t="s">
        <v>21</v>
      </c>
      <c r="G361" s="2"/>
      <c r="H361" s="63">
        <f>H358-H364</f>
        <v>497504.41000000015</v>
      </c>
      <c r="I361" s="10"/>
      <c r="J361" s="99"/>
      <c r="K361" s="99"/>
      <c r="L361" s="99"/>
      <c r="M361" s="99"/>
      <c r="N361" s="99"/>
    </row>
    <row r="362" spans="1:14" ht="31.5" hidden="1" customHeight="1" x14ac:dyDescent="0.3">
      <c r="A362" s="205"/>
      <c r="B362" s="97" t="s">
        <v>164</v>
      </c>
      <c r="C362" s="97">
        <v>2020</v>
      </c>
      <c r="D362" s="97">
        <v>2026</v>
      </c>
      <c r="E362" s="97" t="s">
        <v>96</v>
      </c>
      <c r="F362" s="18" t="s">
        <v>14</v>
      </c>
      <c r="G362" s="2"/>
      <c r="H362" s="63">
        <v>0</v>
      </c>
      <c r="I362" s="10"/>
      <c r="J362" s="97" t="s">
        <v>163</v>
      </c>
      <c r="K362" s="97" t="s">
        <v>130</v>
      </c>
      <c r="L362" s="97"/>
      <c r="M362" s="97"/>
      <c r="N362" s="97"/>
    </row>
    <row r="363" spans="1:14" ht="31.5" hidden="1" customHeight="1" x14ac:dyDescent="0.3">
      <c r="A363" s="206"/>
      <c r="B363" s="98"/>
      <c r="C363" s="98"/>
      <c r="D363" s="98"/>
      <c r="E363" s="98"/>
      <c r="F363" s="18" t="s">
        <v>20</v>
      </c>
      <c r="G363" s="2"/>
      <c r="H363" s="63">
        <f>H364+H365</f>
        <v>2192354.15</v>
      </c>
      <c r="I363" s="10"/>
      <c r="J363" s="98"/>
      <c r="K363" s="98"/>
      <c r="L363" s="98"/>
      <c r="M363" s="98"/>
      <c r="N363" s="98"/>
    </row>
    <row r="364" spans="1:14" ht="31.5" hidden="1" customHeight="1" x14ac:dyDescent="0.3">
      <c r="A364" s="207"/>
      <c r="B364" s="99"/>
      <c r="C364" s="99"/>
      <c r="D364" s="99"/>
      <c r="E364" s="99"/>
      <c r="F364" s="18" t="s">
        <v>21</v>
      </c>
      <c r="G364" s="2"/>
      <c r="H364" s="63">
        <f>1834955.15-7161</f>
        <v>1827794.15</v>
      </c>
      <c r="I364" s="10"/>
      <c r="J364" s="99"/>
      <c r="K364" s="99"/>
      <c r="L364" s="99"/>
      <c r="M364" s="99"/>
      <c r="N364" s="99"/>
    </row>
    <row r="365" spans="1:14" ht="31.5" hidden="1" customHeight="1" x14ac:dyDescent="0.3">
      <c r="A365" s="205"/>
      <c r="B365" s="97" t="s">
        <v>166</v>
      </c>
      <c r="C365" s="97">
        <v>2020</v>
      </c>
      <c r="D365" s="97">
        <v>2026</v>
      </c>
      <c r="E365" s="97" t="s">
        <v>96</v>
      </c>
      <c r="F365" s="18" t="s">
        <v>14</v>
      </c>
      <c r="G365" s="2"/>
      <c r="H365" s="63">
        <v>364560</v>
      </c>
      <c r="I365" s="10"/>
      <c r="J365" s="97" t="s">
        <v>163</v>
      </c>
      <c r="K365" s="97" t="s">
        <v>130</v>
      </c>
      <c r="L365" s="97"/>
      <c r="M365" s="97"/>
      <c r="N365" s="97"/>
    </row>
    <row r="366" spans="1:14" ht="31.5" hidden="1" customHeight="1" x14ac:dyDescent="0.3">
      <c r="A366" s="206"/>
      <c r="B366" s="98"/>
      <c r="C366" s="98"/>
      <c r="D366" s="98"/>
      <c r="E366" s="98"/>
      <c r="F366" s="18" t="s">
        <v>20</v>
      </c>
      <c r="G366" s="2"/>
      <c r="H366" s="63">
        <v>9432830.5999999996</v>
      </c>
      <c r="I366" s="10"/>
      <c r="J366" s="98"/>
      <c r="K366" s="98"/>
      <c r="L366" s="98"/>
      <c r="M366" s="98"/>
      <c r="N366" s="98"/>
    </row>
    <row r="367" spans="1:14" ht="31.5" hidden="1" customHeight="1" x14ac:dyDescent="0.3">
      <c r="A367" s="207"/>
      <c r="B367" s="99"/>
      <c r="C367" s="99"/>
      <c r="D367" s="99"/>
      <c r="E367" s="99"/>
      <c r="F367" s="18" t="s">
        <v>21</v>
      </c>
      <c r="G367" s="2"/>
      <c r="H367" s="63">
        <v>7609654.5999999996</v>
      </c>
      <c r="I367" s="10"/>
      <c r="J367" s="99"/>
      <c r="K367" s="99"/>
      <c r="L367" s="99"/>
      <c r="M367" s="99"/>
      <c r="N367" s="99"/>
    </row>
    <row r="368" spans="1:14" ht="31.5" hidden="1" customHeight="1" x14ac:dyDescent="0.3">
      <c r="A368" s="205"/>
      <c r="B368" s="155" t="s">
        <v>165</v>
      </c>
      <c r="C368" s="97">
        <v>2020</v>
      </c>
      <c r="D368" s="97">
        <v>2026</v>
      </c>
      <c r="E368" s="97" t="s">
        <v>96</v>
      </c>
      <c r="F368" s="18" t="s">
        <v>14</v>
      </c>
      <c r="G368" s="2"/>
      <c r="H368" s="63">
        <f>H366-H367</f>
        <v>1823176</v>
      </c>
      <c r="I368" s="10"/>
      <c r="J368" s="97" t="s">
        <v>163</v>
      </c>
      <c r="K368" s="97" t="s">
        <v>130</v>
      </c>
      <c r="L368" s="97"/>
      <c r="M368" s="97"/>
      <c r="N368" s="97"/>
    </row>
    <row r="369" spans="1:32" ht="31.5" hidden="1" customHeight="1" x14ac:dyDescent="0.3">
      <c r="A369" s="206"/>
      <c r="B369" s="156"/>
      <c r="C369" s="98"/>
      <c r="D369" s="98"/>
      <c r="E369" s="98"/>
      <c r="F369" s="18" t="s">
        <v>20</v>
      </c>
      <c r="G369" s="2"/>
      <c r="H369" s="63">
        <f>H366-H372-H387</f>
        <v>792077.81000000052</v>
      </c>
      <c r="I369" s="10"/>
      <c r="J369" s="98"/>
      <c r="K369" s="98"/>
      <c r="L369" s="98"/>
      <c r="M369" s="98"/>
      <c r="N369" s="98"/>
    </row>
    <row r="370" spans="1:32" ht="63.75" hidden="1" customHeight="1" x14ac:dyDescent="0.3">
      <c r="A370" s="207"/>
      <c r="B370" s="157"/>
      <c r="C370" s="99"/>
      <c r="D370" s="99"/>
      <c r="E370" s="99"/>
      <c r="F370" s="18" t="s">
        <v>21</v>
      </c>
      <c r="G370" s="2"/>
      <c r="H370" s="63">
        <f>H367-H373-H388</f>
        <v>-12890806.800000003</v>
      </c>
      <c r="I370" s="10"/>
      <c r="J370" s="99"/>
      <c r="K370" s="99"/>
      <c r="L370" s="99"/>
      <c r="M370" s="99"/>
      <c r="N370" s="99"/>
    </row>
    <row r="371" spans="1:32" ht="58.5" hidden="1" customHeight="1" x14ac:dyDescent="0.3">
      <c r="A371" s="205"/>
      <c r="B371" s="155" t="s">
        <v>184</v>
      </c>
      <c r="C371" s="97">
        <v>2020</v>
      </c>
      <c r="D371" s="97">
        <v>2026</v>
      </c>
      <c r="E371" s="97" t="s">
        <v>96</v>
      </c>
      <c r="F371" s="18" t="s">
        <v>14</v>
      </c>
      <c r="G371" s="2"/>
      <c r="H371" s="63">
        <f>H368-H374-H389</f>
        <v>-586670495.62</v>
      </c>
      <c r="I371" s="10"/>
      <c r="J371" s="243" t="s">
        <v>185</v>
      </c>
      <c r="K371" s="97" t="s">
        <v>75</v>
      </c>
      <c r="L371" s="97"/>
      <c r="M371" s="97"/>
      <c r="N371" s="97"/>
    </row>
    <row r="372" spans="1:32" ht="45.75" hidden="1" customHeight="1" x14ac:dyDescent="0.3">
      <c r="A372" s="206"/>
      <c r="B372" s="156"/>
      <c r="C372" s="98"/>
      <c r="D372" s="98"/>
      <c r="E372" s="98"/>
      <c r="F372" s="18" t="s">
        <v>20</v>
      </c>
      <c r="G372" s="2"/>
      <c r="H372" s="63">
        <f>H373+H374</f>
        <v>2801555</v>
      </c>
      <c r="I372" s="10"/>
      <c r="J372" s="244"/>
      <c r="K372" s="98"/>
      <c r="L372" s="98"/>
      <c r="M372" s="98"/>
      <c r="N372" s="98"/>
    </row>
    <row r="373" spans="1:32" ht="144" hidden="1" customHeight="1" x14ac:dyDescent="0.3">
      <c r="A373" s="207"/>
      <c r="B373" s="157"/>
      <c r="C373" s="99"/>
      <c r="D373" s="99"/>
      <c r="E373" s="99"/>
      <c r="F373" s="12" t="s">
        <v>21</v>
      </c>
      <c r="G373" s="2"/>
      <c r="H373" s="63">
        <v>2551555</v>
      </c>
      <c r="I373" s="10"/>
      <c r="J373" s="245"/>
      <c r="K373" s="99"/>
      <c r="L373" s="99"/>
      <c r="M373" s="99"/>
      <c r="N373" s="99"/>
    </row>
    <row r="374" spans="1:32" ht="30" customHeight="1" x14ac:dyDescent="0.3">
      <c r="A374" s="20"/>
      <c r="B374" s="208" t="s">
        <v>192</v>
      </c>
      <c r="C374" s="97">
        <v>2020</v>
      </c>
      <c r="D374" s="97">
        <v>2026</v>
      </c>
      <c r="E374" s="97" t="s">
        <v>96</v>
      </c>
      <c r="F374" s="18" t="s">
        <v>14</v>
      </c>
      <c r="G374" s="2">
        <f t="shared" ref="G374:H374" si="139">G375+G376</f>
        <v>250000</v>
      </c>
      <c r="H374" s="2">
        <f t="shared" si="139"/>
        <v>250000</v>
      </c>
      <c r="I374" s="88">
        <f t="shared" ref="I374:I376" si="140">H374/G374*100</f>
        <v>100</v>
      </c>
      <c r="J374" s="250" t="s">
        <v>128</v>
      </c>
      <c r="K374" s="97" t="s">
        <v>65</v>
      </c>
      <c r="L374" s="97">
        <v>100</v>
      </c>
      <c r="M374" s="97">
        <v>100</v>
      </c>
      <c r="N374" s="97">
        <v>100</v>
      </c>
    </row>
    <row r="375" spans="1:32" ht="36" customHeight="1" x14ac:dyDescent="0.3">
      <c r="A375" s="20"/>
      <c r="B375" s="209"/>
      <c r="C375" s="98"/>
      <c r="D375" s="98"/>
      <c r="E375" s="98"/>
      <c r="F375" s="18" t="s">
        <v>20</v>
      </c>
      <c r="G375" s="2">
        <v>0</v>
      </c>
      <c r="H375" s="63">
        <v>0</v>
      </c>
      <c r="I375" s="88">
        <v>0</v>
      </c>
      <c r="J375" s="251"/>
      <c r="K375" s="98"/>
      <c r="L375" s="98"/>
      <c r="M375" s="98"/>
      <c r="N375" s="98"/>
    </row>
    <row r="376" spans="1:32" ht="37.5" customHeight="1" x14ac:dyDescent="0.3">
      <c r="A376" s="20"/>
      <c r="B376" s="210"/>
      <c r="C376" s="99"/>
      <c r="D376" s="99"/>
      <c r="E376" s="99"/>
      <c r="F376" s="12" t="s">
        <v>21</v>
      </c>
      <c r="G376" s="2">
        <v>250000</v>
      </c>
      <c r="H376" s="63">
        <v>250000</v>
      </c>
      <c r="I376" s="88">
        <f t="shared" si="140"/>
        <v>100</v>
      </c>
      <c r="J376" s="252"/>
      <c r="K376" s="99"/>
      <c r="L376" s="99"/>
      <c r="M376" s="99"/>
      <c r="N376" s="99"/>
    </row>
    <row r="377" spans="1:32" ht="31.2" customHeight="1" x14ac:dyDescent="0.3">
      <c r="A377" s="187"/>
      <c r="B377" s="100" t="s">
        <v>119</v>
      </c>
      <c r="C377" s="97">
        <v>2020</v>
      </c>
      <c r="D377" s="97">
        <v>2026</v>
      </c>
      <c r="E377" s="116" t="s">
        <v>96</v>
      </c>
      <c r="F377" s="18" t="s">
        <v>14</v>
      </c>
      <c r="G377" s="2" t="s">
        <v>84</v>
      </c>
      <c r="H377" s="2" t="s">
        <v>84</v>
      </c>
      <c r="I377" s="2" t="s">
        <v>84</v>
      </c>
      <c r="J377" s="97"/>
      <c r="K377" s="15"/>
      <c r="L377" s="15"/>
      <c r="M377" s="15"/>
      <c r="N377" s="15"/>
      <c r="W377" s="6"/>
      <c r="X377" s="6"/>
      <c r="Y377" s="6"/>
      <c r="Z377" s="6"/>
      <c r="AA377" s="6"/>
      <c r="AB377" s="6"/>
      <c r="AC377" s="6"/>
      <c r="AD377" s="6"/>
      <c r="AE377" s="6"/>
      <c r="AF377" s="6"/>
    </row>
    <row r="378" spans="1:32" ht="49.2" customHeight="1" x14ac:dyDescent="0.3">
      <c r="A378" s="188"/>
      <c r="B378" s="101"/>
      <c r="C378" s="98"/>
      <c r="D378" s="98"/>
      <c r="E378" s="117"/>
      <c r="F378" s="18" t="s">
        <v>20</v>
      </c>
      <c r="G378" s="2" t="s">
        <v>84</v>
      </c>
      <c r="H378" s="2" t="s">
        <v>84</v>
      </c>
      <c r="I378" s="10" t="s">
        <v>84</v>
      </c>
      <c r="J378" s="98"/>
      <c r="K378" s="15"/>
      <c r="L378" s="15"/>
      <c r="M378" s="15"/>
      <c r="N378" s="15"/>
      <c r="W378" s="6"/>
      <c r="X378" s="6"/>
      <c r="Y378" s="6"/>
      <c r="Z378" s="6"/>
      <c r="AA378" s="6"/>
      <c r="AB378" s="6"/>
      <c r="AC378" s="6"/>
      <c r="AD378" s="6"/>
      <c r="AE378" s="6"/>
      <c r="AF378" s="6"/>
    </row>
    <row r="379" spans="1:32" ht="49.8" customHeight="1" x14ac:dyDescent="0.3">
      <c r="A379" s="189"/>
      <c r="B379" s="102"/>
      <c r="C379" s="99"/>
      <c r="D379" s="99"/>
      <c r="E379" s="118"/>
      <c r="F379" s="18" t="s">
        <v>21</v>
      </c>
      <c r="G379" s="2" t="s">
        <v>84</v>
      </c>
      <c r="H379" s="2" t="s">
        <v>84</v>
      </c>
      <c r="I379" s="10" t="s">
        <v>84</v>
      </c>
      <c r="J379" s="99"/>
      <c r="K379" s="15"/>
      <c r="L379" s="15"/>
      <c r="M379" s="15"/>
      <c r="N379" s="15"/>
      <c r="W379" s="6"/>
      <c r="X379" s="6"/>
      <c r="Y379" s="6"/>
      <c r="Z379" s="6"/>
      <c r="AA379" s="6"/>
      <c r="AB379" s="6"/>
      <c r="AC379" s="6"/>
      <c r="AD379" s="6"/>
      <c r="AE379" s="6"/>
      <c r="AF379" s="6"/>
    </row>
    <row r="380" spans="1:32" ht="21.75" customHeight="1" x14ac:dyDescent="0.3">
      <c r="A380" s="21"/>
      <c r="B380" s="116" t="s">
        <v>98</v>
      </c>
      <c r="C380" s="97">
        <v>2020</v>
      </c>
      <c r="D380" s="97">
        <v>2026</v>
      </c>
      <c r="E380" s="116" t="s">
        <v>96</v>
      </c>
      <c r="F380" s="18" t="s">
        <v>14</v>
      </c>
      <c r="G380" s="2">
        <f t="shared" ref="G380:H380" si="141">G381+G382</f>
        <v>200000</v>
      </c>
      <c r="H380" s="2">
        <f t="shared" si="141"/>
        <v>200000</v>
      </c>
      <c r="I380" s="88">
        <f t="shared" ref="I380:I381" si="142">H380/G380*100</f>
        <v>100</v>
      </c>
      <c r="J380" s="97" t="s">
        <v>27</v>
      </c>
      <c r="K380" s="97"/>
      <c r="L380" s="97"/>
      <c r="M380" s="97"/>
      <c r="N380" s="97"/>
      <c r="W380" s="6"/>
      <c r="X380" s="6"/>
      <c r="Y380" s="6"/>
      <c r="Z380" s="6"/>
      <c r="AA380" s="6"/>
      <c r="AB380" s="6"/>
      <c r="AC380" s="6"/>
      <c r="AD380" s="6"/>
      <c r="AE380" s="6"/>
      <c r="AF380" s="6"/>
    </row>
    <row r="381" spans="1:32" ht="33" customHeight="1" x14ac:dyDescent="0.3">
      <c r="A381" s="22"/>
      <c r="B381" s="117"/>
      <c r="C381" s="98"/>
      <c r="D381" s="98"/>
      <c r="E381" s="117"/>
      <c r="F381" s="18" t="s">
        <v>20</v>
      </c>
      <c r="G381" s="63">
        <f>G384</f>
        <v>200000</v>
      </c>
      <c r="H381" s="63">
        <f>H384</f>
        <v>200000</v>
      </c>
      <c r="I381" s="88">
        <f t="shared" si="142"/>
        <v>100</v>
      </c>
      <c r="J381" s="98"/>
      <c r="K381" s="98"/>
      <c r="L381" s="98"/>
      <c r="M381" s="98"/>
      <c r="N381" s="98"/>
      <c r="W381" s="6"/>
      <c r="X381" s="6"/>
      <c r="Y381" s="6"/>
      <c r="Z381" s="6"/>
      <c r="AA381" s="6"/>
      <c r="AB381" s="6"/>
      <c r="AC381" s="6"/>
      <c r="AD381" s="6"/>
      <c r="AE381" s="6"/>
      <c r="AF381" s="6"/>
    </row>
    <row r="382" spans="1:32" ht="34.5" customHeight="1" x14ac:dyDescent="0.3">
      <c r="A382" s="23"/>
      <c r="B382" s="118"/>
      <c r="C382" s="99"/>
      <c r="D382" s="99"/>
      <c r="E382" s="118"/>
      <c r="F382" s="18" t="s">
        <v>21</v>
      </c>
      <c r="G382" s="2">
        <v>0</v>
      </c>
      <c r="H382" s="63">
        <v>0</v>
      </c>
      <c r="I382" s="88">
        <v>0</v>
      </c>
      <c r="J382" s="99"/>
      <c r="K382" s="99"/>
      <c r="L382" s="99"/>
      <c r="M382" s="99"/>
      <c r="N382" s="99"/>
      <c r="W382" s="6"/>
      <c r="X382" s="6"/>
      <c r="Y382" s="6"/>
      <c r="Z382" s="6"/>
      <c r="AA382" s="6"/>
      <c r="AB382" s="6"/>
      <c r="AC382" s="6"/>
      <c r="AD382" s="6"/>
      <c r="AE382" s="6"/>
      <c r="AF382" s="6"/>
    </row>
    <row r="383" spans="1:32" ht="31.2" customHeight="1" x14ac:dyDescent="0.3">
      <c r="A383" s="187"/>
      <c r="B383" s="151" t="s">
        <v>154</v>
      </c>
      <c r="C383" s="97">
        <v>2020</v>
      </c>
      <c r="D383" s="97">
        <v>2026</v>
      </c>
      <c r="E383" s="116" t="s">
        <v>96</v>
      </c>
      <c r="F383" s="18" t="s">
        <v>14</v>
      </c>
      <c r="G383" s="2">
        <f t="shared" ref="G383:H383" si="143">G384+G385</f>
        <v>200000</v>
      </c>
      <c r="H383" s="2">
        <f t="shared" si="143"/>
        <v>200000</v>
      </c>
      <c r="I383" s="88">
        <f t="shared" ref="I383:I384" si="144">H383/G383*100</f>
        <v>100</v>
      </c>
      <c r="J383" s="246" t="s">
        <v>99</v>
      </c>
      <c r="K383" s="97" t="s">
        <v>97</v>
      </c>
      <c r="L383" s="97">
        <v>2</v>
      </c>
      <c r="M383" s="97">
        <v>2</v>
      </c>
      <c r="N383" s="97">
        <v>100</v>
      </c>
      <c r="W383" s="6"/>
      <c r="X383" s="6"/>
      <c r="Y383" s="6"/>
      <c r="Z383" s="6"/>
      <c r="AA383" s="6"/>
      <c r="AB383" s="6"/>
      <c r="AC383" s="6"/>
      <c r="AD383" s="6"/>
      <c r="AE383" s="6"/>
      <c r="AF383" s="6"/>
    </row>
    <row r="384" spans="1:32" ht="48.75" customHeight="1" x14ac:dyDescent="0.3">
      <c r="A384" s="188"/>
      <c r="B384" s="152"/>
      <c r="C384" s="98"/>
      <c r="D384" s="98"/>
      <c r="E384" s="117"/>
      <c r="F384" s="18" t="s">
        <v>20</v>
      </c>
      <c r="G384" s="2">
        <v>200000</v>
      </c>
      <c r="H384" s="63">
        <v>200000</v>
      </c>
      <c r="I384" s="88">
        <f t="shared" si="144"/>
        <v>100</v>
      </c>
      <c r="J384" s="247"/>
      <c r="K384" s="98"/>
      <c r="L384" s="98"/>
      <c r="M384" s="98"/>
      <c r="N384" s="98"/>
      <c r="W384" s="6"/>
      <c r="X384" s="6"/>
      <c r="Y384" s="6"/>
      <c r="Z384" s="6"/>
      <c r="AA384" s="6"/>
      <c r="AB384" s="6"/>
      <c r="AC384" s="6"/>
      <c r="AD384" s="6"/>
      <c r="AE384" s="6"/>
      <c r="AF384" s="6"/>
    </row>
    <row r="385" spans="1:32" ht="66" customHeight="1" x14ac:dyDescent="0.3">
      <c r="A385" s="189"/>
      <c r="B385" s="153"/>
      <c r="C385" s="99"/>
      <c r="D385" s="99"/>
      <c r="E385" s="118"/>
      <c r="F385" s="18" t="s">
        <v>21</v>
      </c>
      <c r="G385" s="2">
        <v>0</v>
      </c>
      <c r="H385" s="63">
        <v>0</v>
      </c>
      <c r="I385" s="88">
        <v>0</v>
      </c>
      <c r="J385" s="248"/>
      <c r="K385" s="99"/>
      <c r="L385" s="99"/>
      <c r="M385" s="99"/>
      <c r="N385" s="99"/>
      <c r="W385" s="6"/>
      <c r="X385" s="6"/>
      <c r="Y385" s="6"/>
      <c r="Z385" s="6"/>
      <c r="AA385" s="6"/>
      <c r="AB385" s="6"/>
      <c r="AC385" s="6"/>
      <c r="AD385" s="6"/>
      <c r="AE385" s="6"/>
      <c r="AF385" s="6"/>
    </row>
    <row r="386" spans="1:32" ht="24" customHeight="1" x14ac:dyDescent="0.3">
      <c r="A386" s="216" t="s">
        <v>46</v>
      </c>
      <c r="B386" s="217"/>
      <c r="C386" s="107"/>
      <c r="D386" s="107"/>
      <c r="E386" s="107"/>
      <c r="F386" s="26" t="s">
        <v>14</v>
      </c>
      <c r="G386" s="11">
        <f>G387+G388</f>
        <v>24158712.300000001</v>
      </c>
      <c r="H386" s="11">
        <f>H387+H388</f>
        <v>23788104.190000001</v>
      </c>
      <c r="I386" s="72">
        <f>H386/G386*100</f>
        <v>98.465944271375761</v>
      </c>
      <c r="J386" s="107" t="s">
        <v>13</v>
      </c>
      <c r="K386" s="107" t="s">
        <v>13</v>
      </c>
      <c r="L386" s="107" t="s">
        <v>13</v>
      </c>
      <c r="M386" s="107" t="s">
        <v>13</v>
      </c>
      <c r="N386" s="107" t="s">
        <v>13</v>
      </c>
      <c r="Z386" s="6"/>
      <c r="AA386" s="6"/>
      <c r="AB386" s="6"/>
      <c r="AC386" s="6"/>
      <c r="AD386" s="6"/>
      <c r="AE386" s="6"/>
      <c r="AF386" s="6"/>
    </row>
    <row r="387" spans="1:32" ht="48" customHeight="1" x14ac:dyDescent="0.3">
      <c r="A387" s="218"/>
      <c r="B387" s="219"/>
      <c r="C387" s="108"/>
      <c r="D387" s="108"/>
      <c r="E387" s="108"/>
      <c r="F387" s="26" t="s">
        <v>20</v>
      </c>
      <c r="G387" s="11">
        <f>G381+G348+G324+G313</f>
        <v>5843229.7899999991</v>
      </c>
      <c r="H387" s="11">
        <f>H381+H348+H324+H313</f>
        <v>5839197.7899999991</v>
      </c>
      <c r="I387" s="72">
        <f t="shared" ref="I387:I391" si="145">H387/G387*100</f>
        <v>99.930997065922327</v>
      </c>
      <c r="J387" s="108"/>
      <c r="K387" s="108"/>
      <c r="L387" s="108"/>
      <c r="M387" s="108"/>
      <c r="N387" s="108"/>
    </row>
    <row r="388" spans="1:32" ht="35.25" customHeight="1" x14ac:dyDescent="0.3">
      <c r="A388" s="220"/>
      <c r="B388" s="221"/>
      <c r="C388" s="109"/>
      <c r="D388" s="109"/>
      <c r="E388" s="109"/>
      <c r="F388" s="26" t="s">
        <v>21</v>
      </c>
      <c r="G388" s="11">
        <f>G382+G349+G325+G314</f>
        <v>18315482.510000002</v>
      </c>
      <c r="H388" s="11">
        <f>H382+H349+H325+H314</f>
        <v>17948906.400000002</v>
      </c>
      <c r="I388" s="72">
        <f t="shared" si="145"/>
        <v>97.998545166364821</v>
      </c>
      <c r="J388" s="109"/>
      <c r="K388" s="109"/>
      <c r="L388" s="109"/>
      <c r="M388" s="109"/>
      <c r="N388" s="109"/>
    </row>
    <row r="389" spans="1:32" ht="21.75" customHeight="1" x14ac:dyDescent="0.3">
      <c r="A389" s="222" t="s">
        <v>49</v>
      </c>
      <c r="B389" s="223"/>
      <c r="C389" s="237"/>
      <c r="D389" s="237"/>
      <c r="E389" s="165"/>
      <c r="F389" s="27" t="s">
        <v>14</v>
      </c>
      <c r="G389" s="56">
        <f t="shared" ref="G389:H389" si="146">G390+G391</f>
        <v>589244058.81999993</v>
      </c>
      <c r="H389" s="56">
        <f t="shared" si="146"/>
        <v>588243671.62</v>
      </c>
      <c r="I389" s="90">
        <f t="shared" si="145"/>
        <v>99.830225322593279</v>
      </c>
      <c r="J389" s="237"/>
      <c r="K389" s="237"/>
      <c r="L389" s="237"/>
      <c r="M389" s="237"/>
      <c r="N389" s="237"/>
    </row>
    <row r="390" spans="1:32" ht="51" customHeight="1" x14ac:dyDescent="0.3">
      <c r="A390" s="224"/>
      <c r="B390" s="225"/>
      <c r="C390" s="238"/>
      <c r="D390" s="238"/>
      <c r="E390" s="166"/>
      <c r="F390" s="27" t="s">
        <v>20</v>
      </c>
      <c r="G390" s="56">
        <f t="shared" ref="G390:H391" si="147">G147+G260+G305+G387</f>
        <v>213667867.27000004</v>
      </c>
      <c r="H390" s="56">
        <f t="shared" si="147"/>
        <v>213613935.82999998</v>
      </c>
      <c r="I390" s="90">
        <f t="shared" si="145"/>
        <v>99.974759218272197</v>
      </c>
      <c r="J390" s="238"/>
      <c r="K390" s="238"/>
      <c r="L390" s="238"/>
      <c r="M390" s="238"/>
      <c r="N390" s="238"/>
    </row>
    <row r="391" spans="1:32" ht="32.25" customHeight="1" x14ac:dyDescent="0.3">
      <c r="A391" s="226"/>
      <c r="B391" s="227"/>
      <c r="C391" s="239"/>
      <c r="D391" s="239"/>
      <c r="E391" s="167"/>
      <c r="F391" s="27" t="s">
        <v>21</v>
      </c>
      <c r="G391" s="56">
        <f t="shared" si="147"/>
        <v>375576191.54999995</v>
      </c>
      <c r="H391" s="56">
        <f t="shared" si="147"/>
        <v>374629735.79000002</v>
      </c>
      <c r="I391" s="90">
        <f t="shared" si="145"/>
        <v>99.747998999592085</v>
      </c>
      <c r="J391" s="239"/>
      <c r="K391" s="239"/>
      <c r="L391" s="239"/>
      <c r="M391" s="239"/>
      <c r="N391" s="239"/>
    </row>
    <row r="392" spans="1:32" s="31" customFormat="1" ht="39.9" customHeight="1" x14ac:dyDescent="0.3">
      <c r="G392" s="4"/>
      <c r="H392" s="4"/>
    </row>
    <row r="393" spans="1:32" s="31" customFormat="1" x14ac:dyDescent="0.3"/>
    <row r="394" spans="1:32" s="31" customFormat="1" x14ac:dyDescent="0.3"/>
    <row r="395" spans="1:32" s="31" customFormat="1" x14ac:dyDescent="0.3"/>
    <row r="396" spans="1:32" s="31" customFormat="1" x14ac:dyDescent="0.3"/>
    <row r="397" spans="1:32" s="31" customFormat="1" x14ac:dyDescent="0.3"/>
    <row r="398" spans="1:32" s="31" customFormat="1" x14ac:dyDescent="0.3"/>
    <row r="399" spans="1:32" s="31" customFormat="1" ht="18" x14ac:dyDescent="0.35">
      <c r="H399" s="34"/>
    </row>
    <row r="400" spans="1:32" s="31" customFormat="1" ht="18" x14ac:dyDescent="0.35">
      <c r="H400" s="34"/>
    </row>
    <row r="401" spans="8:8" s="31" customFormat="1" ht="18" x14ac:dyDescent="0.35">
      <c r="H401" s="36"/>
    </row>
    <row r="402" spans="8:8" s="31" customFormat="1" ht="18" x14ac:dyDescent="0.35">
      <c r="H402" s="36"/>
    </row>
    <row r="403" spans="8:8" s="31" customFormat="1" ht="18" x14ac:dyDescent="0.35">
      <c r="H403" s="36"/>
    </row>
    <row r="404" spans="8:8" s="31" customFormat="1" ht="18" x14ac:dyDescent="0.35">
      <c r="H404" s="36"/>
    </row>
    <row r="405" spans="8:8" s="31" customFormat="1" ht="18" x14ac:dyDescent="0.35">
      <c r="H405" s="36"/>
    </row>
    <row r="406" spans="8:8" s="31" customFormat="1" x14ac:dyDescent="0.3">
      <c r="H406" s="35"/>
    </row>
    <row r="407" spans="8:8" s="31" customFormat="1" x14ac:dyDescent="0.3"/>
    <row r="408" spans="8:8" s="31" customFormat="1" x14ac:dyDescent="0.3"/>
    <row r="409" spans="8:8" s="31" customFormat="1" x14ac:dyDescent="0.3"/>
    <row r="410" spans="8:8" s="31" customFormat="1" x14ac:dyDescent="0.3"/>
    <row r="411" spans="8:8" s="31" customFormat="1" x14ac:dyDescent="0.3"/>
    <row r="412" spans="8:8" s="31" customFormat="1" x14ac:dyDescent="0.3"/>
    <row r="413" spans="8:8" s="31" customFormat="1" x14ac:dyDescent="0.3"/>
    <row r="414" spans="8:8" s="31" customFormat="1" x14ac:dyDescent="0.3"/>
    <row r="415" spans="8:8" s="31" customFormat="1" x14ac:dyDescent="0.3"/>
    <row r="416" spans="8:8" s="31" customFormat="1" x14ac:dyDescent="0.3"/>
    <row r="417" s="31" customFormat="1" x14ac:dyDescent="0.3"/>
    <row r="418" s="31" customFormat="1" x14ac:dyDescent="0.3"/>
    <row r="419" s="31" customFormat="1" x14ac:dyDescent="0.3"/>
    <row r="420" s="31" customFormat="1" x14ac:dyDescent="0.3"/>
    <row r="421" s="31" customFormat="1" x14ac:dyDescent="0.3"/>
    <row r="422" s="31" customFormat="1" x14ac:dyDescent="0.3"/>
    <row r="423" s="31" customFormat="1" x14ac:dyDescent="0.3"/>
    <row r="424" s="31" customFormat="1" x14ac:dyDescent="0.3"/>
    <row r="425" s="31" customFormat="1" x14ac:dyDescent="0.3"/>
    <row r="426" s="31" customFormat="1" x14ac:dyDescent="0.3"/>
    <row r="427" s="31" customFormat="1" x14ac:dyDescent="0.3"/>
    <row r="428" s="31" customFormat="1" x14ac:dyDescent="0.3"/>
    <row r="429" s="31" customFormat="1" x14ac:dyDescent="0.3"/>
    <row r="430" s="31" customFormat="1" x14ac:dyDescent="0.3"/>
    <row r="431" s="31" customFormat="1" x14ac:dyDescent="0.3"/>
    <row r="432" s="31" customFormat="1" x14ac:dyDescent="0.3"/>
    <row r="433" s="31" customFormat="1" x14ac:dyDescent="0.3"/>
    <row r="434" s="31" customFormat="1" x14ac:dyDescent="0.3"/>
    <row r="435" s="31" customFormat="1" x14ac:dyDescent="0.3"/>
    <row r="436" s="31" customFormat="1" x14ac:dyDescent="0.3"/>
    <row r="437" s="31" customFormat="1" x14ac:dyDescent="0.3"/>
    <row r="438" s="31" customFormat="1" x14ac:dyDescent="0.3"/>
    <row r="439" s="31" customFormat="1" x14ac:dyDescent="0.3"/>
    <row r="440" s="31" customFormat="1" x14ac:dyDescent="0.3"/>
    <row r="441" s="31" customFormat="1" x14ac:dyDescent="0.3"/>
    <row r="442" s="31" customFormat="1" x14ac:dyDescent="0.3"/>
    <row r="443" s="31" customFormat="1" x14ac:dyDescent="0.3"/>
    <row r="444" s="31" customFormat="1" x14ac:dyDescent="0.3"/>
    <row r="445" s="31" customFormat="1" x14ac:dyDescent="0.3"/>
    <row r="446" s="31" customFormat="1" x14ac:dyDescent="0.3"/>
    <row r="447" s="31" customFormat="1" x14ac:dyDescent="0.3"/>
    <row r="448" s="31" customFormat="1" x14ac:dyDescent="0.3"/>
    <row r="449" s="31" customFormat="1" x14ac:dyDescent="0.3"/>
    <row r="450" s="31" customFormat="1" x14ac:dyDescent="0.3"/>
    <row r="451" s="31" customFormat="1" x14ac:dyDescent="0.3"/>
    <row r="452" s="31" customFormat="1" x14ac:dyDescent="0.3"/>
    <row r="453" s="31" customFormat="1" x14ac:dyDescent="0.3"/>
    <row r="454" s="31" customFormat="1" x14ac:dyDescent="0.3"/>
    <row r="455" s="31" customFormat="1" x14ac:dyDescent="0.3"/>
    <row r="456" s="31" customFormat="1" x14ac:dyDescent="0.3"/>
    <row r="457" s="31" customFormat="1" x14ac:dyDescent="0.3"/>
    <row r="458" s="31" customFormat="1" x14ac:dyDescent="0.3"/>
    <row r="459" s="31" customFormat="1" x14ac:dyDescent="0.3"/>
    <row r="460" s="31" customFormat="1" x14ac:dyDescent="0.3"/>
    <row r="461" s="31" customFormat="1" x14ac:dyDescent="0.3"/>
    <row r="462" s="31" customFormat="1" x14ac:dyDescent="0.3"/>
    <row r="463" s="31" customFormat="1" x14ac:dyDescent="0.3"/>
    <row r="464" s="31" customFormat="1" x14ac:dyDescent="0.3"/>
    <row r="465" s="31" customFormat="1" x14ac:dyDescent="0.3"/>
    <row r="466" s="31" customFormat="1" x14ac:dyDescent="0.3"/>
    <row r="467" s="31" customFormat="1" x14ac:dyDescent="0.3"/>
    <row r="468" s="31" customFormat="1" x14ac:dyDescent="0.3"/>
    <row r="469" s="31" customFormat="1" x14ac:dyDescent="0.3"/>
    <row r="470" s="31" customFormat="1" x14ac:dyDescent="0.3"/>
    <row r="471" s="31" customFormat="1" x14ac:dyDescent="0.3"/>
    <row r="472" s="31" customFormat="1" x14ac:dyDescent="0.3"/>
    <row r="473" s="31" customFormat="1" x14ac:dyDescent="0.3"/>
    <row r="474" s="31" customFormat="1" x14ac:dyDescent="0.3"/>
    <row r="475" s="31" customFormat="1" x14ac:dyDescent="0.3"/>
    <row r="476" s="31" customFormat="1" x14ac:dyDescent="0.3"/>
    <row r="477" s="31" customFormat="1" x14ac:dyDescent="0.3"/>
    <row r="478" s="31" customFormat="1" x14ac:dyDescent="0.3"/>
    <row r="479" s="31" customFormat="1" x14ac:dyDescent="0.3"/>
    <row r="480" s="31" customFormat="1" x14ac:dyDescent="0.3"/>
    <row r="481" s="31" customFormat="1" x14ac:dyDescent="0.3"/>
    <row r="482" s="31" customFormat="1" x14ac:dyDescent="0.3"/>
    <row r="483" s="31" customFormat="1" x14ac:dyDescent="0.3"/>
    <row r="484" s="31" customFormat="1" x14ac:dyDescent="0.3"/>
    <row r="485" s="31" customFormat="1" x14ac:dyDescent="0.3"/>
    <row r="486" s="31" customFormat="1" x14ac:dyDescent="0.3"/>
    <row r="487" s="31" customFormat="1" x14ac:dyDescent="0.3"/>
    <row r="488" s="31" customFormat="1" x14ac:dyDescent="0.3"/>
    <row r="489" s="31" customFormat="1" x14ac:dyDescent="0.3"/>
    <row r="490" s="31" customFormat="1" x14ac:dyDescent="0.3"/>
    <row r="491" s="31" customFormat="1" x14ac:dyDescent="0.3"/>
    <row r="492" s="31" customFormat="1" x14ac:dyDescent="0.3"/>
    <row r="493" s="31" customFormat="1" x14ac:dyDescent="0.3"/>
    <row r="494" s="31" customFormat="1" x14ac:dyDescent="0.3"/>
    <row r="495" s="31" customFormat="1" x14ac:dyDescent="0.3"/>
    <row r="496" s="31" customFormat="1" x14ac:dyDescent="0.3"/>
    <row r="497" s="31" customFormat="1" x14ac:dyDescent="0.3"/>
    <row r="498" s="31" customFormat="1" x14ac:dyDescent="0.3"/>
    <row r="499" s="31" customFormat="1" x14ac:dyDescent="0.3"/>
    <row r="500" s="31" customFormat="1" x14ac:dyDescent="0.3"/>
    <row r="501" s="31" customFormat="1" x14ac:dyDescent="0.3"/>
    <row r="502" s="31" customFormat="1" x14ac:dyDescent="0.3"/>
    <row r="503" s="31" customFormat="1" x14ac:dyDescent="0.3"/>
    <row r="504" s="31" customFormat="1" x14ac:dyDescent="0.3"/>
    <row r="505" s="31" customFormat="1" x14ac:dyDescent="0.3"/>
    <row r="506" s="31" customFormat="1" x14ac:dyDescent="0.3"/>
    <row r="507" s="31" customFormat="1" x14ac:dyDescent="0.3"/>
    <row r="508" s="31" customFormat="1" x14ac:dyDescent="0.3"/>
    <row r="509" s="31" customFormat="1" x14ac:dyDescent="0.3"/>
    <row r="510" s="31" customFormat="1" x14ac:dyDescent="0.3"/>
    <row r="511" s="31" customFormat="1" x14ac:dyDescent="0.3"/>
    <row r="512" s="31" customFormat="1" x14ac:dyDescent="0.3"/>
    <row r="513" s="31" customFormat="1" x14ac:dyDescent="0.3"/>
    <row r="514" s="31" customFormat="1" x14ac:dyDescent="0.3"/>
    <row r="515" s="31" customFormat="1" x14ac:dyDescent="0.3"/>
    <row r="516" s="31" customFormat="1" x14ac:dyDescent="0.3"/>
    <row r="517" s="31" customFormat="1" x14ac:dyDescent="0.3"/>
    <row r="518" s="31" customFormat="1" x14ac:dyDescent="0.3"/>
    <row r="519" s="31" customFormat="1" x14ac:dyDescent="0.3"/>
    <row r="520" s="31" customFormat="1" x14ac:dyDescent="0.3"/>
    <row r="521" s="31" customFormat="1" x14ac:dyDescent="0.3"/>
    <row r="522" s="31" customFormat="1" x14ac:dyDescent="0.3"/>
    <row r="523" s="31" customFormat="1" x14ac:dyDescent="0.3"/>
    <row r="524" s="31" customFormat="1" x14ac:dyDescent="0.3"/>
    <row r="525" s="31" customFormat="1" x14ac:dyDescent="0.3"/>
    <row r="526" s="31" customFormat="1" x14ac:dyDescent="0.3"/>
    <row r="527" s="31" customFormat="1" x14ac:dyDescent="0.3"/>
    <row r="528" s="31" customFormat="1" x14ac:dyDescent="0.3"/>
    <row r="529" s="31" customFormat="1" x14ac:dyDescent="0.3"/>
    <row r="530" s="31" customFormat="1" x14ac:dyDescent="0.3"/>
    <row r="531" s="31" customFormat="1" x14ac:dyDescent="0.3"/>
    <row r="532" s="31" customFormat="1" x14ac:dyDescent="0.3"/>
    <row r="533" s="31" customFormat="1" x14ac:dyDescent="0.3"/>
    <row r="534" s="31" customFormat="1" x14ac:dyDescent="0.3"/>
    <row r="535" s="31" customFormat="1" x14ac:dyDescent="0.3"/>
    <row r="536" s="31" customFormat="1" x14ac:dyDescent="0.3"/>
    <row r="537" s="31" customFormat="1" x14ac:dyDescent="0.3"/>
    <row r="538" s="31" customFormat="1" x14ac:dyDescent="0.3"/>
    <row r="539" s="31" customFormat="1" x14ac:dyDescent="0.3"/>
    <row r="540" s="31" customFormat="1" x14ac:dyDescent="0.3"/>
    <row r="541" s="31" customFormat="1" x14ac:dyDescent="0.3"/>
    <row r="542" s="31" customFormat="1" x14ac:dyDescent="0.3"/>
    <row r="543" s="31" customFormat="1" x14ac:dyDescent="0.3"/>
    <row r="544" s="31" customFormat="1" x14ac:dyDescent="0.3"/>
    <row r="545" spans="8:8" s="31" customFormat="1" x14ac:dyDescent="0.3"/>
    <row r="546" spans="8:8" s="31" customFormat="1" x14ac:dyDescent="0.3"/>
    <row r="547" spans="8:8" s="31" customFormat="1" x14ac:dyDescent="0.3"/>
    <row r="548" spans="8:8" s="31" customFormat="1" x14ac:dyDescent="0.3"/>
    <row r="549" spans="8:8" s="31" customFormat="1" x14ac:dyDescent="0.3"/>
    <row r="550" spans="8:8" s="31" customFormat="1" x14ac:dyDescent="0.3"/>
    <row r="551" spans="8:8" s="31" customFormat="1" x14ac:dyDescent="0.3"/>
    <row r="552" spans="8:8" s="31" customFormat="1" x14ac:dyDescent="0.3"/>
    <row r="553" spans="8:8" s="31" customFormat="1" x14ac:dyDescent="0.3"/>
    <row r="554" spans="8:8" s="31" customFormat="1" x14ac:dyDescent="0.3"/>
    <row r="555" spans="8:8" s="31" customFormat="1" x14ac:dyDescent="0.3"/>
    <row r="556" spans="8:8" s="31" customFormat="1" x14ac:dyDescent="0.3"/>
    <row r="557" spans="8:8" s="31" customFormat="1" x14ac:dyDescent="0.3"/>
    <row r="558" spans="8:8" s="31" customFormat="1" x14ac:dyDescent="0.3">
      <c r="H558" s="4"/>
    </row>
    <row r="559" spans="8:8" s="31" customFormat="1" x14ac:dyDescent="0.3">
      <c r="H559" s="58"/>
    </row>
    <row r="560" spans="8:8" s="31" customFormat="1" x14ac:dyDescent="0.3">
      <c r="H560" s="58"/>
    </row>
    <row r="561" spans="8:8" s="31" customFormat="1" x14ac:dyDescent="0.3">
      <c r="H561" s="58"/>
    </row>
    <row r="562" spans="8:8" s="31" customFormat="1" x14ac:dyDescent="0.3">
      <c r="H562" s="58"/>
    </row>
    <row r="563" spans="8:8" s="31" customFormat="1" x14ac:dyDescent="0.3">
      <c r="H563" s="58"/>
    </row>
    <row r="564" spans="8:8" s="31" customFormat="1" x14ac:dyDescent="0.3">
      <c r="H564" s="58"/>
    </row>
    <row r="565" spans="8:8" s="31" customFormat="1" x14ac:dyDescent="0.3">
      <c r="H565" s="58"/>
    </row>
    <row r="566" spans="8:8" s="31" customFormat="1" x14ac:dyDescent="0.3">
      <c r="H566" s="58"/>
    </row>
    <row r="567" spans="8:8" s="31" customFormat="1" x14ac:dyDescent="0.3">
      <c r="H567" s="58"/>
    </row>
    <row r="568" spans="8:8" s="31" customFormat="1" x14ac:dyDescent="0.3">
      <c r="H568" s="58"/>
    </row>
    <row r="569" spans="8:8" s="31" customFormat="1" x14ac:dyDescent="0.3">
      <c r="H569" s="58"/>
    </row>
    <row r="570" spans="8:8" s="31" customFormat="1" x14ac:dyDescent="0.3">
      <c r="H570" s="58"/>
    </row>
    <row r="571" spans="8:8" s="31" customFormat="1" x14ac:dyDescent="0.3">
      <c r="H571" s="58"/>
    </row>
    <row r="572" spans="8:8" s="31" customFormat="1" x14ac:dyDescent="0.3">
      <c r="H572" s="58"/>
    </row>
    <row r="573" spans="8:8" s="31" customFormat="1" x14ac:dyDescent="0.3">
      <c r="H573" s="58"/>
    </row>
    <row r="574" spans="8:8" s="31" customFormat="1" x14ac:dyDescent="0.3">
      <c r="H574" s="58"/>
    </row>
    <row r="575" spans="8:8" s="31" customFormat="1" x14ac:dyDescent="0.3">
      <c r="H575" s="58"/>
    </row>
    <row r="576" spans="8:8" s="31" customFormat="1" x14ac:dyDescent="0.3">
      <c r="H576" s="58"/>
    </row>
    <row r="577" spans="8:8" s="31" customFormat="1" x14ac:dyDescent="0.3">
      <c r="H577" s="58"/>
    </row>
    <row r="578" spans="8:8" s="31" customFormat="1" x14ac:dyDescent="0.3">
      <c r="H578" s="58"/>
    </row>
    <row r="579" spans="8:8" s="31" customFormat="1" x14ac:dyDescent="0.3">
      <c r="H579" s="58"/>
    </row>
    <row r="580" spans="8:8" s="31" customFormat="1" x14ac:dyDescent="0.3">
      <c r="H580" s="58"/>
    </row>
    <row r="581" spans="8:8" s="31" customFormat="1" x14ac:dyDescent="0.3">
      <c r="H581" s="58"/>
    </row>
    <row r="582" spans="8:8" s="31" customFormat="1" x14ac:dyDescent="0.3">
      <c r="H582" s="58"/>
    </row>
    <row r="583" spans="8:8" s="31" customFormat="1" x14ac:dyDescent="0.3">
      <c r="H583" s="58"/>
    </row>
    <row r="584" spans="8:8" s="31" customFormat="1" x14ac:dyDescent="0.3">
      <c r="H584" s="58"/>
    </row>
    <row r="585" spans="8:8" s="31" customFormat="1" x14ac:dyDescent="0.3">
      <c r="H585" s="58"/>
    </row>
    <row r="586" spans="8:8" s="31" customFormat="1" x14ac:dyDescent="0.3">
      <c r="H586" s="58"/>
    </row>
    <row r="587" spans="8:8" s="31" customFormat="1" x14ac:dyDescent="0.3">
      <c r="H587" s="58"/>
    </row>
    <row r="588" spans="8:8" s="31" customFormat="1" x14ac:dyDescent="0.3">
      <c r="H588" s="58"/>
    </row>
    <row r="589" spans="8:8" s="31" customFormat="1" x14ac:dyDescent="0.3">
      <c r="H589" s="58"/>
    </row>
    <row r="590" spans="8:8" s="31" customFormat="1" x14ac:dyDescent="0.3">
      <c r="H590" s="58"/>
    </row>
    <row r="591" spans="8:8" s="31" customFormat="1" x14ac:dyDescent="0.3">
      <c r="H591" s="58"/>
    </row>
    <row r="592" spans="8:8" s="31" customFormat="1" x14ac:dyDescent="0.3">
      <c r="H592" s="58"/>
    </row>
    <row r="593" spans="8:8" s="31" customFormat="1" x14ac:dyDescent="0.3">
      <c r="H593" s="58"/>
    </row>
    <row r="594" spans="8:8" s="31" customFormat="1" x14ac:dyDescent="0.3">
      <c r="H594" s="58"/>
    </row>
    <row r="595" spans="8:8" s="31" customFormat="1" x14ac:dyDescent="0.3">
      <c r="H595" s="58"/>
    </row>
    <row r="596" spans="8:8" s="31" customFormat="1" x14ac:dyDescent="0.3">
      <c r="H596" s="58"/>
    </row>
    <row r="597" spans="8:8" s="31" customFormat="1" x14ac:dyDescent="0.3">
      <c r="H597" s="58"/>
    </row>
    <row r="598" spans="8:8" s="31" customFormat="1" x14ac:dyDescent="0.3">
      <c r="H598" s="58"/>
    </row>
    <row r="599" spans="8:8" s="31" customFormat="1" x14ac:dyDescent="0.3">
      <c r="H599" s="58"/>
    </row>
    <row r="600" spans="8:8" s="31" customFormat="1" x14ac:dyDescent="0.3">
      <c r="H600" s="58"/>
    </row>
    <row r="601" spans="8:8" s="31" customFormat="1" x14ac:dyDescent="0.3">
      <c r="H601" s="58"/>
    </row>
    <row r="602" spans="8:8" s="31" customFormat="1" x14ac:dyDescent="0.3">
      <c r="H602" s="58"/>
    </row>
    <row r="603" spans="8:8" s="31" customFormat="1" x14ac:dyDescent="0.3">
      <c r="H603" s="58"/>
    </row>
    <row r="604" spans="8:8" s="31" customFormat="1" x14ac:dyDescent="0.3">
      <c r="H604" s="58"/>
    </row>
    <row r="605" spans="8:8" s="31" customFormat="1" x14ac:dyDescent="0.3">
      <c r="H605" s="58"/>
    </row>
    <row r="606" spans="8:8" s="31" customFormat="1" x14ac:dyDescent="0.3">
      <c r="H606" s="58"/>
    </row>
    <row r="607" spans="8:8" s="31" customFormat="1" x14ac:dyDescent="0.3">
      <c r="H607" s="58"/>
    </row>
    <row r="608" spans="8:8" s="31" customFormat="1" x14ac:dyDescent="0.3">
      <c r="H608" s="58"/>
    </row>
    <row r="609" spans="8:8" s="31" customFormat="1" x14ac:dyDescent="0.3">
      <c r="H609" s="58"/>
    </row>
    <row r="610" spans="8:8" s="31" customFormat="1" x14ac:dyDescent="0.3">
      <c r="H610" s="58"/>
    </row>
    <row r="611" spans="8:8" s="31" customFormat="1" x14ac:dyDescent="0.3">
      <c r="H611" s="58"/>
    </row>
    <row r="612" spans="8:8" s="31" customFormat="1" x14ac:dyDescent="0.3">
      <c r="H612" s="58"/>
    </row>
    <row r="613" spans="8:8" s="31" customFormat="1" x14ac:dyDescent="0.3">
      <c r="H613" s="58"/>
    </row>
    <row r="614" spans="8:8" s="31" customFormat="1" x14ac:dyDescent="0.3">
      <c r="H614" s="58"/>
    </row>
    <row r="615" spans="8:8" s="31" customFormat="1" x14ac:dyDescent="0.3">
      <c r="H615" s="58"/>
    </row>
    <row r="616" spans="8:8" s="31" customFormat="1" x14ac:dyDescent="0.3">
      <c r="H616" s="58"/>
    </row>
    <row r="617" spans="8:8" s="31" customFormat="1" x14ac:dyDescent="0.3">
      <c r="H617" s="58"/>
    </row>
    <row r="618" spans="8:8" s="31" customFormat="1" x14ac:dyDescent="0.3">
      <c r="H618" s="58"/>
    </row>
    <row r="619" spans="8:8" s="31" customFormat="1" x14ac:dyDescent="0.3">
      <c r="H619" s="58"/>
    </row>
    <row r="620" spans="8:8" s="31" customFormat="1" x14ac:dyDescent="0.3">
      <c r="H620" s="58"/>
    </row>
    <row r="621" spans="8:8" s="31" customFormat="1" x14ac:dyDescent="0.3">
      <c r="H621" s="58"/>
    </row>
    <row r="622" spans="8:8" s="31" customFormat="1" x14ac:dyDescent="0.3">
      <c r="H622" s="58"/>
    </row>
    <row r="623" spans="8:8" s="31" customFormat="1" x14ac:dyDescent="0.3">
      <c r="H623" s="58"/>
    </row>
    <row r="624" spans="8:8" s="31" customFormat="1" x14ac:dyDescent="0.3">
      <c r="H624" s="58"/>
    </row>
    <row r="625" spans="8:8" s="31" customFormat="1" x14ac:dyDescent="0.3">
      <c r="H625" s="58"/>
    </row>
    <row r="626" spans="8:8" s="31" customFormat="1" x14ac:dyDescent="0.3">
      <c r="H626" s="58"/>
    </row>
    <row r="627" spans="8:8" s="31" customFormat="1" x14ac:dyDescent="0.3">
      <c r="H627" s="58"/>
    </row>
    <row r="628" spans="8:8" s="31" customFormat="1" x14ac:dyDescent="0.3">
      <c r="H628" s="58"/>
    </row>
    <row r="629" spans="8:8" s="31" customFormat="1" x14ac:dyDescent="0.3">
      <c r="H629" s="58"/>
    </row>
    <row r="630" spans="8:8" s="31" customFormat="1" x14ac:dyDescent="0.3">
      <c r="H630" s="58"/>
    </row>
    <row r="631" spans="8:8" s="31" customFormat="1" x14ac:dyDescent="0.3">
      <c r="H631" s="58"/>
    </row>
    <row r="632" spans="8:8" s="31" customFormat="1" x14ac:dyDescent="0.3">
      <c r="H632" s="58"/>
    </row>
    <row r="633" spans="8:8" s="31" customFormat="1" x14ac:dyDescent="0.3">
      <c r="H633" s="58"/>
    </row>
    <row r="634" spans="8:8" s="31" customFormat="1" x14ac:dyDescent="0.3">
      <c r="H634" s="58"/>
    </row>
    <row r="635" spans="8:8" s="31" customFormat="1" x14ac:dyDescent="0.3">
      <c r="H635" s="58"/>
    </row>
    <row r="636" spans="8:8" s="31" customFormat="1" x14ac:dyDescent="0.3">
      <c r="H636" s="58"/>
    </row>
    <row r="637" spans="8:8" s="31" customFormat="1" x14ac:dyDescent="0.3">
      <c r="H637" s="58"/>
    </row>
    <row r="638" spans="8:8" s="31" customFormat="1" x14ac:dyDescent="0.3">
      <c r="H638" s="58"/>
    </row>
    <row r="639" spans="8:8" s="31" customFormat="1" x14ac:dyDescent="0.3">
      <c r="H639" s="58"/>
    </row>
    <row r="640" spans="8:8" s="31" customFormat="1" x14ac:dyDescent="0.3">
      <c r="H640" s="58"/>
    </row>
    <row r="641" spans="8:8" s="31" customFormat="1" x14ac:dyDescent="0.3">
      <c r="H641" s="58"/>
    </row>
    <row r="642" spans="8:8" s="31" customFormat="1" x14ac:dyDescent="0.3">
      <c r="H642" s="58"/>
    </row>
    <row r="643" spans="8:8" s="31" customFormat="1" x14ac:dyDescent="0.3">
      <c r="H643" s="58"/>
    </row>
    <row r="644" spans="8:8" s="31" customFormat="1" x14ac:dyDescent="0.3">
      <c r="H644" s="58"/>
    </row>
    <row r="645" spans="8:8" s="31" customFormat="1" x14ac:dyDescent="0.3">
      <c r="H645" s="58"/>
    </row>
    <row r="646" spans="8:8" s="31" customFormat="1" x14ac:dyDescent="0.3">
      <c r="H646" s="58"/>
    </row>
    <row r="647" spans="8:8" s="31" customFormat="1" x14ac:dyDescent="0.3">
      <c r="H647" s="58"/>
    </row>
    <row r="648" spans="8:8" s="31" customFormat="1" x14ac:dyDescent="0.3">
      <c r="H648" s="58"/>
    </row>
    <row r="649" spans="8:8" s="31" customFormat="1" x14ac:dyDescent="0.3">
      <c r="H649" s="58"/>
    </row>
    <row r="650" spans="8:8" s="31" customFormat="1" x14ac:dyDescent="0.3">
      <c r="H650" s="58"/>
    </row>
    <row r="651" spans="8:8" s="31" customFormat="1" x14ac:dyDescent="0.3">
      <c r="H651" s="58"/>
    </row>
    <row r="652" spans="8:8" s="31" customFormat="1" x14ac:dyDescent="0.3">
      <c r="H652" s="58"/>
    </row>
    <row r="653" spans="8:8" s="31" customFormat="1" x14ac:dyDescent="0.3">
      <c r="H653" s="58"/>
    </row>
    <row r="654" spans="8:8" s="31" customFormat="1" x14ac:dyDescent="0.3">
      <c r="H654" s="58"/>
    </row>
    <row r="655" spans="8:8" s="31" customFormat="1" x14ac:dyDescent="0.3">
      <c r="H655" s="58"/>
    </row>
    <row r="656" spans="8:8" s="31" customFormat="1" x14ac:dyDescent="0.3">
      <c r="H656" s="58"/>
    </row>
    <row r="657" spans="8:8" s="31" customFormat="1" x14ac:dyDescent="0.3">
      <c r="H657" s="58"/>
    </row>
    <row r="658" spans="8:8" s="31" customFormat="1" x14ac:dyDescent="0.3">
      <c r="H658" s="58"/>
    </row>
    <row r="659" spans="8:8" s="31" customFormat="1" x14ac:dyDescent="0.3">
      <c r="H659" s="58"/>
    </row>
    <row r="660" spans="8:8" s="31" customFormat="1" x14ac:dyDescent="0.3">
      <c r="H660" s="58"/>
    </row>
    <row r="661" spans="8:8" s="31" customFormat="1" x14ac:dyDescent="0.3">
      <c r="H661" s="58"/>
    </row>
    <row r="662" spans="8:8" s="31" customFormat="1" x14ac:dyDescent="0.3">
      <c r="H662" s="58"/>
    </row>
    <row r="663" spans="8:8" s="31" customFormat="1" x14ac:dyDescent="0.3">
      <c r="H663" s="58"/>
    </row>
    <row r="664" spans="8:8" s="31" customFormat="1" x14ac:dyDescent="0.3">
      <c r="H664" s="58"/>
    </row>
    <row r="665" spans="8:8" s="31" customFormat="1" x14ac:dyDescent="0.3">
      <c r="H665" s="58"/>
    </row>
    <row r="666" spans="8:8" s="31" customFormat="1" x14ac:dyDescent="0.3">
      <c r="H666" s="58"/>
    </row>
    <row r="667" spans="8:8" s="31" customFormat="1" x14ac:dyDescent="0.3">
      <c r="H667" s="58"/>
    </row>
    <row r="668" spans="8:8" s="31" customFormat="1" x14ac:dyDescent="0.3">
      <c r="H668" s="58"/>
    </row>
    <row r="669" spans="8:8" s="31" customFormat="1" x14ac:dyDescent="0.3">
      <c r="H669" s="58"/>
    </row>
    <row r="670" spans="8:8" s="31" customFormat="1" x14ac:dyDescent="0.3">
      <c r="H670" s="58"/>
    </row>
    <row r="671" spans="8:8" s="31" customFormat="1" x14ac:dyDescent="0.3">
      <c r="H671" s="58"/>
    </row>
    <row r="672" spans="8:8" s="31" customFormat="1" x14ac:dyDescent="0.3">
      <c r="H672" s="58"/>
    </row>
    <row r="673" spans="8:8" s="31" customFormat="1" x14ac:dyDescent="0.3">
      <c r="H673" s="58"/>
    </row>
    <row r="674" spans="8:8" s="31" customFormat="1" x14ac:dyDescent="0.3">
      <c r="H674" s="58"/>
    </row>
    <row r="675" spans="8:8" s="31" customFormat="1" x14ac:dyDescent="0.3">
      <c r="H675" s="58"/>
    </row>
    <row r="676" spans="8:8" s="31" customFormat="1" x14ac:dyDescent="0.3">
      <c r="H676" s="58"/>
    </row>
    <row r="677" spans="8:8" s="31" customFormat="1" x14ac:dyDescent="0.3">
      <c r="H677" s="58"/>
    </row>
    <row r="678" spans="8:8" s="31" customFormat="1" x14ac:dyDescent="0.3">
      <c r="H678" s="58"/>
    </row>
    <row r="679" spans="8:8" s="31" customFormat="1" x14ac:dyDescent="0.3">
      <c r="H679" s="58"/>
    </row>
    <row r="680" spans="8:8" s="31" customFormat="1" x14ac:dyDescent="0.3">
      <c r="H680" s="58"/>
    </row>
    <row r="681" spans="8:8" s="31" customFormat="1" x14ac:dyDescent="0.3">
      <c r="H681" s="58"/>
    </row>
    <row r="682" spans="8:8" s="31" customFormat="1" x14ac:dyDescent="0.3">
      <c r="H682" s="58"/>
    </row>
    <row r="683" spans="8:8" s="31" customFormat="1" x14ac:dyDescent="0.3">
      <c r="H683" s="58"/>
    </row>
    <row r="684" spans="8:8" s="31" customFormat="1" x14ac:dyDescent="0.3">
      <c r="H684" s="58"/>
    </row>
    <row r="685" spans="8:8" s="31" customFormat="1" x14ac:dyDescent="0.3">
      <c r="H685" s="58"/>
    </row>
    <row r="686" spans="8:8" s="31" customFormat="1" x14ac:dyDescent="0.3">
      <c r="H686" s="58"/>
    </row>
    <row r="687" spans="8:8" s="31" customFormat="1" x14ac:dyDescent="0.3">
      <c r="H687" s="58"/>
    </row>
    <row r="688" spans="8:8" s="31" customFormat="1" x14ac:dyDescent="0.3">
      <c r="H688" s="58"/>
    </row>
    <row r="689" spans="8:8" s="31" customFormat="1" x14ac:dyDescent="0.3">
      <c r="H689" s="58"/>
    </row>
    <row r="690" spans="8:8" s="31" customFormat="1" x14ac:dyDescent="0.3">
      <c r="H690" s="58"/>
    </row>
    <row r="691" spans="8:8" s="31" customFormat="1" x14ac:dyDescent="0.3">
      <c r="H691" s="58"/>
    </row>
    <row r="692" spans="8:8" s="31" customFormat="1" x14ac:dyDescent="0.3">
      <c r="H692" s="58"/>
    </row>
    <row r="693" spans="8:8" s="31" customFormat="1" x14ac:dyDescent="0.3">
      <c r="H693" s="58"/>
    </row>
    <row r="694" spans="8:8" s="31" customFormat="1" x14ac:dyDescent="0.3">
      <c r="H694" s="58"/>
    </row>
    <row r="695" spans="8:8" s="31" customFormat="1" x14ac:dyDescent="0.3">
      <c r="H695" s="58"/>
    </row>
    <row r="696" spans="8:8" s="31" customFormat="1" x14ac:dyDescent="0.3">
      <c r="H696" s="58"/>
    </row>
    <row r="697" spans="8:8" s="31" customFormat="1" x14ac:dyDescent="0.3">
      <c r="H697" s="58"/>
    </row>
    <row r="698" spans="8:8" s="31" customFormat="1" x14ac:dyDescent="0.3">
      <c r="H698" s="58"/>
    </row>
    <row r="699" spans="8:8" s="31" customFormat="1" x14ac:dyDescent="0.3">
      <c r="H699" s="58"/>
    </row>
    <row r="700" spans="8:8" s="31" customFormat="1" x14ac:dyDescent="0.3">
      <c r="H700" s="58"/>
    </row>
    <row r="701" spans="8:8" s="31" customFormat="1" x14ac:dyDescent="0.3">
      <c r="H701" s="58"/>
    </row>
    <row r="702" spans="8:8" s="31" customFormat="1" x14ac:dyDescent="0.3">
      <c r="H702" s="58"/>
    </row>
    <row r="703" spans="8:8" s="31" customFormat="1" x14ac:dyDescent="0.3">
      <c r="H703" s="58"/>
    </row>
    <row r="704" spans="8:8" s="31" customFormat="1" x14ac:dyDescent="0.3">
      <c r="H704" s="58"/>
    </row>
    <row r="705" spans="8:8" s="31" customFormat="1" x14ac:dyDescent="0.3">
      <c r="H705" s="58"/>
    </row>
    <row r="706" spans="8:8" s="31" customFormat="1" x14ac:dyDescent="0.3">
      <c r="H706" s="58"/>
    </row>
    <row r="707" spans="8:8" s="31" customFormat="1" x14ac:dyDescent="0.3">
      <c r="H707" s="58"/>
    </row>
    <row r="708" spans="8:8" s="31" customFormat="1" x14ac:dyDescent="0.3">
      <c r="H708" s="58"/>
    </row>
    <row r="709" spans="8:8" s="31" customFormat="1" x14ac:dyDescent="0.3">
      <c r="H709" s="58"/>
    </row>
    <row r="710" spans="8:8" s="31" customFormat="1" x14ac:dyDescent="0.3">
      <c r="H710" s="58"/>
    </row>
    <row r="711" spans="8:8" s="31" customFormat="1" x14ac:dyDescent="0.3">
      <c r="H711" s="58"/>
    </row>
    <row r="712" spans="8:8" s="31" customFormat="1" x14ac:dyDescent="0.3">
      <c r="H712" s="58"/>
    </row>
    <row r="713" spans="8:8" s="31" customFormat="1" x14ac:dyDescent="0.3">
      <c r="H713" s="58"/>
    </row>
    <row r="714" spans="8:8" s="31" customFormat="1" x14ac:dyDescent="0.3">
      <c r="H714" s="58"/>
    </row>
    <row r="715" spans="8:8" s="31" customFormat="1" x14ac:dyDescent="0.3">
      <c r="H715" s="58"/>
    </row>
    <row r="716" spans="8:8" s="31" customFormat="1" x14ac:dyDescent="0.3">
      <c r="H716" s="58"/>
    </row>
    <row r="717" spans="8:8" s="31" customFormat="1" x14ac:dyDescent="0.3">
      <c r="H717" s="58"/>
    </row>
    <row r="718" spans="8:8" s="31" customFormat="1" x14ac:dyDescent="0.3">
      <c r="H718" s="58"/>
    </row>
    <row r="719" spans="8:8" s="31" customFormat="1" x14ac:dyDescent="0.3">
      <c r="H719" s="58"/>
    </row>
    <row r="720" spans="8:8" s="31" customFormat="1" x14ac:dyDescent="0.3">
      <c r="H720" s="58"/>
    </row>
    <row r="721" spans="8:8" s="31" customFormat="1" x14ac:dyDescent="0.3">
      <c r="H721" s="58"/>
    </row>
    <row r="722" spans="8:8" s="31" customFormat="1" x14ac:dyDescent="0.3">
      <c r="H722" s="58"/>
    </row>
    <row r="723" spans="8:8" s="31" customFormat="1" x14ac:dyDescent="0.3">
      <c r="H723" s="58"/>
    </row>
    <row r="724" spans="8:8" s="31" customFormat="1" x14ac:dyDescent="0.3">
      <c r="H724" s="58"/>
    </row>
    <row r="725" spans="8:8" s="31" customFormat="1" x14ac:dyDescent="0.3">
      <c r="H725" s="58"/>
    </row>
    <row r="726" spans="8:8" s="31" customFormat="1" x14ac:dyDescent="0.3">
      <c r="H726" s="58"/>
    </row>
    <row r="727" spans="8:8" s="31" customFormat="1" x14ac:dyDescent="0.3">
      <c r="H727" s="58"/>
    </row>
    <row r="728" spans="8:8" s="31" customFormat="1" x14ac:dyDescent="0.3">
      <c r="H728" s="58"/>
    </row>
    <row r="729" spans="8:8" s="31" customFormat="1" x14ac:dyDescent="0.3">
      <c r="H729" s="58"/>
    </row>
    <row r="730" spans="8:8" s="31" customFormat="1" x14ac:dyDescent="0.3">
      <c r="H730" s="58"/>
    </row>
    <row r="731" spans="8:8" s="31" customFormat="1" x14ac:dyDescent="0.3">
      <c r="H731" s="58"/>
    </row>
    <row r="732" spans="8:8" s="31" customFormat="1" x14ac:dyDescent="0.3">
      <c r="H732" s="58"/>
    </row>
    <row r="733" spans="8:8" s="31" customFormat="1" x14ac:dyDescent="0.3">
      <c r="H733" s="58"/>
    </row>
    <row r="734" spans="8:8" s="31" customFormat="1" x14ac:dyDescent="0.3">
      <c r="H734" s="58"/>
    </row>
    <row r="735" spans="8:8" s="31" customFormat="1" x14ac:dyDescent="0.3">
      <c r="H735" s="58"/>
    </row>
    <row r="736" spans="8:8" s="31" customFormat="1" x14ac:dyDescent="0.3">
      <c r="H736" s="58"/>
    </row>
    <row r="737" spans="8:8" s="31" customFormat="1" x14ac:dyDescent="0.3">
      <c r="H737" s="58"/>
    </row>
  </sheetData>
  <mergeCells count="1205">
    <mergeCell ref="L65:L67"/>
    <mergeCell ref="M65:M67"/>
    <mergeCell ref="N65:N67"/>
    <mergeCell ref="L44:L46"/>
    <mergeCell ref="M44:M46"/>
    <mergeCell ref="B4:N4"/>
    <mergeCell ref="B5:N5"/>
    <mergeCell ref="G7:I8"/>
    <mergeCell ref="L7:N8"/>
    <mergeCell ref="H71:H73"/>
    <mergeCell ref="L220:L222"/>
    <mergeCell ref="L196:L198"/>
    <mergeCell ref="L199:L201"/>
    <mergeCell ref="L205:L207"/>
    <mergeCell ref="L202:L204"/>
    <mergeCell ref="L59:L61"/>
    <mergeCell ref="N53:N55"/>
    <mergeCell ref="N50:N52"/>
    <mergeCell ref="M50:M52"/>
    <mergeCell ref="L50:L52"/>
    <mergeCell ref="N47:N49"/>
    <mergeCell ref="M47:M49"/>
    <mergeCell ref="N41:N43"/>
    <mergeCell ref="M41:M43"/>
    <mergeCell ref="M95:M97"/>
    <mergeCell ref="L92:L94"/>
    <mergeCell ref="N77:N79"/>
    <mergeCell ref="M77:M79"/>
    <mergeCell ref="N74:N76"/>
    <mergeCell ref="L74:L76"/>
    <mergeCell ref="N62:N64"/>
    <mergeCell ref="M62:M64"/>
    <mergeCell ref="L62:L64"/>
    <mergeCell ref="L80:L82"/>
    <mergeCell ref="M80:M82"/>
    <mergeCell ref="L83:L85"/>
    <mergeCell ref="N83:N85"/>
    <mergeCell ref="N80:N82"/>
    <mergeCell ref="M83:M85"/>
    <mergeCell ref="L86:L88"/>
    <mergeCell ref="M86:M88"/>
    <mergeCell ref="N86:N88"/>
    <mergeCell ref="M338:M340"/>
    <mergeCell ref="M335:M337"/>
    <mergeCell ref="N329:N331"/>
    <mergeCell ref="N332:N334"/>
    <mergeCell ref="N347:N349"/>
    <mergeCell ref="N286:N287"/>
    <mergeCell ref="M286:M287"/>
    <mergeCell ref="L286:L287"/>
    <mergeCell ref="M283:M285"/>
    <mergeCell ref="L283:L285"/>
    <mergeCell ref="N326:N328"/>
    <mergeCell ref="M326:M328"/>
    <mergeCell ref="L326:L328"/>
    <mergeCell ref="L323:L325"/>
    <mergeCell ref="N318:N322"/>
    <mergeCell ref="M318:M322"/>
    <mergeCell ref="L318:L322"/>
    <mergeCell ref="L315:L317"/>
    <mergeCell ref="L304:L306"/>
    <mergeCell ref="L301:L303"/>
    <mergeCell ref="L298:L300"/>
    <mergeCell ref="N289:N290"/>
    <mergeCell ref="M289:M290"/>
    <mergeCell ref="L289:L290"/>
    <mergeCell ref="K301:K303"/>
    <mergeCell ref="K264:K266"/>
    <mergeCell ref="K270:K272"/>
    <mergeCell ref="K295:K297"/>
    <mergeCell ref="K276:K278"/>
    <mergeCell ref="K298:K300"/>
    <mergeCell ref="K273:K275"/>
    <mergeCell ref="M295:M297"/>
    <mergeCell ref="M279:M282"/>
    <mergeCell ref="N283:N285"/>
    <mergeCell ref="N279:N282"/>
    <mergeCell ref="N273:N275"/>
    <mergeCell ref="L226:L228"/>
    <mergeCell ref="L208:L210"/>
    <mergeCell ref="N276:N278"/>
    <mergeCell ref="M276:M278"/>
    <mergeCell ref="M273:M275"/>
    <mergeCell ref="N270:N272"/>
    <mergeCell ref="M270:M272"/>
    <mergeCell ref="L270:L272"/>
    <mergeCell ref="N267:N269"/>
    <mergeCell ref="L267:L269"/>
    <mergeCell ref="N264:N266"/>
    <mergeCell ref="M264:M266"/>
    <mergeCell ref="L295:L297"/>
    <mergeCell ref="N259:N261"/>
    <mergeCell ref="M259:M261"/>
    <mergeCell ref="L259:L261"/>
    <mergeCell ref="L256:L258"/>
    <mergeCell ref="N250:N252"/>
    <mergeCell ref="M250:M252"/>
    <mergeCell ref="L250:L252"/>
    <mergeCell ref="D211:D213"/>
    <mergeCell ref="J220:J222"/>
    <mergeCell ref="E205:E207"/>
    <mergeCell ref="M122:M124"/>
    <mergeCell ref="L154:L156"/>
    <mergeCell ref="L134:L136"/>
    <mergeCell ref="M143:M145"/>
    <mergeCell ref="M131:M133"/>
    <mergeCell ref="L193:L195"/>
    <mergeCell ref="M226:M228"/>
    <mergeCell ref="M383:M385"/>
    <mergeCell ref="L383:L385"/>
    <mergeCell ref="M374:M376"/>
    <mergeCell ref="L374:L376"/>
    <mergeCell ref="L368:L370"/>
    <mergeCell ref="M365:M367"/>
    <mergeCell ref="K140:K142"/>
    <mergeCell ref="K157:K159"/>
    <mergeCell ref="K151:K153"/>
    <mergeCell ref="M341:M343"/>
    <mergeCell ref="L341:L343"/>
    <mergeCell ref="L338:L340"/>
    <mergeCell ref="L335:L337"/>
    <mergeCell ref="L332:L334"/>
    <mergeCell ref="M329:M331"/>
    <mergeCell ref="L329:L331"/>
    <mergeCell ref="M362:M364"/>
    <mergeCell ref="K286:K287"/>
    <mergeCell ref="K279:K282"/>
    <mergeCell ref="J289:J290"/>
    <mergeCell ref="K289:K290"/>
    <mergeCell ref="K160:K162"/>
    <mergeCell ref="L71:L73"/>
    <mergeCell ref="M71:M73"/>
    <mergeCell ref="N71:N73"/>
    <mergeCell ref="N211:N213"/>
    <mergeCell ref="N107:N109"/>
    <mergeCell ref="L187:L189"/>
    <mergeCell ref="L163:L165"/>
    <mergeCell ref="M163:M165"/>
    <mergeCell ref="N184:N186"/>
    <mergeCell ref="M175:M177"/>
    <mergeCell ref="N175:N177"/>
    <mergeCell ref="M172:M174"/>
    <mergeCell ref="L151:L153"/>
    <mergeCell ref="L122:L124"/>
    <mergeCell ref="L131:L133"/>
    <mergeCell ref="J202:J204"/>
    <mergeCell ref="E187:E189"/>
    <mergeCell ref="J187:J189"/>
    <mergeCell ref="E211:E213"/>
    <mergeCell ref="K154:K156"/>
    <mergeCell ref="M160:M162"/>
    <mergeCell ref="M154:M156"/>
    <mergeCell ref="M205:M207"/>
    <mergeCell ref="N193:N195"/>
    <mergeCell ref="M187:M189"/>
    <mergeCell ref="N190:N192"/>
    <mergeCell ref="N160:N162"/>
    <mergeCell ref="N166:N168"/>
    <mergeCell ref="N163:N165"/>
    <mergeCell ref="L181:L183"/>
    <mergeCell ref="M181:M183"/>
    <mergeCell ref="L211:L213"/>
    <mergeCell ref="L279:L282"/>
    <mergeCell ref="L273:L275"/>
    <mergeCell ref="M107:M109"/>
    <mergeCell ref="M223:M225"/>
    <mergeCell ref="M199:M201"/>
    <mergeCell ref="N220:N222"/>
    <mergeCell ref="M220:M222"/>
    <mergeCell ref="M211:M213"/>
    <mergeCell ref="N208:N210"/>
    <mergeCell ref="N202:N204"/>
    <mergeCell ref="N199:N201"/>
    <mergeCell ref="N196:N198"/>
    <mergeCell ref="M193:M195"/>
    <mergeCell ref="N187:N189"/>
    <mergeCell ref="N181:N183"/>
    <mergeCell ref="M178:M180"/>
    <mergeCell ref="L178:L180"/>
    <mergeCell ref="L175:L177"/>
    <mergeCell ref="L190:L192"/>
    <mergeCell ref="M190:M192"/>
    <mergeCell ref="L184:L186"/>
    <mergeCell ref="M244:M246"/>
    <mergeCell ref="M241:M243"/>
    <mergeCell ref="L241:L243"/>
    <mergeCell ref="N238:N240"/>
    <mergeCell ref="L238:L240"/>
    <mergeCell ref="N226:N228"/>
    <mergeCell ref="N223:N225"/>
    <mergeCell ref="N256:N258"/>
    <mergeCell ref="M256:M258"/>
    <mergeCell ref="L229:L231"/>
    <mergeCell ref="L247:L249"/>
    <mergeCell ref="M247:M249"/>
    <mergeCell ref="N247:N249"/>
    <mergeCell ref="N241:N243"/>
    <mergeCell ref="L244:L246"/>
    <mergeCell ref="N244:N246"/>
    <mergeCell ref="J374:J376"/>
    <mergeCell ref="K374:K376"/>
    <mergeCell ref="K304:K306"/>
    <mergeCell ref="J259:J261"/>
    <mergeCell ref="J214:J216"/>
    <mergeCell ref="J292:J294"/>
    <mergeCell ref="K292:K294"/>
    <mergeCell ref="K283:K285"/>
    <mergeCell ref="J253:J255"/>
    <mergeCell ref="K253:K255"/>
    <mergeCell ref="L107:L109"/>
    <mergeCell ref="L110:L112"/>
    <mergeCell ref="L113:L115"/>
    <mergeCell ref="L119:L121"/>
    <mergeCell ref="M196:M198"/>
    <mergeCell ref="M184:M186"/>
    <mergeCell ref="L137:L139"/>
    <mergeCell ref="L160:L162"/>
    <mergeCell ref="M202:M204"/>
    <mergeCell ref="L157:L159"/>
    <mergeCell ref="L146:L148"/>
    <mergeCell ref="M146:M148"/>
    <mergeCell ref="M134:M136"/>
    <mergeCell ref="K247:K249"/>
    <mergeCell ref="K214:K216"/>
    <mergeCell ref="K223:K225"/>
    <mergeCell ref="L32:L34"/>
    <mergeCell ref="M98:M100"/>
    <mergeCell ref="M119:M121"/>
    <mergeCell ref="K89:K91"/>
    <mergeCell ref="L276:L278"/>
    <mergeCell ref="L292:L294"/>
    <mergeCell ref="M292:M294"/>
    <mergeCell ref="L125:L127"/>
    <mergeCell ref="L264:L266"/>
    <mergeCell ref="M267:M269"/>
    <mergeCell ref="L214:L216"/>
    <mergeCell ref="M214:M216"/>
    <mergeCell ref="N214:N216"/>
    <mergeCell ref="L217:L219"/>
    <mergeCell ref="M217:M219"/>
    <mergeCell ref="N217:N219"/>
    <mergeCell ref="L253:L255"/>
    <mergeCell ref="M253:M255"/>
    <mergeCell ref="M208:M210"/>
    <mergeCell ref="K267:K269"/>
    <mergeCell ref="K256:K258"/>
    <mergeCell ref="K259:K261"/>
    <mergeCell ref="L232:L234"/>
    <mergeCell ref="M232:M234"/>
    <mergeCell ref="N232:N234"/>
    <mergeCell ref="L223:L225"/>
    <mergeCell ref="L235:L237"/>
    <mergeCell ref="M235:M237"/>
    <mergeCell ref="N235:N237"/>
    <mergeCell ref="N98:N100"/>
    <mergeCell ref="N95:N97"/>
    <mergeCell ref="N125:N127"/>
    <mergeCell ref="N134:N136"/>
    <mergeCell ref="N101:N103"/>
    <mergeCell ref="M101:M103"/>
    <mergeCell ref="N110:N112"/>
    <mergeCell ref="N26:N28"/>
    <mergeCell ref="M26:M28"/>
    <mergeCell ref="L35:L37"/>
    <mergeCell ref="N20:N22"/>
    <mergeCell ref="M17:M19"/>
    <mergeCell ref="L14:L16"/>
    <mergeCell ref="L26:L28"/>
    <mergeCell ref="L29:L31"/>
    <mergeCell ref="M20:M22"/>
    <mergeCell ref="M53:M55"/>
    <mergeCell ref="M89:M91"/>
    <mergeCell ref="M125:M127"/>
    <mergeCell ref="L77:L79"/>
    <mergeCell ref="M74:M76"/>
    <mergeCell ref="L17:L19"/>
    <mergeCell ref="N14:N16"/>
    <mergeCell ref="N131:N133"/>
    <mergeCell ref="M110:M112"/>
    <mergeCell ref="N119:N121"/>
    <mergeCell ref="N122:N124"/>
    <mergeCell ref="L128:L130"/>
    <mergeCell ref="M128:M130"/>
    <mergeCell ref="N128:N130"/>
    <mergeCell ref="M113:M115"/>
    <mergeCell ref="L68:L70"/>
    <mergeCell ref="L1:N1"/>
    <mergeCell ref="L2:N2"/>
    <mergeCell ref="L3:N3"/>
    <mergeCell ref="N29:N31"/>
    <mergeCell ref="N59:N61"/>
    <mergeCell ref="M32:M34"/>
    <mergeCell ref="M23:M25"/>
    <mergeCell ref="N32:N34"/>
    <mergeCell ref="L101:L103"/>
    <mergeCell ref="N104:N106"/>
    <mergeCell ref="N113:N115"/>
    <mergeCell ref="M104:M106"/>
    <mergeCell ref="L41:L43"/>
    <mergeCell ref="M14:M16"/>
    <mergeCell ref="M323:M325"/>
    <mergeCell ref="N301:N303"/>
    <mergeCell ref="N292:N294"/>
    <mergeCell ref="N253:N255"/>
    <mergeCell ref="N229:N231"/>
    <mergeCell ref="M229:M231"/>
    <mergeCell ref="M238:M240"/>
    <mergeCell ref="N315:N317"/>
    <mergeCell ref="M301:M303"/>
    <mergeCell ref="M304:M306"/>
    <mergeCell ref="M298:M300"/>
    <mergeCell ref="M315:M317"/>
    <mergeCell ref="N298:N300"/>
    <mergeCell ref="N304:N306"/>
    <mergeCell ref="N323:N325"/>
    <mergeCell ref="N295:N297"/>
    <mergeCell ref="L23:L25"/>
    <mergeCell ref="N341:N343"/>
    <mergeCell ref="N338:N340"/>
    <mergeCell ref="N359:N361"/>
    <mergeCell ref="N353:N355"/>
    <mergeCell ref="N350:N352"/>
    <mergeCell ref="N344:N346"/>
    <mergeCell ref="K315:K317"/>
    <mergeCell ref="K332:K334"/>
    <mergeCell ref="K326:K328"/>
    <mergeCell ref="K329:K331"/>
    <mergeCell ref="K323:K325"/>
    <mergeCell ref="K318:K322"/>
    <mergeCell ref="K383:K385"/>
    <mergeCell ref="K344:K346"/>
    <mergeCell ref="K350:K352"/>
    <mergeCell ref="K341:K343"/>
    <mergeCell ref="K347:K349"/>
    <mergeCell ref="K335:K337"/>
    <mergeCell ref="K368:K370"/>
    <mergeCell ref="L371:L373"/>
    <mergeCell ref="M371:M373"/>
    <mergeCell ref="M350:M352"/>
    <mergeCell ref="L350:L352"/>
    <mergeCell ref="L353:L355"/>
    <mergeCell ref="M353:M355"/>
    <mergeCell ref="M359:M361"/>
    <mergeCell ref="M347:M349"/>
    <mergeCell ref="L347:L349"/>
    <mergeCell ref="L344:L346"/>
    <mergeCell ref="M332:M334"/>
    <mergeCell ref="N335:N337"/>
    <mergeCell ref="M344:M346"/>
    <mergeCell ref="N371:N373"/>
    <mergeCell ref="N389:N391"/>
    <mergeCell ref="N383:N385"/>
    <mergeCell ref="L380:L382"/>
    <mergeCell ref="M389:M391"/>
    <mergeCell ref="M380:M382"/>
    <mergeCell ref="L386:L388"/>
    <mergeCell ref="L365:L367"/>
    <mergeCell ref="L389:L391"/>
    <mergeCell ref="M368:M370"/>
    <mergeCell ref="N368:N370"/>
    <mergeCell ref="N365:N367"/>
    <mergeCell ref="M386:M388"/>
    <mergeCell ref="N386:N388"/>
    <mergeCell ref="N362:N364"/>
    <mergeCell ref="N356:N358"/>
    <mergeCell ref="M356:M358"/>
    <mergeCell ref="L359:L361"/>
    <mergeCell ref="L362:L364"/>
    <mergeCell ref="L356:L358"/>
    <mergeCell ref="N380:N382"/>
    <mergeCell ref="N374:N376"/>
    <mergeCell ref="C389:C391"/>
    <mergeCell ref="C359:C361"/>
    <mergeCell ref="A383:A385"/>
    <mergeCell ref="J323:J325"/>
    <mergeCell ref="J318:J322"/>
    <mergeCell ref="J344:J346"/>
    <mergeCell ref="J326:J334"/>
    <mergeCell ref="J335:J340"/>
    <mergeCell ref="K389:K391"/>
    <mergeCell ref="K365:K367"/>
    <mergeCell ref="K386:K388"/>
    <mergeCell ref="J389:J391"/>
    <mergeCell ref="J362:J364"/>
    <mergeCell ref="J350:J352"/>
    <mergeCell ref="J353:J355"/>
    <mergeCell ref="J365:J367"/>
    <mergeCell ref="J368:J370"/>
    <mergeCell ref="K353:K355"/>
    <mergeCell ref="K362:K364"/>
    <mergeCell ref="K359:K361"/>
    <mergeCell ref="J359:J361"/>
    <mergeCell ref="J356:J358"/>
    <mergeCell ref="J347:J349"/>
    <mergeCell ref="J341:J343"/>
    <mergeCell ref="J371:J373"/>
    <mergeCell ref="K371:K373"/>
    <mergeCell ref="K380:K382"/>
    <mergeCell ref="J383:J385"/>
    <mergeCell ref="J377:J379"/>
    <mergeCell ref="J380:J382"/>
    <mergeCell ref="K338:K340"/>
    <mergeCell ref="K356:K358"/>
    <mergeCell ref="E389:E391"/>
    <mergeCell ref="D326:D328"/>
    <mergeCell ref="D329:D331"/>
    <mergeCell ref="D341:D343"/>
    <mergeCell ref="D347:D349"/>
    <mergeCell ref="D338:D340"/>
    <mergeCell ref="D344:D346"/>
    <mergeCell ref="D356:D358"/>
    <mergeCell ref="E377:E379"/>
    <mergeCell ref="E365:E367"/>
    <mergeCell ref="E359:E361"/>
    <mergeCell ref="E380:E382"/>
    <mergeCell ref="E386:E388"/>
    <mergeCell ref="E383:E385"/>
    <mergeCell ref="D377:D379"/>
    <mergeCell ref="D359:D361"/>
    <mergeCell ref="D386:D388"/>
    <mergeCell ref="D380:D382"/>
    <mergeCell ref="D383:D385"/>
    <mergeCell ref="D368:D370"/>
    <mergeCell ref="D335:D337"/>
    <mergeCell ref="D332:D334"/>
    <mergeCell ref="E335:E337"/>
    <mergeCell ref="D374:D376"/>
    <mergeCell ref="B380:B382"/>
    <mergeCell ref="C347:C349"/>
    <mergeCell ref="A386:B388"/>
    <mergeCell ref="B383:B385"/>
    <mergeCell ref="A377:A379"/>
    <mergeCell ref="A389:B391"/>
    <mergeCell ref="J315:J317"/>
    <mergeCell ref="E332:E334"/>
    <mergeCell ref="E326:E328"/>
    <mergeCell ref="E323:E325"/>
    <mergeCell ref="E329:E331"/>
    <mergeCell ref="F320:F322"/>
    <mergeCell ref="I320:I322"/>
    <mergeCell ref="C350:C352"/>
    <mergeCell ref="C353:C355"/>
    <mergeCell ref="B353:B355"/>
    <mergeCell ref="B350:B352"/>
    <mergeCell ref="B332:B334"/>
    <mergeCell ref="B338:B340"/>
    <mergeCell ref="B335:B337"/>
    <mergeCell ref="C344:C346"/>
    <mergeCell ref="B341:B343"/>
    <mergeCell ref="B323:B325"/>
    <mergeCell ref="C341:C343"/>
    <mergeCell ref="D389:D391"/>
    <mergeCell ref="E353:E355"/>
    <mergeCell ref="J386:J388"/>
    <mergeCell ref="A344:A346"/>
    <mergeCell ref="A335:A337"/>
    <mergeCell ref="A338:A340"/>
    <mergeCell ref="A341:A343"/>
    <mergeCell ref="A326:A328"/>
    <mergeCell ref="C386:C388"/>
    <mergeCell ref="C383:C385"/>
    <mergeCell ref="C368:C370"/>
    <mergeCell ref="C356:C358"/>
    <mergeCell ref="C380:C382"/>
    <mergeCell ref="C362:C364"/>
    <mergeCell ref="C377:C379"/>
    <mergeCell ref="E350:E352"/>
    <mergeCell ref="E356:E358"/>
    <mergeCell ref="D362:D364"/>
    <mergeCell ref="D323:D325"/>
    <mergeCell ref="E318:E322"/>
    <mergeCell ref="D318:D322"/>
    <mergeCell ref="E368:E370"/>
    <mergeCell ref="E362:E364"/>
    <mergeCell ref="D350:D352"/>
    <mergeCell ref="D353:D355"/>
    <mergeCell ref="D365:D367"/>
    <mergeCell ref="D371:D373"/>
    <mergeCell ref="E371:E373"/>
    <mergeCell ref="E374:E376"/>
    <mergeCell ref="J273:J275"/>
    <mergeCell ref="B289:B291"/>
    <mergeCell ref="E289:E291"/>
    <mergeCell ref="E312:E314"/>
    <mergeCell ref="C312:C314"/>
    <mergeCell ref="C329:C331"/>
    <mergeCell ref="C323:C325"/>
    <mergeCell ref="D315:D317"/>
    <mergeCell ref="D312:D314"/>
    <mergeCell ref="C326:C328"/>
    <mergeCell ref="C318:C322"/>
    <mergeCell ref="E304:E306"/>
    <mergeCell ref="E301:E303"/>
    <mergeCell ref="B283:B285"/>
    <mergeCell ref="B315:B317"/>
    <mergeCell ref="B309:B311"/>
    <mergeCell ref="B318:B322"/>
    <mergeCell ref="B292:B294"/>
    <mergeCell ref="C292:C294"/>
    <mergeCell ref="D292:D294"/>
    <mergeCell ref="E292:E294"/>
    <mergeCell ref="C283:C285"/>
    <mergeCell ref="B276:B278"/>
    <mergeCell ref="E315:E317"/>
    <mergeCell ref="J286:J287"/>
    <mergeCell ref="E309:E311"/>
    <mergeCell ref="D309:D311"/>
    <mergeCell ref="D304:D306"/>
    <mergeCell ref="E298:E300"/>
    <mergeCell ref="J298:J300"/>
    <mergeCell ref="B312:B314"/>
    <mergeCell ref="G320:G322"/>
    <mergeCell ref="B377:B379"/>
    <mergeCell ref="B356:B358"/>
    <mergeCell ref="A365:A367"/>
    <mergeCell ref="A368:A370"/>
    <mergeCell ref="B359:B361"/>
    <mergeCell ref="A359:A361"/>
    <mergeCell ref="B362:B364"/>
    <mergeCell ref="A362:A364"/>
    <mergeCell ref="A356:A358"/>
    <mergeCell ref="C371:C373"/>
    <mergeCell ref="B326:B328"/>
    <mergeCell ref="C338:C340"/>
    <mergeCell ref="A371:A373"/>
    <mergeCell ref="B371:B373"/>
    <mergeCell ref="C335:C337"/>
    <mergeCell ref="C332:C334"/>
    <mergeCell ref="A347:A349"/>
    <mergeCell ref="B344:B346"/>
    <mergeCell ref="B347:B349"/>
    <mergeCell ref="C374:C376"/>
    <mergeCell ref="B374:B376"/>
    <mergeCell ref="A329:A331"/>
    <mergeCell ref="B368:B370"/>
    <mergeCell ref="B365:B367"/>
    <mergeCell ref="C365:C367"/>
    <mergeCell ref="E235:E237"/>
    <mergeCell ref="A295:A297"/>
    <mergeCell ref="B301:B303"/>
    <mergeCell ref="D279:D282"/>
    <mergeCell ref="A229:A231"/>
    <mergeCell ref="B232:B234"/>
    <mergeCell ref="B229:B231"/>
    <mergeCell ref="E256:E258"/>
    <mergeCell ref="E229:E231"/>
    <mergeCell ref="D241:D243"/>
    <mergeCell ref="E244:E246"/>
    <mergeCell ref="A332:A334"/>
    <mergeCell ref="B329:B331"/>
    <mergeCell ref="C315:C317"/>
    <mergeCell ref="A353:A355"/>
    <mergeCell ref="A350:A352"/>
    <mergeCell ref="A315:A317"/>
    <mergeCell ref="A318:A322"/>
    <mergeCell ref="A323:A325"/>
    <mergeCell ref="E295:E297"/>
    <mergeCell ref="E283:E285"/>
    <mergeCell ref="E338:E340"/>
    <mergeCell ref="E344:E346"/>
    <mergeCell ref="E347:E349"/>
    <mergeCell ref="E341:E343"/>
    <mergeCell ref="D295:D297"/>
    <mergeCell ref="D289:D291"/>
    <mergeCell ref="A304:B306"/>
    <mergeCell ref="C304:C306"/>
    <mergeCell ref="J304:J306"/>
    <mergeCell ref="J301:J303"/>
    <mergeCell ref="C309:C311"/>
    <mergeCell ref="A308:B308"/>
    <mergeCell ref="A309:A311"/>
    <mergeCell ref="D298:D300"/>
    <mergeCell ref="A283:A285"/>
    <mergeCell ref="A286:A288"/>
    <mergeCell ref="C229:C231"/>
    <mergeCell ref="D273:D275"/>
    <mergeCell ref="A259:B261"/>
    <mergeCell ref="A262:B262"/>
    <mergeCell ref="D267:D269"/>
    <mergeCell ref="B273:B275"/>
    <mergeCell ref="A264:A266"/>
    <mergeCell ref="E270:E272"/>
    <mergeCell ref="E264:E266"/>
    <mergeCell ref="C232:C234"/>
    <mergeCell ref="A301:A303"/>
    <mergeCell ref="D232:D234"/>
    <mergeCell ref="B298:B300"/>
    <mergeCell ref="C301:C303"/>
    <mergeCell ref="B295:B297"/>
    <mergeCell ref="D283:D285"/>
    <mergeCell ref="A270:A272"/>
    <mergeCell ref="A273:A275"/>
    <mergeCell ref="C235:C237"/>
    <mergeCell ref="D235:D237"/>
    <mergeCell ref="K232:K234"/>
    <mergeCell ref="D238:D240"/>
    <mergeCell ref="E238:E240"/>
    <mergeCell ref="J238:J240"/>
    <mergeCell ref="K211:K213"/>
    <mergeCell ref="J205:J207"/>
    <mergeCell ref="E220:E222"/>
    <mergeCell ref="D223:D225"/>
    <mergeCell ref="D226:D228"/>
    <mergeCell ref="J232:J234"/>
    <mergeCell ref="E232:E234"/>
    <mergeCell ref="A312:A314"/>
    <mergeCell ref="J310:J311"/>
    <mergeCell ref="B264:B266"/>
    <mergeCell ref="A263:B263"/>
    <mergeCell ref="J295:J297"/>
    <mergeCell ref="E286:E288"/>
    <mergeCell ref="J267:J269"/>
    <mergeCell ref="J270:J272"/>
    <mergeCell ref="D259:D261"/>
    <mergeCell ref="C267:C269"/>
    <mergeCell ref="D270:D272"/>
    <mergeCell ref="D301:D303"/>
    <mergeCell ref="E259:E261"/>
    <mergeCell ref="D286:D288"/>
    <mergeCell ref="C264:C266"/>
    <mergeCell ref="C270:C272"/>
    <mergeCell ref="A267:A269"/>
    <mergeCell ref="A289:A291"/>
    <mergeCell ref="C286:C288"/>
    <mergeCell ref="C289:C291"/>
    <mergeCell ref="C295:C297"/>
    <mergeCell ref="A205:A207"/>
    <mergeCell ref="A208:A210"/>
    <mergeCell ref="A211:A213"/>
    <mergeCell ref="B211:B213"/>
    <mergeCell ref="A232:A234"/>
    <mergeCell ref="B199:B201"/>
    <mergeCell ref="B202:B204"/>
    <mergeCell ref="A196:A198"/>
    <mergeCell ref="B196:B198"/>
    <mergeCell ref="D199:D201"/>
    <mergeCell ref="A298:A300"/>
    <mergeCell ref="C220:C222"/>
    <mergeCell ref="A276:A278"/>
    <mergeCell ref="B253:B255"/>
    <mergeCell ref="C253:C255"/>
    <mergeCell ref="D253:D255"/>
    <mergeCell ref="A199:A201"/>
    <mergeCell ref="C202:C204"/>
    <mergeCell ref="C273:C275"/>
    <mergeCell ref="C214:C216"/>
    <mergeCell ref="D214:D216"/>
    <mergeCell ref="B217:B219"/>
    <mergeCell ref="C217:C219"/>
    <mergeCell ref="D217:D219"/>
    <mergeCell ref="C241:C243"/>
    <mergeCell ref="D202:D204"/>
    <mergeCell ref="B250:B252"/>
    <mergeCell ref="C196:C198"/>
    <mergeCell ref="D208:D210"/>
    <mergeCell ref="A279:A282"/>
    <mergeCell ref="C259:C261"/>
    <mergeCell ref="C298:C300"/>
    <mergeCell ref="J283:J285"/>
    <mergeCell ref="J276:J278"/>
    <mergeCell ref="E279:E282"/>
    <mergeCell ref="D220:D222"/>
    <mergeCell ref="C211:C213"/>
    <mergeCell ref="E223:E225"/>
    <mergeCell ref="C208:C210"/>
    <mergeCell ref="B235:B237"/>
    <mergeCell ref="B220:B222"/>
    <mergeCell ref="B205:B207"/>
    <mergeCell ref="B208:B210"/>
    <mergeCell ref="J229:J231"/>
    <mergeCell ref="J235:J237"/>
    <mergeCell ref="J256:J258"/>
    <mergeCell ref="B214:B216"/>
    <mergeCell ref="B256:B258"/>
    <mergeCell ref="C256:C258"/>
    <mergeCell ref="D256:D258"/>
    <mergeCell ref="B241:B243"/>
    <mergeCell ref="E241:E243"/>
    <mergeCell ref="B244:B246"/>
    <mergeCell ref="C244:C246"/>
    <mergeCell ref="D244:D246"/>
    <mergeCell ref="E247:E249"/>
    <mergeCell ref="J247:J249"/>
    <mergeCell ref="E214:E216"/>
    <mergeCell ref="E276:E278"/>
    <mergeCell ref="B267:B269"/>
    <mergeCell ref="C238:C240"/>
    <mergeCell ref="J241:J243"/>
    <mergeCell ref="E273:E275"/>
    <mergeCell ref="E253:E255"/>
    <mergeCell ref="B286:B288"/>
    <mergeCell ref="J226:J228"/>
    <mergeCell ref="E226:E228"/>
    <mergeCell ref="D276:D278"/>
    <mergeCell ref="C279:C282"/>
    <mergeCell ref="B238:B240"/>
    <mergeCell ref="C223:C225"/>
    <mergeCell ref="J223:J225"/>
    <mergeCell ref="J211:J213"/>
    <mergeCell ref="A226:A228"/>
    <mergeCell ref="B223:B225"/>
    <mergeCell ref="C184:C186"/>
    <mergeCell ref="B184:B186"/>
    <mergeCell ref="B279:B282"/>
    <mergeCell ref="B270:B272"/>
    <mergeCell ref="D264:D266"/>
    <mergeCell ref="D205:D207"/>
    <mergeCell ref="C205:C207"/>
    <mergeCell ref="C276:C278"/>
    <mergeCell ref="J190:J192"/>
    <mergeCell ref="J208:J210"/>
    <mergeCell ref="J264:J266"/>
    <mergeCell ref="J279:J282"/>
    <mergeCell ref="E267:E269"/>
    <mergeCell ref="B193:B195"/>
    <mergeCell ref="E202:E204"/>
    <mergeCell ref="A193:A195"/>
    <mergeCell ref="C199:C201"/>
    <mergeCell ref="A202:A204"/>
    <mergeCell ref="B247:B249"/>
    <mergeCell ref="C247:C249"/>
    <mergeCell ref="D247:D249"/>
    <mergeCell ref="A223:A225"/>
    <mergeCell ref="B226:B228"/>
    <mergeCell ref="C226:C228"/>
    <mergeCell ref="K184:K186"/>
    <mergeCell ref="A187:A189"/>
    <mergeCell ref="C190:C192"/>
    <mergeCell ref="D175:D177"/>
    <mergeCell ref="K178:K180"/>
    <mergeCell ref="K190:K192"/>
    <mergeCell ref="K187:K189"/>
    <mergeCell ref="A184:A186"/>
    <mergeCell ref="K163:K165"/>
    <mergeCell ref="K125:K127"/>
    <mergeCell ref="C125:C127"/>
    <mergeCell ref="C131:C133"/>
    <mergeCell ref="A178:A180"/>
    <mergeCell ref="A172:A174"/>
    <mergeCell ref="B175:B177"/>
    <mergeCell ref="B172:B174"/>
    <mergeCell ref="J175:J177"/>
    <mergeCell ref="J184:J186"/>
    <mergeCell ref="D178:D180"/>
    <mergeCell ref="J178:J180"/>
    <mergeCell ref="A190:A192"/>
    <mergeCell ref="E190:E192"/>
    <mergeCell ref="A151:A153"/>
    <mergeCell ref="A143:A145"/>
    <mergeCell ref="K131:K133"/>
    <mergeCell ref="J157:J159"/>
    <mergeCell ref="A175:A177"/>
    <mergeCell ref="E175:E177"/>
    <mergeCell ref="E178:E180"/>
    <mergeCell ref="A169:A171"/>
    <mergeCell ref="D116:D118"/>
    <mergeCell ref="B116:B118"/>
    <mergeCell ref="B143:B145"/>
    <mergeCell ref="E160:E162"/>
    <mergeCell ref="B122:B124"/>
    <mergeCell ref="E157:E159"/>
    <mergeCell ref="J143:J145"/>
    <mergeCell ref="J125:J127"/>
    <mergeCell ref="J154:J156"/>
    <mergeCell ref="J151:J153"/>
    <mergeCell ref="E131:E133"/>
    <mergeCell ref="J116:J118"/>
    <mergeCell ref="B178:B180"/>
    <mergeCell ref="C178:C180"/>
    <mergeCell ref="C175:C177"/>
    <mergeCell ref="C169:C171"/>
    <mergeCell ref="D169:D171"/>
    <mergeCell ref="A160:A162"/>
    <mergeCell ref="D157:D159"/>
    <mergeCell ref="J146:J148"/>
    <mergeCell ref="C113:C115"/>
    <mergeCell ref="B151:B153"/>
    <mergeCell ref="B125:B127"/>
    <mergeCell ref="B160:B162"/>
    <mergeCell ref="C160:C162"/>
    <mergeCell ref="J160:J162"/>
    <mergeCell ref="D125:D127"/>
    <mergeCell ref="D119:D121"/>
    <mergeCell ref="C137:C139"/>
    <mergeCell ref="D160:D162"/>
    <mergeCell ref="C151:C153"/>
    <mergeCell ref="C122:C124"/>
    <mergeCell ref="B131:B133"/>
    <mergeCell ref="D134:D136"/>
    <mergeCell ref="A157:A159"/>
    <mergeCell ref="J131:J133"/>
    <mergeCell ref="D151:D153"/>
    <mergeCell ref="E154:E156"/>
    <mergeCell ref="E134:E136"/>
    <mergeCell ref="A146:B148"/>
    <mergeCell ref="A134:A136"/>
    <mergeCell ref="J113:J115"/>
    <mergeCell ref="B140:B142"/>
    <mergeCell ref="C140:C142"/>
    <mergeCell ref="D140:D142"/>
    <mergeCell ref="E140:E142"/>
    <mergeCell ref="J140:J142"/>
    <mergeCell ref="C134:C136"/>
    <mergeCell ref="J134:J136"/>
    <mergeCell ref="B190:B192"/>
    <mergeCell ref="B169:B171"/>
    <mergeCell ref="C193:C195"/>
    <mergeCell ref="B187:B189"/>
    <mergeCell ref="C172:C174"/>
    <mergeCell ref="E151:E153"/>
    <mergeCell ref="B163:B165"/>
    <mergeCell ref="C163:C165"/>
    <mergeCell ref="J193:J195"/>
    <mergeCell ref="B107:B109"/>
    <mergeCell ref="B98:B100"/>
    <mergeCell ref="D107:D109"/>
    <mergeCell ref="C92:C94"/>
    <mergeCell ref="B181:B183"/>
    <mergeCell ref="C181:C183"/>
    <mergeCell ref="D181:D183"/>
    <mergeCell ref="E181:E183"/>
    <mergeCell ref="J181:J183"/>
    <mergeCell ref="J137:J139"/>
    <mergeCell ref="J104:J106"/>
    <mergeCell ref="J110:J112"/>
    <mergeCell ref="B166:B168"/>
    <mergeCell ref="C166:C168"/>
    <mergeCell ref="B128:B130"/>
    <mergeCell ref="D166:D168"/>
    <mergeCell ref="E166:E168"/>
    <mergeCell ref="J166:J168"/>
    <mergeCell ref="C187:C189"/>
    <mergeCell ref="E169:E171"/>
    <mergeCell ref="B154:B156"/>
    <mergeCell ref="D154:D156"/>
    <mergeCell ref="D187:D189"/>
    <mergeCell ref="K92:K94"/>
    <mergeCell ref="E80:E82"/>
    <mergeCell ref="D98:D100"/>
    <mergeCell ref="J95:J97"/>
    <mergeCell ref="E95:E97"/>
    <mergeCell ref="D89:D91"/>
    <mergeCell ref="E89:E91"/>
    <mergeCell ref="C80:C82"/>
    <mergeCell ref="K80:K82"/>
    <mergeCell ref="B92:B94"/>
    <mergeCell ref="D92:D94"/>
    <mergeCell ref="E92:E94"/>
    <mergeCell ref="K86:K88"/>
    <mergeCell ref="B86:B88"/>
    <mergeCell ref="C86:C88"/>
    <mergeCell ref="K83:K85"/>
    <mergeCell ref="B83:B85"/>
    <mergeCell ref="B80:B82"/>
    <mergeCell ref="J86:J88"/>
    <mergeCell ref="J89:J91"/>
    <mergeCell ref="J98:J100"/>
    <mergeCell ref="E98:E100"/>
    <mergeCell ref="B95:B97"/>
    <mergeCell ref="J92:J94"/>
    <mergeCell ref="K95:K97"/>
    <mergeCell ref="C89:C91"/>
    <mergeCell ref="D86:D88"/>
    <mergeCell ref="E86:E88"/>
    <mergeCell ref="J80:J82"/>
    <mergeCell ref="J83:J85"/>
    <mergeCell ref="K98:K100"/>
    <mergeCell ref="E53:E55"/>
    <mergeCell ref="C77:C79"/>
    <mergeCell ref="B68:B70"/>
    <mergeCell ref="C68:C70"/>
    <mergeCell ref="D68:D70"/>
    <mergeCell ref="E68:E70"/>
    <mergeCell ref="E77:E79"/>
    <mergeCell ref="A77:A79"/>
    <mergeCell ref="C83:C85"/>
    <mergeCell ref="K62:K64"/>
    <mergeCell ref="B74:B76"/>
    <mergeCell ref="B41:B43"/>
    <mergeCell ref="C41:C43"/>
    <mergeCell ref="D41:D43"/>
    <mergeCell ref="K65:K67"/>
    <mergeCell ref="K74:K76"/>
    <mergeCell ref="K71:K73"/>
    <mergeCell ref="C71:C73"/>
    <mergeCell ref="A71:A73"/>
    <mergeCell ref="D83:D85"/>
    <mergeCell ref="K47:K49"/>
    <mergeCell ref="K77:K79"/>
    <mergeCell ref="E44:E46"/>
    <mergeCell ref="K44:K46"/>
    <mergeCell ref="E83:E85"/>
    <mergeCell ref="J71:J73"/>
    <mergeCell ref="K68:K70"/>
    <mergeCell ref="E50:E52"/>
    <mergeCell ref="J50:J52"/>
    <mergeCell ref="K50:K52"/>
    <mergeCell ref="J14:J16"/>
    <mergeCell ref="J17:J19"/>
    <mergeCell ref="K35:K37"/>
    <mergeCell ref="J44:J46"/>
    <mergeCell ref="E65:E67"/>
    <mergeCell ref="B23:B25"/>
    <mergeCell ref="A26:A28"/>
    <mergeCell ref="B26:B28"/>
    <mergeCell ref="B35:B37"/>
    <mergeCell ref="A35:A37"/>
    <mergeCell ref="B29:B31"/>
    <mergeCell ref="B32:B34"/>
    <mergeCell ref="A23:A25"/>
    <mergeCell ref="J59:J61"/>
    <mergeCell ref="C35:C37"/>
    <mergeCell ref="E47:E49"/>
    <mergeCell ref="E35:E37"/>
    <mergeCell ref="K59:K61"/>
    <mergeCell ref="B38:B40"/>
    <mergeCell ref="C38:C40"/>
    <mergeCell ref="J32:J34"/>
    <mergeCell ref="J26:J28"/>
    <mergeCell ref="E41:E43"/>
    <mergeCell ref="J41:J43"/>
    <mergeCell ref="E59:E61"/>
    <mergeCell ref="B59:B61"/>
    <mergeCell ref="C44:C46"/>
    <mergeCell ref="K38:K40"/>
    <mergeCell ref="E17:E19"/>
    <mergeCell ref="D62:D64"/>
    <mergeCell ref="K32:K34"/>
    <mergeCell ref="J35:J37"/>
    <mergeCell ref="F6:I6"/>
    <mergeCell ref="K17:K19"/>
    <mergeCell ref="K29:K31"/>
    <mergeCell ref="K41:K43"/>
    <mergeCell ref="J53:J55"/>
    <mergeCell ref="K53:K55"/>
    <mergeCell ref="K23:K25"/>
    <mergeCell ref="J29:J31"/>
    <mergeCell ref="E23:E25"/>
    <mergeCell ref="E26:E28"/>
    <mergeCell ref="K26:K28"/>
    <mergeCell ref="D53:D55"/>
    <mergeCell ref="D38:D40"/>
    <mergeCell ref="K14:K16"/>
    <mergeCell ref="J77:J79"/>
    <mergeCell ref="C6:D7"/>
    <mergeCell ref="C8:C9"/>
    <mergeCell ref="J7:J9"/>
    <mergeCell ref="J6:N6"/>
    <mergeCell ref="G71:G73"/>
    <mergeCell ref="I71:I73"/>
    <mergeCell ref="E71:E73"/>
    <mergeCell ref="F71:F73"/>
    <mergeCell ref="K7:K9"/>
    <mergeCell ref="L20:L22"/>
    <mergeCell ref="L38:L40"/>
    <mergeCell ref="M38:M40"/>
    <mergeCell ref="N38:N40"/>
    <mergeCell ref="L53:L55"/>
    <mergeCell ref="E14:E16"/>
    <mergeCell ref="K20:K22"/>
    <mergeCell ref="N35:N37"/>
    <mergeCell ref="M29:M31"/>
    <mergeCell ref="J23:J25"/>
    <mergeCell ref="E32:E34"/>
    <mergeCell ref="E6:E9"/>
    <mergeCell ref="D8:D9"/>
    <mergeCell ref="E29:E31"/>
    <mergeCell ref="M35:M37"/>
    <mergeCell ref="N23:N25"/>
    <mergeCell ref="N17:N19"/>
    <mergeCell ref="C62:C64"/>
    <mergeCell ref="C65:C67"/>
    <mergeCell ref="B20:B22"/>
    <mergeCell ref="D17:D19"/>
    <mergeCell ref="D29:D31"/>
    <mergeCell ref="B44:B46"/>
    <mergeCell ref="D35:D37"/>
    <mergeCell ref="E20:E22"/>
    <mergeCell ref="J20:J22"/>
    <mergeCell ref="B47:B49"/>
    <mergeCell ref="C47:C49"/>
    <mergeCell ref="D47:D49"/>
    <mergeCell ref="E38:E40"/>
    <mergeCell ref="J38:J40"/>
    <mergeCell ref="D23:D25"/>
    <mergeCell ref="C20:C22"/>
    <mergeCell ref="D20:D22"/>
    <mergeCell ref="J47:J49"/>
    <mergeCell ref="N44:N46"/>
    <mergeCell ref="F7:F9"/>
    <mergeCell ref="A6:A9"/>
    <mergeCell ref="D14:D16"/>
    <mergeCell ref="C17:C19"/>
    <mergeCell ref="A17:A19"/>
    <mergeCell ref="B6:B9"/>
    <mergeCell ref="A12:B12"/>
    <mergeCell ref="B17:B19"/>
    <mergeCell ref="A47:A49"/>
    <mergeCell ref="A11:B11"/>
    <mergeCell ref="A13:B13"/>
    <mergeCell ref="A14:A16"/>
    <mergeCell ref="D65:D67"/>
    <mergeCell ref="D32:D34"/>
    <mergeCell ref="A20:A22"/>
    <mergeCell ref="C26:C28"/>
    <mergeCell ref="C23:C25"/>
    <mergeCell ref="D26:D28"/>
    <mergeCell ref="C59:C61"/>
    <mergeCell ref="A32:A34"/>
    <mergeCell ref="A44:A46"/>
    <mergeCell ref="A53:A55"/>
    <mergeCell ref="B53:B55"/>
    <mergeCell ref="C53:C55"/>
    <mergeCell ref="A65:A67"/>
    <mergeCell ref="D44:D46"/>
    <mergeCell ref="B14:B16"/>
    <mergeCell ref="C32:C34"/>
    <mergeCell ref="C29:C31"/>
    <mergeCell ref="B50:B52"/>
    <mergeCell ref="C50:C52"/>
    <mergeCell ref="D50:D52"/>
    <mergeCell ref="C14:C16"/>
    <mergeCell ref="E74:E76"/>
    <mergeCell ref="M59:M61"/>
    <mergeCell ref="L47:L49"/>
    <mergeCell ref="J74:J76"/>
    <mergeCell ref="D59:D61"/>
    <mergeCell ref="J62:J64"/>
    <mergeCell ref="J65:J67"/>
    <mergeCell ref="J68:J70"/>
    <mergeCell ref="A307:B307"/>
    <mergeCell ref="B56:B58"/>
    <mergeCell ref="C56:C58"/>
    <mergeCell ref="D56:D58"/>
    <mergeCell ref="E56:E58"/>
    <mergeCell ref="D95:D97"/>
    <mergeCell ref="D80:D82"/>
    <mergeCell ref="E101:E103"/>
    <mergeCell ref="C101:C103"/>
    <mergeCell ref="B77:B79"/>
    <mergeCell ref="E62:E64"/>
    <mergeCell ref="B113:B115"/>
    <mergeCell ref="A110:A112"/>
    <mergeCell ref="D113:D115"/>
    <mergeCell ref="E110:E112"/>
    <mergeCell ref="E113:E115"/>
    <mergeCell ref="A59:A64"/>
    <mergeCell ref="B62:B64"/>
    <mergeCell ref="B65:B67"/>
    <mergeCell ref="C154:C156"/>
    <mergeCell ref="B157:B159"/>
    <mergeCell ref="C157:C159"/>
    <mergeCell ref="A80:A82"/>
    <mergeCell ref="A74:A76"/>
    <mergeCell ref="D77:D79"/>
    <mergeCell ref="C74:C76"/>
    <mergeCell ref="D74:D76"/>
    <mergeCell ref="A95:A97"/>
    <mergeCell ref="A107:A109"/>
    <mergeCell ref="B71:B73"/>
    <mergeCell ref="A154:A156"/>
    <mergeCell ref="D110:D112"/>
    <mergeCell ref="A122:A124"/>
    <mergeCell ref="D131:D133"/>
    <mergeCell ref="C143:C145"/>
    <mergeCell ref="A113:A115"/>
    <mergeCell ref="C104:C106"/>
    <mergeCell ref="B104:B106"/>
    <mergeCell ref="C116:C118"/>
    <mergeCell ref="A150:B150"/>
    <mergeCell ref="A149:B149"/>
    <mergeCell ref="C110:C112"/>
    <mergeCell ref="B110:B112"/>
    <mergeCell ref="D101:D103"/>
    <mergeCell ref="C98:C100"/>
    <mergeCell ref="C95:C97"/>
    <mergeCell ref="A104:A106"/>
    <mergeCell ref="A119:A121"/>
    <mergeCell ref="D104:D106"/>
    <mergeCell ref="D71:D73"/>
    <mergeCell ref="B137:B139"/>
    <mergeCell ref="B89:B91"/>
    <mergeCell ref="A98:A100"/>
    <mergeCell ref="B101:B103"/>
    <mergeCell ref="A83:A85"/>
    <mergeCell ref="A101:A103"/>
    <mergeCell ref="A137:A139"/>
    <mergeCell ref="B134:B136"/>
    <mergeCell ref="D143:D145"/>
    <mergeCell ref="K116:K118"/>
    <mergeCell ref="K119:K121"/>
    <mergeCell ref="C119:C121"/>
    <mergeCell ref="D137:D139"/>
    <mergeCell ref="K122:K124"/>
    <mergeCell ref="K146:K148"/>
    <mergeCell ref="K134:K136"/>
    <mergeCell ref="E119:E121"/>
    <mergeCell ref="J119:J121"/>
    <mergeCell ref="A125:A127"/>
    <mergeCell ref="D128:D130"/>
    <mergeCell ref="E128:E130"/>
    <mergeCell ref="J128:J130"/>
    <mergeCell ref="K128:K130"/>
    <mergeCell ref="A131:A133"/>
    <mergeCell ref="K143:K145"/>
    <mergeCell ref="K137:K139"/>
    <mergeCell ref="D146:D148"/>
    <mergeCell ref="E143:E145"/>
    <mergeCell ref="C128:C130"/>
    <mergeCell ref="K101:K103"/>
    <mergeCell ref="C146:C148"/>
    <mergeCell ref="B119:B121"/>
    <mergeCell ref="E122:E124"/>
    <mergeCell ref="D122:D124"/>
    <mergeCell ref="E104:E106"/>
    <mergeCell ref="J122:J124"/>
    <mergeCell ref="E146:E148"/>
    <mergeCell ref="E137:E139"/>
    <mergeCell ref="K110:K112"/>
    <mergeCell ref="J101:J103"/>
    <mergeCell ref="E125:E127"/>
    <mergeCell ref="N89:N91"/>
    <mergeCell ref="M68:M70"/>
    <mergeCell ref="N68:N70"/>
    <mergeCell ref="L95:L97"/>
    <mergeCell ref="N205:N207"/>
    <mergeCell ref="L104:L106"/>
    <mergeCell ref="L98:L100"/>
    <mergeCell ref="M92:M94"/>
    <mergeCell ref="N92:N94"/>
    <mergeCell ref="K193:K195"/>
    <mergeCell ref="K199:K201"/>
    <mergeCell ref="K196:K198"/>
    <mergeCell ref="K202:K204"/>
    <mergeCell ref="K205:K207"/>
    <mergeCell ref="M166:M168"/>
    <mergeCell ref="N154:N156"/>
    <mergeCell ref="D190:D192"/>
    <mergeCell ref="L89:L91"/>
    <mergeCell ref="K172:K174"/>
    <mergeCell ref="K175:K177"/>
    <mergeCell ref="C250:C252"/>
    <mergeCell ref="D250:D252"/>
    <mergeCell ref="E250:E252"/>
    <mergeCell ref="J250:J252"/>
    <mergeCell ref="K250:K252"/>
    <mergeCell ref="J244:J246"/>
    <mergeCell ref="K244:K246"/>
    <mergeCell ref="N146:N148"/>
    <mergeCell ref="N157:N159"/>
    <mergeCell ref="L169:L171"/>
    <mergeCell ref="E116:E118"/>
    <mergeCell ref="E107:E109"/>
    <mergeCell ref="J107:J109"/>
    <mergeCell ref="D184:D186"/>
    <mergeCell ref="C107:C109"/>
    <mergeCell ref="D229:D231"/>
    <mergeCell ref="E208:E210"/>
    <mergeCell ref="K166:K168"/>
    <mergeCell ref="K113:K115"/>
    <mergeCell ref="D172:D174"/>
    <mergeCell ref="E193:E195"/>
    <mergeCell ref="K181:K183"/>
    <mergeCell ref="K241:K243"/>
    <mergeCell ref="K238:K240"/>
    <mergeCell ref="E217:E219"/>
    <mergeCell ref="J217:J219"/>
    <mergeCell ref="K217:K219"/>
    <mergeCell ref="K235:K237"/>
    <mergeCell ref="K226:K228"/>
    <mergeCell ref="K208:K210"/>
    <mergeCell ref="K220:K222"/>
    <mergeCell ref="K229:K231"/>
    <mergeCell ref="D193:D195"/>
    <mergeCell ref="D196:D198"/>
    <mergeCell ref="J163:J165"/>
    <mergeCell ref="K107:K109"/>
    <mergeCell ref="E172:E174"/>
    <mergeCell ref="J169:J171"/>
    <mergeCell ref="J172:J174"/>
    <mergeCell ref="E184:E186"/>
    <mergeCell ref="D163:D165"/>
    <mergeCell ref="E163:E165"/>
    <mergeCell ref="J196:J198"/>
    <mergeCell ref="N172:N174"/>
    <mergeCell ref="N178:N180"/>
    <mergeCell ref="K169:K171"/>
    <mergeCell ref="L166:L168"/>
    <mergeCell ref="K104:K106"/>
    <mergeCell ref="J199:J201"/>
    <mergeCell ref="E196:E198"/>
    <mergeCell ref="E199:E201"/>
    <mergeCell ref="L172:L174"/>
    <mergeCell ref="N137:N139"/>
    <mergeCell ref="M169:M171"/>
    <mergeCell ref="N169:N171"/>
    <mergeCell ref="M157:M159"/>
    <mergeCell ref="N151:N153"/>
    <mergeCell ref="N143:N145"/>
    <mergeCell ref="L143:L145"/>
    <mergeCell ref="M137:M139"/>
    <mergeCell ref="M151:M153"/>
    <mergeCell ref="N140:N142"/>
    <mergeCell ref="M140:M142"/>
    <mergeCell ref="L140:L142"/>
  </mergeCells>
  <phoneticPr fontId="0" type="noConversion"/>
  <pageMargins left="0" right="0" top="0.15748031496062992" bottom="0.15748031496062992" header="0.31496062992125984" footer="0.31496062992125984"/>
  <pageSetup paperSize="9" scale="57" fitToHeight="0" orientation="landscape" r:id="rId1"/>
  <rowBreaks count="23" manualBreakCount="23">
    <brk id="24" max="13" man="1"/>
    <brk id="52" max="13" man="1"/>
    <brk id="64" max="13" man="1"/>
    <brk id="79" max="13" man="1"/>
    <brk id="99" max="13" man="1"/>
    <brk id="114" max="13" man="1"/>
    <brk id="140" max="13" man="1"/>
    <brk id="152" max="13" man="1"/>
    <brk id="164" max="13" man="1"/>
    <brk id="180" max="13" man="1"/>
    <brk id="194" max="23" man="1"/>
    <brk id="222" max="23" man="1"/>
    <brk id="242" max="13" man="1"/>
    <brk id="260" max="13" man="1"/>
    <brk id="272" max="13" man="1"/>
    <brk id="285" max="13" man="1"/>
    <brk id="297" max="13" man="1"/>
    <brk id="311" max="13" man="1"/>
    <brk id="328" max="13" man="1"/>
    <brk id="340" max="13" man="1"/>
    <brk id="352" max="13" man="1"/>
    <brk id="385" max="13" man="1"/>
    <brk id="391" max="26"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honeticPr fontId="0"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2020-04-08T08:54:11Z</cp:lastPrinted>
  <dcterms:created xsi:type="dcterms:W3CDTF">2006-09-28T05:33:49Z</dcterms:created>
  <dcterms:modified xsi:type="dcterms:W3CDTF">2022-05-24T06:20:06Z</dcterms:modified>
</cp:coreProperties>
</file>