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Лист1!$A$1:$N$324</definedName>
  </definedNames>
  <calcPr calcId="162913" refMode="R1C1"/>
</workbook>
</file>

<file path=xl/calcChain.xml><?xml version="1.0" encoding="utf-8"?>
<calcChain xmlns="http://schemas.openxmlformats.org/spreadsheetml/2006/main">
  <c r="H126" i="1" l="1"/>
  <c r="H175" i="1"/>
  <c r="N316" i="1"/>
  <c r="N302" i="1"/>
  <c r="N273" i="1"/>
  <c r="N264" i="1"/>
  <c r="N237" i="1"/>
  <c r="N225" i="1"/>
  <c r="N219" i="1"/>
  <c r="N205" i="1"/>
  <c r="N199" i="1"/>
  <c r="N202" i="1"/>
  <c r="N196" i="1"/>
  <c r="N187" i="1"/>
  <c r="N185" i="1"/>
  <c r="N158" i="1"/>
  <c r="N130" i="1"/>
  <c r="N133" i="1"/>
  <c r="N136" i="1"/>
  <c r="N139" i="1"/>
  <c r="N142" i="1"/>
  <c r="N145" i="1"/>
  <c r="N148" i="1"/>
  <c r="N127" i="1"/>
  <c r="N109" i="1"/>
  <c r="N97" i="1"/>
  <c r="N100" i="1"/>
  <c r="N91" i="1"/>
  <c r="N94" i="1"/>
  <c r="N76" i="1"/>
  <c r="N79" i="1"/>
  <c r="N82" i="1"/>
  <c r="N85" i="1"/>
  <c r="N88" i="1"/>
  <c r="N73" i="1"/>
  <c r="N64" i="1"/>
  <c r="N67" i="1"/>
  <c r="N52" i="1"/>
  <c r="N55" i="1"/>
  <c r="N58" i="1"/>
  <c r="N61" i="1"/>
  <c r="N49" i="1"/>
  <c r="N34" i="1"/>
  <c r="N37" i="1"/>
  <c r="N40" i="1"/>
  <c r="N22" i="1"/>
  <c r="N25" i="1"/>
  <c r="N28" i="1"/>
  <c r="N31" i="1"/>
  <c r="N19" i="1"/>
  <c r="I317" i="1"/>
  <c r="I299" i="1"/>
  <c r="I300" i="1"/>
  <c r="I301" i="1"/>
  <c r="I30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28" i="1"/>
  <c r="I229" i="1"/>
  <c r="I230" i="1"/>
  <c r="I234" i="1"/>
  <c r="I235" i="1"/>
  <c r="I236" i="1"/>
  <c r="I238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5" i="1"/>
  <c r="I220" i="1"/>
  <c r="I226" i="1"/>
  <c r="I185" i="1"/>
  <c r="I188" i="1"/>
  <c r="I191" i="1"/>
  <c r="I192" i="1"/>
  <c r="I194" i="1"/>
  <c r="I195" i="1"/>
  <c r="I197" i="1"/>
  <c r="I200" i="1"/>
  <c r="I203" i="1"/>
  <c r="I207" i="1"/>
  <c r="I165" i="1"/>
  <c r="I166" i="1"/>
  <c r="I168" i="1"/>
  <c r="I169" i="1"/>
  <c r="I170" i="1"/>
  <c r="I171" i="1"/>
  <c r="I172" i="1"/>
  <c r="I156" i="1"/>
  <c r="I157" i="1"/>
  <c r="I159" i="1"/>
  <c r="I128" i="1"/>
  <c r="I131" i="1"/>
  <c r="I132" i="1"/>
  <c r="I134" i="1"/>
  <c r="I137" i="1"/>
  <c r="I138" i="1"/>
  <c r="I140" i="1"/>
  <c r="I141" i="1"/>
  <c r="I143" i="1"/>
  <c r="I144" i="1"/>
  <c r="I146" i="1"/>
  <c r="I147" i="1"/>
  <c r="I149" i="1"/>
  <c r="I150" i="1"/>
  <c r="I110" i="1"/>
  <c r="I111" i="1"/>
  <c r="I75" i="1"/>
  <c r="I77" i="1"/>
  <c r="I78" i="1"/>
  <c r="I80" i="1"/>
  <c r="I81" i="1"/>
  <c r="I83" i="1"/>
  <c r="I84" i="1"/>
  <c r="I86" i="1"/>
  <c r="I87" i="1"/>
  <c r="I90" i="1"/>
  <c r="I93" i="1"/>
  <c r="I95" i="1"/>
  <c r="I99" i="1"/>
  <c r="I102" i="1"/>
  <c r="I50" i="1"/>
  <c r="I53" i="1"/>
  <c r="I57" i="1"/>
  <c r="I59" i="1"/>
  <c r="I63" i="1"/>
  <c r="I66" i="1"/>
  <c r="I68" i="1"/>
  <c r="I71" i="1"/>
  <c r="I72" i="1"/>
  <c r="I42" i="1"/>
  <c r="I39" i="1"/>
  <c r="I33" i="1"/>
  <c r="I35" i="1"/>
  <c r="I36" i="1"/>
  <c r="I30" i="1"/>
  <c r="I20" i="1"/>
  <c r="I23" i="1"/>
  <c r="I26" i="1"/>
  <c r="H153" i="1"/>
  <c r="F11" i="2" l="1"/>
  <c r="F8" i="2"/>
  <c r="F5" i="2"/>
  <c r="F2" i="2"/>
  <c r="G199" i="1"/>
  <c r="G48" i="1" l="1"/>
  <c r="H48" i="1"/>
  <c r="I48" i="1" s="1"/>
  <c r="G47" i="1"/>
  <c r="H47" i="1"/>
  <c r="I47" i="1" s="1"/>
  <c r="H97" i="1"/>
  <c r="G97" i="1"/>
  <c r="I97" i="1" l="1"/>
  <c r="H108" i="1"/>
  <c r="G108" i="1"/>
  <c r="G18" i="1"/>
  <c r="H18" i="1"/>
  <c r="G17" i="1"/>
  <c r="H17" i="1"/>
  <c r="I17" i="1" s="1"/>
  <c r="I108" i="1" l="1"/>
  <c r="I18" i="1"/>
  <c r="H37" i="1"/>
  <c r="G37" i="1"/>
  <c r="I37" i="1" l="1"/>
  <c r="H241" i="1"/>
  <c r="I241" i="1" s="1"/>
  <c r="G241" i="1"/>
  <c r="H261" i="1"/>
  <c r="G261" i="1"/>
  <c r="G264" i="1"/>
  <c r="H264" i="1"/>
  <c r="I264" i="1" l="1"/>
  <c r="H258" i="1"/>
  <c r="G258" i="1"/>
  <c r="G255" i="1" l="1"/>
  <c r="H255" i="1"/>
  <c r="H252" i="1"/>
  <c r="G252" i="1"/>
  <c r="G223" i="1" l="1"/>
  <c r="H223" i="1"/>
  <c r="I223" i="1" l="1"/>
  <c r="H94" i="1"/>
  <c r="G94" i="1"/>
  <c r="H88" i="1"/>
  <c r="I88" i="1" s="1"/>
  <c r="G88" i="1"/>
  <c r="I94" i="1" l="1"/>
  <c r="H34" i="1"/>
  <c r="G34" i="1"/>
  <c r="I34" i="1" l="1"/>
  <c r="G196" i="1"/>
  <c r="H196" i="1"/>
  <c r="I196" i="1" s="1"/>
  <c r="G163" i="1" l="1"/>
  <c r="H163" i="1"/>
  <c r="I163" i="1" s="1"/>
  <c r="G162" i="1"/>
  <c r="H162" i="1"/>
  <c r="I162" i="1" s="1"/>
  <c r="H100" i="1" l="1"/>
  <c r="G100" i="1"/>
  <c r="G28" i="1"/>
  <c r="H28" i="1"/>
  <c r="I28" i="1" s="1"/>
  <c r="I100" i="1" l="1"/>
  <c r="G182" i="1"/>
  <c r="H182" i="1"/>
  <c r="I182" i="1" s="1"/>
  <c r="G183" i="1"/>
  <c r="H183" i="1"/>
  <c r="H202" i="1"/>
  <c r="G202" i="1"/>
  <c r="I202" i="1" l="1"/>
  <c r="I183" i="1"/>
  <c r="H85" i="1"/>
  <c r="G85" i="1"/>
  <c r="I85" i="1" l="1"/>
  <c r="H82" i="1"/>
  <c r="G82" i="1"/>
  <c r="H79" i="1"/>
  <c r="G79" i="1"/>
  <c r="I79" i="1" l="1"/>
  <c r="I82" i="1"/>
  <c r="H225" i="1"/>
  <c r="G225" i="1"/>
  <c r="H164" i="1"/>
  <c r="I164" i="1" s="1"/>
  <c r="G164" i="1"/>
  <c r="I225" i="1" l="1"/>
  <c r="H31" i="1"/>
  <c r="I31" i="1" s="1"/>
  <c r="G31" i="1"/>
  <c r="H76" i="1"/>
  <c r="I76" i="1" s="1"/>
  <c r="G76" i="1"/>
  <c r="H249" i="1" l="1"/>
  <c r="G249" i="1"/>
  <c r="G297" i="1"/>
  <c r="H297" i="1"/>
  <c r="I297" i="1" s="1"/>
  <c r="I305" i="1"/>
  <c r="H305" i="1"/>
  <c r="G305" i="1"/>
  <c r="H246" i="1" l="1"/>
  <c r="G246" i="1"/>
  <c r="H237" i="1"/>
  <c r="I237" i="1" s="1"/>
  <c r="G237" i="1"/>
  <c r="H234" i="1"/>
  <c r="G234" i="1"/>
  <c r="H232" i="1"/>
  <c r="I232" i="1" s="1"/>
  <c r="G232" i="1"/>
  <c r="H302" i="1"/>
  <c r="G302" i="1"/>
  <c r="G279" i="1"/>
  <c r="H279" i="1"/>
  <c r="G278" i="1"/>
  <c r="H278" i="1"/>
  <c r="H280" i="1"/>
  <c r="G280" i="1"/>
  <c r="G283" i="1"/>
  <c r="H283" i="1"/>
  <c r="G114" i="1"/>
  <c r="H114" i="1"/>
  <c r="I114" i="1" s="1"/>
  <c r="I302" i="1" l="1"/>
  <c r="H231" i="1"/>
  <c r="G231" i="1"/>
  <c r="I231" i="1" l="1"/>
  <c r="H289" i="1"/>
  <c r="G289" i="1"/>
  <c r="H286" i="1"/>
  <c r="G286" i="1"/>
  <c r="G314" i="1"/>
  <c r="H314" i="1"/>
  <c r="I314" i="1" s="1"/>
  <c r="I308" i="1"/>
  <c r="H308" i="1"/>
  <c r="G308" i="1"/>
  <c r="H299" i="1"/>
  <c r="G299" i="1"/>
  <c r="H296" i="1"/>
  <c r="H292" i="1"/>
  <c r="G292" i="1"/>
  <c r="H219" i="1"/>
  <c r="G219" i="1"/>
  <c r="H218" i="1"/>
  <c r="G218" i="1"/>
  <c r="H217" i="1"/>
  <c r="G217" i="1"/>
  <c r="I296" i="1" l="1"/>
  <c r="I219" i="1"/>
  <c r="I217" i="1"/>
  <c r="I218" i="1"/>
  <c r="H277" i="1"/>
  <c r="H216" i="1"/>
  <c r="I216" i="1" s="1"/>
  <c r="G277" i="1"/>
  <c r="G296" i="1"/>
  <c r="G216" i="1"/>
  <c r="H243" i="1" l="1"/>
  <c r="G243" i="1"/>
  <c r="H205" i="1" l="1"/>
  <c r="I205" i="1" s="1"/>
  <c r="G205" i="1"/>
  <c r="H199" i="1"/>
  <c r="I199" i="1" s="1"/>
  <c r="H91" i="1"/>
  <c r="G91" i="1"/>
  <c r="H73" i="1"/>
  <c r="G73" i="1"/>
  <c r="I91" i="1" l="1"/>
  <c r="I73" i="1"/>
  <c r="G126" i="1"/>
  <c r="I126" i="1" s="1"/>
  <c r="G125" i="1"/>
  <c r="H125" i="1"/>
  <c r="H145" i="1"/>
  <c r="G145" i="1"/>
  <c r="G158" i="1"/>
  <c r="H158" i="1"/>
  <c r="H155" i="1"/>
  <c r="G155" i="1"/>
  <c r="G153" i="1"/>
  <c r="I153" i="1" s="1"/>
  <c r="G271" i="1"/>
  <c r="G272" i="1"/>
  <c r="H271" i="1"/>
  <c r="I271" i="1" s="1"/>
  <c r="H272" i="1"/>
  <c r="I272" i="1" s="1"/>
  <c r="H240" i="1"/>
  <c r="G224" i="1"/>
  <c r="H224" i="1"/>
  <c r="G316" i="1"/>
  <c r="H316" i="1"/>
  <c r="G273" i="1"/>
  <c r="H273" i="1"/>
  <c r="I273" i="1" s="1"/>
  <c r="G228" i="1"/>
  <c r="H228" i="1"/>
  <c r="G209" i="1"/>
  <c r="G210" i="1"/>
  <c r="H209" i="1"/>
  <c r="I209" i="1" s="1"/>
  <c r="H210" i="1"/>
  <c r="H187" i="1"/>
  <c r="H46" i="1"/>
  <c r="H107" i="1"/>
  <c r="I107" i="1" s="1"/>
  <c r="G107" i="1"/>
  <c r="G113" i="1" s="1"/>
  <c r="G70" i="1"/>
  <c r="H70" i="1"/>
  <c r="I70" i="1" s="1"/>
  <c r="H64" i="1"/>
  <c r="I64" i="1" s="1"/>
  <c r="G40" i="1"/>
  <c r="H40" i="1"/>
  <c r="I40" i="1" s="1"/>
  <c r="G25" i="1"/>
  <c r="H25" i="1"/>
  <c r="I25" i="1" s="1"/>
  <c r="H67" i="1"/>
  <c r="I67" i="1" s="1"/>
  <c r="G67" i="1"/>
  <c r="G64" i="1"/>
  <c r="H22" i="1"/>
  <c r="I22" i="1" s="1"/>
  <c r="G22" i="1"/>
  <c r="H148" i="1"/>
  <c r="G148" i="1"/>
  <c r="H61" i="1"/>
  <c r="I61" i="1" s="1"/>
  <c r="H142" i="1"/>
  <c r="I142" i="1" s="1"/>
  <c r="G142" i="1"/>
  <c r="G167" i="1"/>
  <c r="G61" i="1"/>
  <c r="H58" i="1"/>
  <c r="I58" i="1" s="1"/>
  <c r="G58" i="1"/>
  <c r="H167" i="1"/>
  <c r="H139" i="1"/>
  <c r="I139" i="1" s="1"/>
  <c r="G139" i="1"/>
  <c r="H136" i="1"/>
  <c r="G136" i="1"/>
  <c r="H133" i="1"/>
  <c r="I133" i="1" s="1"/>
  <c r="G133" i="1"/>
  <c r="H130" i="1"/>
  <c r="G130" i="1"/>
  <c r="H127" i="1"/>
  <c r="G127" i="1"/>
  <c r="G184" i="1"/>
  <c r="H184" i="1"/>
  <c r="I184" i="1" s="1"/>
  <c r="G187" i="1"/>
  <c r="G190" i="1"/>
  <c r="H190" i="1"/>
  <c r="G193" i="1"/>
  <c r="H193" i="1"/>
  <c r="I193" i="1" s="1"/>
  <c r="H55" i="1"/>
  <c r="I55" i="1" s="1"/>
  <c r="G55" i="1"/>
  <c r="H52" i="1"/>
  <c r="G52" i="1"/>
  <c r="H109" i="1"/>
  <c r="I109" i="1" s="1"/>
  <c r="G109" i="1"/>
  <c r="H49" i="1"/>
  <c r="G49" i="1"/>
  <c r="H19" i="1"/>
  <c r="I19" i="1" s="1"/>
  <c r="G19" i="1"/>
  <c r="I316" i="1" l="1"/>
  <c r="I127" i="1"/>
  <c r="I52" i="1"/>
  <c r="I167" i="1"/>
  <c r="I190" i="1"/>
  <c r="I130" i="1"/>
  <c r="I136" i="1"/>
  <c r="I148" i="1"/>
  <c r="I187" i="1"/>
  <c r="I155" i="1"/>
  <c r="I145" i="1"/>
  <c r="I49" i="1"/>
  <c r="I46" i="1"/>
  <c r="I210" i="1"/>
  <c r="I158" i="1"/>
  <c r="I125" i="1"/>
  <c r="H222" i="1"/>
  <c r="H321" i="1"/>
  <c r="G321" i="1"/>
  <c r="G222" i="1"/>
  <c r="G174" i="1"/>
  <c r="G175" i="1"/>
  <c r="H174" i="1"/>
  <c r="I174" i="1" s="1"/>
  <c r="G106" i="1"/>
  <c r="G112" i="1"/>
  <c r="H106" i="1"/>
  <c r="H113" i="1"/>
  <c r="G320" i="1"/>
  <c r="H320" i="1"/>
  <c r="I320" i="1" s="1"/>
  <c r="H270" i="1"/>
  <c r="I270" i="1" s="1"/>
  <c r="H16" i="1"/>
  <c r="I16" i="1" s="1"/>
  <c r="G313" i="1"/>
  <c r="G161" i="1"/>
  <c r="G152" i="1"/>
  <c r="H152" i="1"/>
  <c r="I152" i="1" s="1"/>
  <c r="H161" i="1"/>
  <c r="I161" i="1" s="1"/>
  <c r="G208" i="1"/>
  <c r="H208" i="1"/>
  <c r="H181" i="1"/>
  <c r="G46" i="1"/>
  <c r="G16" i="1"/>
  <c r="H313" i="1"/>
  <c r="H124" i="1"/>
  <c r="G124" i="1"/>
  <c r="G181" i="1"/>
  <c r="G240" i="1"/>
  <c r="I240" i="1" s="1"/>
  <c r="G270" i="1"/>
  <c r="I313" i="1" l="1"/>
  <c r="I321" i="1"/>
  <c r="I208" i="1"/>
  <c r="I175" i="1"/>
  <c r="H112" i="1"/>
  <c r="I112" i="1" s="1"/>
  <c r="I113" i="1"/>
  <c r="I106" i="1"/>
  <c r="I124" i="1"/>
  <c r="I181" i="1"/>
  <c r="I222" i="1"/>
  <c r="H324" i="1"/>
  <c r="G323" i="1"/>
  <c r="G324" i="1"/>
  <c r="G173" i="1"/>
  <c r="H173" i="1"/>
  <c r="I173" i="1" s="1"/>
  <c r="G319" i="1"/>
  <c r="H319" i="1"/>
  <c r="I319" i="1" s="1"/>
  <c r="H323" i="1"/>
  <c r="I323" i="1" s="1"/>
  <c r="I324" i="1" l="1"/>
  <c r="G322" i="1"/>
  <c r="H322" i="1"/>
  <c r="I322" i="1" l="1"/>
</calcChain>
</file>

<file path=xl/comments1.xml><?xml version="1.0" encoding="utf-8"?>
<comments xmlns="http://schemas.openxmlformats.org/spreadsheetml/2006/main">
  <authors>
    <author>Автор</author>
  </authors>
  <commentList>
    <comment ref="I2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H6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I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G110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H11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I11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H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I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G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H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I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G13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H13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G13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G1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G13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H13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I13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G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H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I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G14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H14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I14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G14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H14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G147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H14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5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G1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H1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G16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H16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G171" authorId="0" shape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H17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G188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M196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без зем участков с движимым</t>
        </r>
      </text>
    </comment>
    <comment ref="G22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H22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I22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G22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H22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I2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G24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G25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G25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G25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G26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G265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H27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H2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H2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H2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H2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H2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H2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<sst xmlns="http://schemas.openxmlformats.org/spreadsheetml/2006/main" count="946" uniqueCount="206">
  <si>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</si>
  <si>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</si>
  <si>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</si>
  <si>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</si>
  <si>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</si>
  <si>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</si>
  <si>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</si>
  <si>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</si>
  <si>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</si>
  <si>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</si>
  <si>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</si>
  <si>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</si>
  <si>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</si>
  <si>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</si>
  <si>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</si>
  <si>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</si>
  <si>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</si>
  <si>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</si>
  <si>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</si>
  <si>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</si>
  <si>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</si>
  <si>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</si>
  <si>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</si>
  <si>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</si>
  <si>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Значение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</si>
  <si>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</si>
  <si>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</si>
  <si>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</si>
  <si>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</si>
  <si>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</si>
  <si>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</si>
  <si>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</si>
  <si>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</si>
  <si>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</si>
  <si>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</si>
  <si>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</si>
  <si>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</si>
  <si>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</si>
  <si>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</si>
  <si>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</si>
  <si>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</si>
  <si>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</si>
  <si>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</si>
  <si>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</si>
  <si>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</si>
  <si>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</si>
  <si>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</si>
  <si>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</si>
  <si>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</si>
  <si>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</si>
  <si>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</si>
  <si>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</si>
  <si>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</si>
  <si>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</si>
  <si>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</si>
  <si>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</si>
  <si>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</si>
  <si>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</si>
  <si>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</si>
  <si>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</si>
  <si>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</si>
  <si>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</si>
  <si>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</si>
  <si>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</si>
  <si>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</si>
  <si>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</si>
  <si>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</si>
  <si>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</si>
  <si>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</si>
  <si>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</si>
  <si>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</si>
  <si>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</si>
  <si>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</si>
  <si>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</si>
  <si>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</si>
  <si>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</si>
  <si>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</si>
  <si>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</si>
  <si>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</si>
  <si>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</si>
  <si>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</si>
  <si>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</si>
  <si>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</si>
  <si>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</si>
  <si>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</si>
  <si>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</si>
  <si>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</si>
  <si>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</si>
  <si>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</si>
  <si>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</si>
  <si>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</si>
  <si>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</si>
  <si>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</si>
  <si>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</si>
  <si>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</si>
  <si>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</si>
  <si>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</si>
  <si>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</si>
  <si>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</si>
  <si>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</si>
  <si>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</si>
  <si>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</si>
  <si>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</si>
  <si>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</si>
  <si>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</si>
  <si>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</si>
  <si>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</si>
  <si>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</si>
  <si>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</si>
  <si>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</si>
  <si>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</si>
  <si>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</si>
  <si>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</si>
  <si>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</si>
  <si>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</si>
  <si>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</si>
  <si>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</si>
  <si>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</si>
  <si>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</si>
  <si>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</si>
  <si>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</si>
  <si>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</si>
  <si>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</si>
  <si>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</si>
  <si>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</si>
  <si>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</si>
  <si>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</si>
  <si>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</si>
  <si>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</si>
  <si>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</si>
  <si>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</si>
  <si>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</si>
  <si>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</si>
  <si>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</si>
  <si>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</si>
  <si>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</si>
  <si>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</si>
  <si>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</si>
  <si>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</si>
  <si>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</si>
  <si>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</si>
  <si>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</si>
  <si>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</si>
  <si>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</si>
  <si>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</si>
  <si>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</si>
  <si>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</si>
  <si>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</si>
  <si>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</si>
  <si>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</si>
  <si>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</si>
  <si>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</si>
  <si>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</si>
  <si>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</si>
  <si>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</si>
  <si>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</si>
  <si>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</si>
  <si>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</si>
  <si>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</si>
  <si>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</si>
  <si>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</si>
  <si>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</si>
  <si>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</si>
  <si>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</si>
  <si>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</si>
  <si>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</si>
  <si>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</si>
  <si>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</si>
  <si>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</si>
  <si>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</si>
  <si>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</si>
  <si>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</si>
  <si>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</si>
  <si>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</si>
  <si>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</si>
  <si>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</si>
  <si>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</si>
  <si>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</si>
  <si>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</si>
  <si>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</si>
  <si>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</si>
  <si>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</si>
  <si>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</si>
  <si>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</si>
  <si>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</si>
  <si>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</si>
  <si>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</si>
  <si>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</si>
  <si>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</si>
  <si>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</si>
  <si>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</si>
  <si>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</si>
  <si>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</si>
  <si>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</si>
  <si>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</si>
  <si>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</si>
  <si>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</si>
  <si>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</si>
  <si>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</si>
  <si>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Отчет о реализации муниципальной программы</t>
  </si>
  <si>
    <t>Объем денежных средств за 2021 год</t>
  </si>
  <si>
    <t>План</t>
  </si>
  <si>
    <t>Фвкт</t>
  </si>
  <si>
    <t>Процент исполнения</t>
  </si>
  <si>
    <t>Факт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</si>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</sst>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р_._-;\-* #,##0.00\ _р_._-;_-* &quot;-&quot;??\ _р_._-;_-@_-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313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1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1" fillId="0" borderId="1" xfId="1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4" fontId="11" fillId="5" borderId="1" xfId="0" applyNumberFormat="1" applyFont="1" applyFill="1" applyBorder="1" applyAlignment="1">
      <alignment horizontal="center" vertical="top" wrapText="1"/>
    </xf>
    <xf numFmtId="4" fontId="11" fillId="5" borderId="1" xfId="1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4" fontId="11" fillId="3" borderId="1" xfId="1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4" fontId="11" fillId="4" borderId="1" xfId="1" applyNumberFormat="1" applyFont="1" applyFill="1" applyBorder="1" applyAlignment="1">
      <alignment horizontal="center" vertical="top" wrapText="1"/>
    </xf>
    <xf numFmtId="4" fontId="2" fillId="5" borderId="1" xfId="1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center" vertical="top" wrapText="1"/>
    </xf>
    <xf numFmtId="0" fontId="11" fillId="7" borderId="3" xfId="0" applyFont="1" applyFill="1" applyBorder="1" applyAlignment="1">
      <alignment horizontal="center" vertical="top" wrapText="1"/>
    </xf>
    <xf numFmtId="0" fontId="11" fillId="7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164" fontId="11" fillId="0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center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4" fontId="11" fillId="0" borderId="2" xfId="1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4" fontId="11" fillId="0" borderId="3" xfId="1" applyNumberFormat="1" applyFont="1" applyFill="1" applyBorder="1" applyAlignment="1">
      <alignment horizontal="center" vertical="top" wrapText="1"/>
    </xf>
    <xf numFmtId="4" fontId="11" fillId="0" borderId="4" xfId="1" applyNumberFormat="1" applyFont="1" applyFill="1" applyBorder="1" applyAlignment="1">
      <alignment horizontal="center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left" vertical="top" wrapText="1"/>
    </xf>
    <xf numFmtId="0" fontId="11" fillId="6" borderId="3" xfId="0" applyFont="1" applyFill="1" applyBorder="1" applyAlignment="1">
      <alignment horizontal="left" vertical="top" wrapText="1"/>
    </xf>
    <xf numFmtId="0" fontId="11" fillId="6" borderId="4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0" xfId="0" applyFont="1" applyFill="1" applyBorder="1" applyAlignment="1">
      <alignment horizontal="left" vertical="top" wrapText="1"/>
    </xf>
    <xf numFmtId="0" fontId="11" fillId="4" borderId="5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top" wrapText="1"/>
    </xf>
    <xf numFmtId="0" fontId="11" fillId="4" borderId="8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164" fontId="2" fillId="0" borderId="2" xfId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left" vertical="top" wrapText="1"/>
    </xf>
    <xf numFmtId="0" fontId="11" fillId="5" borderId="4" xfId="0" applyFont="1" applyFill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0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11" fillId="5" borderId="9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324"/>
  <sheetViews>
    <sheetView tabSelected="1" view="pageBreakPreview" zoomScale="60" zoomScaleNormal="70" workbookViewId="0">
      <pane xSplit="6" ySplit="9" topLeftCell="G189" activePane="bottomRight" state="frozen"/>
      <selection pane="topRight" activeCell="G1" sqref="G1"/>
      <selection pane="bottomLeft" activeCell="A6" sqref="A6"/>
      <selection pane="bottomRight" activeCell="P199" sqref="P199"/>
    </sheetView>
  </sheetViews>
  <sheetFormatPr defaultColWidth="9.109375" defaultRowHeight="15.6" x14ac:dyDescent="0.3"/>
  <cols>
    <col min="1" max="1" width="5.88671875" style="1" customWidth="1"/>
    <col min="2" max="2" width="36.44140625" style="1" customWidth="1"/>
    <col min="3" max="4" width="8.5546875" style="1" customWidth="1"/>
    <col min="5" max="5" width="18" style="1" customWidth="1"/>
    <col min="6" max="6" width="29.5546875" style="1" customWidth="1"/>
    <col min="7" max="7" width="18.109375" style="1" customWidth="1"/>
    <col min="8" max="8" width="18" style="1" customWidth="1"/>
    <col min="9" max="9" width="18.44140625" style="1" customWidth="1"/>
    <col min="10" max="10" width="23.33203125" style="1" customWidth="1"/>
    <col min="11" max="11" width="10" style="1" customWidth="1"/>
    <col min="12" max="16384" width="9.109375" style="1"/>
  </cols>
  <sheetData>
    <row r="2" spans="1:15" ht="17.399999999999999" x14ac:dyDescent="0.3">
      <c r="A2" s="206" t="s">
        <v>199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</row>
    <row r="3" spans="1:15" ht="17.399999999999999" x14ac:dyDescent="0.3">
      <c r="A3" s="206" t="s">
        <v>88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</row>
    <row r="4" spans="1:15" ht="17.399999999999999" x14ac:dyDescent="0.3">
      <c r="B4" s="312" t="s">
        <v>205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</row>
    <row r="6" spans="1:15" x14ac:dyDescent="0.3">
      <c r="A6" s="176" t="s">
        <v>29</v>
      </c>
      <c r="B6" s="176" t="s">
        <v>18</v>
      </c>
      <c r="C6" s="176" t="s">
        <v>19</v>
      </c>
      <c r="D6" s="176"/>
      <c r="E6" s="160" t="s">
        <v>30</v>
      </c>
      <c r="F6" s="176" t="s">
        <v>20</v>
      </c>
      <c r="G6" s="176"/>
      <c r="H6" s="176"/>
      <c r="I6" s="176"/>
      <c r="J6" s="176" t="s">
        <v>31</v>
      </c>
      <c r="K6" s="176"/>
      <c r="L6" s="176"/>
      <c r="M6" s="176"/>
      <c r="N6" s="176"/>
      <c r="O6" s="2"/>
    </row>
    <row r="7" spans="1:15" ht="34.5" customHeight="1" x14ac:dyDescent="0.3">
      <c r="A7" s="176"/>
      <c r="B7" s="176"/>
      <c r="C7" s="160" t="s">
        <v>25</v>
      </c>
      <c r="D7" s="160" t="s">
        <v>26</v>
      </c>
      <c r="E7" s="161"/>
      <c r="F7" s="176" t="s">
        <v>21</v>
      </c>
      <c r="G7" s="176" t="s">
        <v>200</v>
      </c>
      <c r="H7" s="176"/>
      <c r="I7" s="176"/>
      <c r="J7" s="176" t="s">
        <v>22</v>
      </c>
      <c r="K7" s="176" t="s">
        <v>23</v>
      </c>
      <c r="L7" s="176" t="s">
        <v>24</v>
      </c>
      <c r="M7" s="176"/>
      <c r="N7" s="176"/>
      <c r="O7" s="2"/>
    </row>
    <row r="8" spans="1:15" ht="46.5" customHeight="1" x14ac:dyDescent="0.3">
      <c r="A8" s="176"/>
      <c r="B8" s="176"/>
      <c r="C8" s="162"/>
      <c r="D8" s="162"/>
      <c r="E8" s="162"/>
      <c r="F8" s="176"/>
      <c r="G8" s="3" t="s">
        <v>201</v>
      </c>
      <c r="H8" s="3" t="s">
        <v>202</v>
      </c>
      <c r="I8" s="3" t="s">
        <v>203</v>
      </c>
      <c r="J8" s="176"/>
      <c r="K8" s="176"/>
      <c r="L8" s="3" t="s">
        <v>201</v>
      </c>
      <c r="M8" s="3" t="s">
        <v>204</v>
      </c>
      <c r="N8" s="3" t="s">
        <v>203</v>
      </c>
      <c r="O8" s="2"/>
    </row>
    <row r="9" spans="1:15" s="6" customFormat="1" x14ac:dyDescent="0.3">
      <c r="A9" s="3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9</v>
      </c>
      <c r="H9" s="4">
        <v>10</v>
      </c>
      <c r="I9" s="4">
        <v>11</v>
      </c>
      <c r="J9" s="4">
        <v>16</v>
      </c>
      <c r="K9" s="4">
        <v>17</v>
      </c>
      <c r="L9" s="4">
        <v>20</v>
      </c>
      <c r="M9" s="4">
        <v>21</v>
      </c>
      <c r="N9" s="4">
        <v>22</v>
      </c>
      <c r="O9" s="5"/>
    </row>
    <row r="10" spans="1:15" ht="33.75" customHeight="1" x14ac:dyDescent="0.3">
      <c r="A10" s="166" t="s">
        <v>56</v>
      </c>
      <c r="B10" s="166"/>
      <c r="C10" s="22">
        <v>2020</v>
      </c>
      <c r="D10" s="22">
        <v>2026</v>
      </c>
      <c r="E10" s="22" t="s">
        <v>27</v>
      </c>
      <c r="F10" s="22" t="s">
        <v>27</v>
      </c>
      <c r="G10" s="140" t="s">
        <v>27</v>
      </c>
      <c r="H10" s="140" t="s">
        <v>27</v>
      </c>
      <c r="I10" s="140" t="s">
        <v>27</v>
      </c>
      <c r="J10" s="3" t="s">
        <v>27</v>
      </c>
      <c r="K10" s="3" t="s">
        <v>27</v>
      </c>
      <c r="L10" s="3" t="s">
        <v>27</v>
      </c>
      <c r="M10" s="3" t="s">
        <v>27</v>
      </c>
      <c r="N10" s="3" t="s">
        <v>27</v>
      </c>
      <c r="O10" s="2"/>
    </row>
    <row r="11" spans="1:15" ht="63" customHeight="1" x14ac:dyDescent="0.3">
      <c r="A11" s="166" t="s">
        <v>63</v>
      </c>
      <c r="B11" s="166"/>
      <c r="C11" s="22">
        <v>2020</v>
      </c>
      <c r="D11" s="22">
        <v>2026</v>
      </c>
      <c r="E11" s="22" t="s">
        <v>27</v>
      </c>
      <c r="F11" s="22" t="s">
        <v>27</v>
      </c>
      <c r="G11" s="140" t="s">
        <v>27</v>
      </c>
      <c r="H11" s="140" t="s">
        <v>27</v>
      </c>
      <c r="I11" s="140" t="s">
        <v>27</v>
      </c>
      <c r="J11" s="3" t="s">
        <v>27</v>
      </c>
      <c r="K11" s="3" t="s">
        <v>27</v>
      </c>
      <c r="L11" s="3" t="s">
        <v>27</v>
      </c>
      <c r="M11" s="3" t="s">
        <v>27</v>
      </c>
      <c r="N11" s="3" t="s">
        <v>27</v>
      </c>
      <c r="O11" s="2"/>
    </row>
    <row r="12" spans="1:15" ht="96" customHeight="1" x14ac:dyDescent="0.3">
      <c r="A12" s="166" t="s">
        <v>65</v>
      </c>
      <c r="B12" s="166"/>
      <c r="C12" s="22">
        <v>2020</v>
      </c>
      <c r="D12" s="22">
        <v>2026</v>
      </c>
      <c r="E12" s="22" t="s">
        <v>27</v>
      </c>
      <c r="F12" s="22" t="s">
        <v>27</v>
      </c>
      <c r="G12" s="140" t="s">
        <v>27</v>
      </c>
      <c r="H12" s="140" t="s">
        <v>27</v>
      </c>
      <c r="I12" s="140" t="s">
        <v>27</v>
      </c>
      <c r="J12" s="3" t="s">
        <v>27</v>
      </c>
      <c r="K12" s="3" t="s">
        <v>27</v>
      </c>
      <c r="L12" s="3" t="s">
        <v>27</v>
      </c>
      <c r="M12" s="3" t="s">
        <v>27</v>
      </c>
      <c r="N12" s="3" t="s">
        <v>27</v>
      </c>
      <c r="O12" s="2"/>
    </row>
    <row r="13" spans="1:15" ht="15.75" customHeight="1" x14ac:dyDescent="0.3">
      <c r="A13" s="172"/>
      <c r="B13" s="172" t="s">
        <v>64</v>
      </c>
      <c r="C13" s="163">
        <v>2020</v>
      </c>
      <c r="D13" s="163">
        <v>2026</v>
      </c>
      <c r="E13" s="163" t="s">
        <v>27</v>
      </c>
      <c r="F13" s="163" t="s">
        <v>27</v>
      </c>
      <c r="G13" s="211" t="s">
        <v>27</v>
      </c>
      <c r="H13" s="211" t="s">
        <v>27</v>
      </c>
      <c r="I13" s="211" t="s">
        <v>27</v>
      </c>
      <c r="J13" s="160" t="s">
        <v>27</v>
      </c>
      <c r="K13" s="160" t="s">
        <v>27</v>
      </c>
      <c r="L13" s="160" t="s">
        <v>27</v>
      </c>
      <c r="M13" s="160" t="s">
        <v>27</v>
      </c>
      <c r="N13" s="160" t="s">
        <v>27</v>
      </c>
      <c r="O13" s="2"/>
    </row>
    <row r="14" spans="1:15" x14ac:dyDescent="0.3">
      <c r="A14" s="173"/>
      <c r="B14" s="173"/>
      <c r="C14" s="164"/>
      <c r="D14" s="164"/>
      <c r="E14" s="164"/>
      <c r="F14" s="164"/>
      <c r="G14" s="214"/>
      <c r="H14" s="214"/>
      <c r="I14" s="214"/>
      <c r="J14" s="161"/>
      <c r="K14" s="161"/>
      <c r="L14" s="161"/>
      <c r="M14" s="161"/>
      <c r="N14" s="161"/>
      <c r="O14" s="2"/>
    </row>
    <row r="15" spans="1:15" x14ac:dyDescent="0.3">
      <c r="A15" s="173"/>
      <c r="B15" s="173"/>
      <c r="C15" s="164"/>
      <c r="D15" s="164"/>
      <c r="E15" s="165"/>
      <c r="F15" s="165"/>
      <c r="G15" s="215"/>
      <c r="H15" s="215"/>
      <c r="I15" s="215"/>
      <c r="J15" s="162"/>
      <c r="K15" s="162"/>
      <c r="L15" s="162"/>
      <c r="M15" s="162"/>
      <c r="N15" s="162"/>
      <c r="O15" s="2"/>
    </row>
    <row r="16" spans="1:15" ht="15.75" customHeight="1" x14ac:dyDescent="0.3">
      <c r="A16" s="166"/>
      <c r="B16" s="166" t="s">
        <v>37</v>
      </c>
      <c r="C16" s="175">
        <v>2020</v>
      </c>
      <c r="D16" s="175">
        <v>2026</v>
      </c>
      <c r="E16" s="172" t="s">
        <v>38</v>
      </c>
      <c r="F16" s="21" t="s">
        <v>28</v>
      </c>
      <c r="G16" s="141">
        <f t="shared" ref="G16:H16" si="0">G17+G18</f>
        <v>70861371.359999999</v>
      </c>
      <c r="H16" s="141">
        <f t="shared" si="0"/>
        <v>70861371.359999999</v>
      </c>
      <c r="I16" s="141">
        <f>H16/G16*100</f>
        <v>100</v>
      </c>
      <c r="J16" s="176" t="s">
        <v>27</v>
      </c>
      <c r="K16" s="176" t="s">
        <v>27</v>
      </c>
      <c r="L16" s="176" t="s">
        <v>27</v>
      </c>
      <c r="M16" s="176" t="s">
        <v>27</v>
      </c>
      <c r="N16" s="176" t="s">
        <v>27</v>
      </c>
      <c r="O16" s="2"/>
    </row>
    <row r="17" spans="1:15" ht="63" customHeight="1" x14ac:dyDescent="0.3">
      <c r="A17" s="166"/>
      <c r="B17" s="166"/>
      <c r="C17" s="175"/>
      <c r="D17" s="175"/>
      <c r="E17" s="173"/>
      <c r="F17" s="21" t="s">
        <v>32</v>
      </c>
      <c r="G17" s="141">
        <f t="shared" ref="G17:H17" si="1">G20+G23+G26+G41+G29+G32+G35+G38</f>
        <v>38529083.689999998</v>
      </c>
      <c r="H17" s="141">
        <f t="shared" si="1"/>
        <v>38529083.689999998</v>
      </c>
      <c r="I17" s="141">
        <f t="shared" ref="I17:I42" si="2">H17/G17*100</f>
        <v>100</v>
      </c>
      <c r="J17" s="176"/>
      <c r="K17" s="176"/>
      <c r="L17" s="176"/>
      <c r="M17" s="176"/>
      <c r="N17" s="176"/>
      <c r="O17" s="2"/>
    </row>
    <row r="18" spans="1:15" ht="46.8" x14ac:dyDescent="0.3">
      <c r="A18" s="166"/>
      <c r="B18" s="166"/>
      <c r="C18" s="175"/>
      <c r="D18" s="175"/>
      <c r="E18" s="173"/>
      <c r="F18" s="21" t="s">
        <v>33</v>
      </c>
      <c r="G18" s="140">
        <f t="shared" ref="G18:H18" si="3">G21+G24+G27+G42+G30+G33+G36+G39</f>
        <v>32332287.670000002</v>
      </c>
      <c r="H18" s="140">
        <f t="shared" si="3"/>
        <v>32332287.670000002</v>
      </c>
      <c r="I18" s="141">
        <f t="shared" si="2"/>
        <v>100</v>
      </c>
      <c r="J18" s="176"/>
      <c r="K18" s="176"/>
      <c r="L18" s="176"/>
      <c r="M18" s="176"/>
      <c r="N18" s="176"/>
      <c r="O18" s="2"/>
    </row>
    <row r="19" spans="1:15" ht="15.75" customHeight="1" x14ac:dyDescent="0.3">
      <c r="A19" s="166"/>
      <c r="B19" s="166" t="s">
        <v>1</v>
      </c>
      <c r="C19" s="175">
        <v>2020</v>
      </c>
      <c r="D19" s="175">
        <v>2026</v>
      </c>
      <c r="E19" s="172" t="s">
        <v>38</v>
      </c>
      <c r="F19" s="21" t="s">
        <v>28</v>
      </c>
      <c r="G19" s="141">
        <f t="shared" ref="G19:H19" si="4">G20+G21</f>
        <v>1090658.18</v>
      </c>
      <c r="H19" s="141">
        <f t="shared" si="4"/>
        <v>1090658.18</v>
      </c>
      <c r="I19" s="141">
        <f t="shared" si="2"/>
        <v>100</v>
      </c>
      <c r="J19" s="176" t="s">
        <v>58</v>
      </c>
      <c r="K19" s="176" t="s">
        <v>59</v>
      </c>
      <c r="L19" s="176">
        <v>100</v>
      </c>
      <c r="M19" s="176">
        <v>100</v>
      </c>
      <c r="N19" s="176">
        <f>M19/L19*100</f>
        <v>100</v>
      </c>
      <c r="O19" s="2"/>
    </row>
    <row r="20" spans="1:15" ht="63" customHeight="1" x14ac:dyDescent="0.3">
      <c r="A20" s="166"/>
      <c r="B20" s="166"/>
      <c r="C20" s="175"/>
      <c r="D20" s="175"/>
      <c r="E20" s="173"/>
      <c r="F20" s="21" t="s">
        <v>32</v>
      </c>
      <c r="G20" s="141">
        <v>1090658.18</v>
      </c>
      <c r="H20" s="141">
        <v>1090658.18</v>
      </c>
      <c r="I20" s="141">
        <f t="shared" si="2"/>
        <v>100</v>
      </c>
      <c r="J20" s="176"/>
      <c r="K20" s="176"/>
      <c r="L20" s="176"/>
      <c r="M20" s="176"/>
      <c r="N20" s="176"/>
      <c r="O20" s="2"/>
    </row>
    <row r="21" spans="1:15" ht="48.75" customHeight="1" x14ac:dyDescent="0.3">
      <c r="A21" s="166"/>
      <c r="B21" s="166"/>
      <c r="C21" s="175"/>
      <c r="D21" s="175"/>
      <c r="E21" s="173"/>
      <c r="F21" s="21" t="s">
        <v>33</v>
      </c>
      <c r="G21" s="140">
        <v>0</v>
      </c>
      <c r="H21" s="140">
        <v>0</v>
      </c>
      <c r="I21" s="141"/>
      <c r="J21" s="176"/>
      <c r="K21" s="176"/>
      <c r="L21" s="176"/>
      <c r="M21" s="176"/>
      <c r="N21" s="176"/>
      <c r="O21" s="2"/>
    </row>
    <row r="22" spans="1:15" ht="21.75" customHeight="1" x14ac:dyDescent="0.3">
      <c r="A22" s="166"/>
      <c r="B22" s="166" t="s">
        <v>2</v>
      </c>
      <c r="C22" s="175">
        <v>2020</v>
      </c>
      <c r="D22" s="175">
        <v>2026</v>
      </c>
      <c r="E22" s="172" t="s">
        <v>38</v>
      </c>
      <c r="F22" s="21" t="s">
        <v>28</v>
      </c>
      <c r="G22" s="141">
        <f t="shared" ref="G22:H22" si="5">G23+G24</f>
        <v>7745938.8600000003</v>
      </c>
      <c r="H22" s="141">
        <f t="shared" si="5"/>
        <v>7745938.8600000003</v>
      </c>
      <c r="I22" s="141">
        <f t="shared" si="2"/>
        <v>100</v>
      </c>
      <c r="J22" s="176" t="s">
        <v>72</v>
      </c>
      <c r="K22" s="176" t="s">
        <v>59</v>
      </c>
      <c r="L22" s="176">
        <v>100</v>
      </c>
      <c r="M22" s="176">
        <v>100</v>
      </c>
      <c r="N22" s="176">
        <f t="shared" ref="N22" si="6">M22/L22*100</f>
        <v>100</v>
      </c>
      <c r="O22" s="2"/>
    </row>
    <row r="23" spans="1:15" ht="67.5" customHeight="1" x14ac:dyDescent="0.3">
      <c r="A23" s="166"/>
      <c r="B23" s="166"/>
      <c r="C23" s="175"/>
      <c r="D23" s="175"/>
      <c r="E23" s="173"/>
      <c r="F23" s="21" t="s">
        <v>32</v>
      </c>
      <c r="G23" s="141">
        <v>7745938.8600000003</v>
      </c>
      <c r="H23" s="141">
        <v>7745938.8600000003</v>
      </c>
      <c r="I23" s="141">
        <f t="shared" si="2"/>
        <v>100</v>
      </c>
      <c r="J23" s="176"/>
      <c r="K23" s="176"/>
      <c r="L23" s="176"/>
      <c r="M23" s="176"/>
      <c r="N23" s="176"/>
      <c r="O23" s="2"/>
    </row>
    <row r="24" spans="1:15" ht="46.8" x14ac:dyDescent="0.3">
      <c r="A24" s="166"/>
      <c r="B24" s="166"/>
      <c r="C24" s="175"/>
      <c r="D24" s="175"/>
      <c r="E24" s="173"/>
      <c r="F24" s="21" t="s">
        <v>33</v>
      </c>
      <c r="G24" s="140">
        <v>0</v>
      </c>
      <c r="H24" s="140"/>
      <c r="I24" s="141"/>
      <c r="J24" s="176"/>
      <c r="K24" s="176"/>
      <c r="L24" s="176"/>
      <c r="M24" s="176"/>
      <c r="N24" s="176"/>
      <c r="O24" s="2"/>
    </row>
    <row r="25" spans="1:15" ht="15.75" customHeight="1" x14ac:dyDescent="0.3">
      <c r="A25" s="166"/>
      <c r="B25" s="166" t="s">
        <v>198</v>
      </c>
      <c r="C25" s="175">
        <v>2020</v>
      </c>
      <c r="D25" s="175">
        <v>2026</v>
      </c>
      <c r="E25" s="172" t="s">
        <v>38</v>
      </c>
      <c r="F25" s="21" t="s">
        <v>28</v>
      </c>
      <c r="G25" s="141">
        <f t="shared" ref="G25:H25" si="7">G26+G27</f>
        <v>29692486.649999999</v>
      </c>
      <c r="H25" s="141">
        <f t="shared" si="7"/>
        <v>29692486.649999999</v>
      </c>
      <c r="I25" s="141">
        <f t="shared" si="2"/>
        <v>100</v>
      </c>
      <c r="J25" s="176" t="s">
        <v>112</v>
      </c>
      <c r="K25" s="176" t="s">
        <v>59</v>
      </c>
      <c r="L25" s="176">
        <v>100</v>
      </c>
      <c r="M25" s="176">
        <v>100</v>
      </c>
      <c r="N25" s="176">
        <f t="shared" ref="N25" si="8">M25/L25*100</f>
        <v>100</v>
      </c>
      <c r="O25" s="2"/>
    </row>
    <row r="26" spans="1:15" ht="63" customHeight="1" x14ac:dyDescent="0.3">
      <c r="A26" s="166"/>
      <c r="B26" s="166"/>
      <c r="C26" s="175"/>
      <c r="D26" s="175"/>
      <c r="E26" s="173"/>
      <c r="F26" s="21" t="s">
        <v>32</v>
      </c>
      <c r="G26" s="141">
        <v>29692486.649999999</v>
      </c>
      <c r="H26" s="141">
        <v>29692486.649999999</v>
      </c>
      <c r="I26" s="141">
        <f t="shared" si="2"/>
        <v>100</v>
      </c>
      <c r="J26" s="176"/>
      <c r="K26" s="176"/>
      <c r="L26" s="176"/>
      <c r="M26" s="176"/>
      <c r="N26" s="176"/>
      <c r="O26" s="2"/>
    </row>
    <row r="27" spans="1:15" ht="63.6" customHeight="1" x14ac:dyDescent="0.3">
      <c r="A27" s="166"/>
      <c r="B27" s="166"/>
      <c r="C27" s="175"/>
      <c r="D27" s="175"/>
      <c r="E27" s="174"/>
      <c r="F27" s="21" t="s">
        <v>33</v>
      </c>
      <c r="G27" s="140">
        <v>0</v>
      </c>
      <c r="H27" s="140"/>
      <c r="I27" s="141"/>
      <c r="J27" s="176"/>
      <c r="K27" s="176"/>
      <c r="L27" s="176"/>
      <c r="M27" s="176"/>
      <c r="N27" s="176"/>
      <c r="O27" s="2"/>
    </row>
    <row r="28" spans="1:15" s="58" customFormat="1" ht="31.2" x14ac:dyDescent="0.3">
      <c r="A28" s="54"/>
      <c r="B28" s="172" t="s">
        <v>3</v>
      </c>
      <c r="C28" s="163">
        <v>2020</v>
      </c>
      <c r="D28" s="163">
        <v>2026</v>
      </c>
      <c r="E28" s="172" t="s">
        <v>38</v>
      </c>
      <c r="F28" s="55" t="s">
        <v>28</v>
      </c>
      <c r="G28" s="142">
        <f t="shared" ref="G28:H28" si="9">G29+G30</f>
        <v>32061484</v>
      </c>
      <c r="H28" s="142">
        <f t="shared" si="9"/>
        <v>32061484</v>
      </c>
      <c r="I28" s="141">
        <f t="shared" si="2"/>
        <v>100</v>
      </c>
      <c r="J28" s="176" t="s">
        <v>113</v>
      </c>
      <c r="K28" s="176" t="s">
        <v>59</v>
      </c>
      <c r="L28" s="160">
        <v>100</v>
      </c>
      <c r="M28" s="160">
        <v>100</v>
      </c>
      <c r="N28" s="176">
        <f t="shared" ref="N28" si="10">M28/L28*100</f>
        <v>100</v>
      </c>
      <c r="O28" s="2"/>
    </row>
    <row r="29" spans="1:15" s="58" customFormat="1" ht="62.4" x14ac:dyDescent="0.3">
      <c r="A29" s="54"/>
      <c r="B29" s="173"/>
      <c r="C29" s="164"/>
      <c r="D29" s="164"/>
      <c r="E29" s="173"/>
      <c r="F29" s="55" t="s">
        <v>32</v>
      </c>
      <c r="G29" s="142">
        <v>0</v>
      </c>
      <c r="H29" s="142"/>
      <c r="I29" s="141"/>
      <c r="J29" s="176"/>
      <c r="K29" s="176"/>
      <c r="L29" s="161"/>
      <c r="M29" s="161"/>
      <c r="N29" s="176"/>
      <c r="O29" s="2"/>
    </row>
    <row r="30" spans="1:15" s="58" customFormat="1" ht="46.8" x14ac:dyDescent="0.3">
      <c r="A30" s="54"/>
      <c r="B30" s="174"/>
      <c r="C30" s="165"/>
      <c r="D30" s="165"/>
      <c r="E30" s="174"/>
      <c r="F30" s="55" t="s">
        <v>33</v>
      </c>
      <c r="G30" s="142">
        <v>32061484</v>
      </c>
      <c r="H30" s="142">
        <v>32061484</v>
      </c>
      <c r="I30" s="141">
        <f t="shared" si="2"/>
        <v>100</v>
      </c>
      <c r="J30" s="176"/>
      <c r="K30" s="176"/>
      <c r="L30" s="162"/>
      <c r="M30" s="162"/>
      <c r="N30" s="176"/>
      <c r="O30" s="2"/>
    </row>
    <row r="31" spans="1:15" s="83" customFormat="1" ht="31.2" x14ac:dyDescent="0.3">
      <c r="A31" s="163"/>
      <c r="B31" s="172" t="s">
        <v>156</v>
      </c>
      <c r="C31" s="163">
        <v>2020</v>
      </c>
      <c r="D31" s="163">
        <v>2026</v>
      </c>
      <c r="E31" s="172" t="s">
        <v>38</v>
      </c>
      <c r="F31" s="79" t="s">
        <v>28</v>
      </c>
      <c r="G31" s="142">
        <f t="shared" ref="G31:H31" si="11">G32+G33</f>
        <v>70000</v>
      </c>
      <c r="H31" s="142">
        <f t="shared" si="11"/>
        <v>70000</v>
      </c>
      <c r="I31" s="141">
        <f>H31/G31*100</f>
        <v>100</v>
      </c>
      <c r="J31" s="176" t="s">
        <v>157</v>
      </c>
      <c r="K31" s="176" t="s">
        <v>59</v>
      </c>
      <c r="L31" s="160">
        <v>100</v>
      </c>
      <c r="M31" s="160">
        <v>100</v>
      </c>
      <c r="N31" s="176">
        <f t="shared" ref="N31" si="12">M31/L31*100</f>
        <v>100</v>
      </c>
      <c r="O31" s="2"/>
    </row>
    <row r="32" spans="1:15" s="83" customFormat="1" ht="62.4" x14ac:dyDescent="0.3">
      <c r="A32" s="164"/>
      <c r="B32" s="173"/>
      <c r="C32" s="164"/>
      <c r="D32" s="164"/>
      <c r="E32" s="173"/>
      <c r="F32" s="79" t="s">
        <v>32</v>
      </c>
      <c r="G32" s="142">
        <v>0</v>
      </c>
      <c r="H32" s="142"/>
      <c r="I32" s="141"/>
      <c r="J32" s="176"/>
      <c r="K32" s="176"/>
      <c r="L32" s="161"/>
      <c r="M32" s="161"/>
      <c r="N32" s="176"/>
      <c r="O32" s="2"/>
    </row>
    <row r="33" spans="1:15" s="83" customFormat="1" ht="46.8" x14ac:dyDescent="0.3">
      <c r="A33" s="165"/>
      <c r="B33" s="174"/>
      <c r="C33" s="165"/>
      <c r="D33" s="165"/>
      <c r="E33" s="174"/>
      <c r="F33" s="79" t="s">
        <v>33</v>
      </c>
      <c r="G33" s="142">
        <v>70000</v>
      </c>
      <c r="H33" s="142">
        <v>70000</v>
      </c>
      <c r="I33" s="141">
        <f t="shared" si="2"/>
        <v>100</v>
      </c>
      <c r="J33" s="176"/>
      <c r="K33" s="176"/>
      <c r="L33" s="162"/>
      <c r="M33" s="162"/>
      <c r="N33" s="176"/>
      <c r="O33" s="2"/>
    </row>
    <row r="34" spans="1:15" s="106" customFormat="1" ht="31.2" hidden="1" customHeight="1" x14ac:dyDescent="0.3">
      <c r="A34" s="104"/>
      <c r="B34" s="172" t="s">
        <v>175</v>
      </c>
      <c r="C34" s="163">
        <v>2020</v>
      </c>
      <c r="D34" s="163">
        <v>2026</v>
      </c>
      <c r="E34" s="172" t="s">
        <v>38</v>
      </c>
      <c r="F34" s="105" t="s">
        <v>28</v>
      </c>
      <c r="G34" s="142">
        <f t="shared" ref="G34:H34" si="13">G35+G36</f>
        <v>0</v>
      </c>
      <c r="H34" s="142">
        <f t="shared" si="13"/>
        <v>0</v>
      </c>
      <c r="I34" s="141" t="e">
        <f t="shared" si="2"/>
        <v>#DIV/0!</v>
      </c>
      <c r="J34" s="176" t="s">
        <v>157</v>
      </c>
      <c r="K34" s="176" t="s">
        <v>59</v>
      </c>
      <c r="L34" s="160"/>
      <c r="M34" s="160"/>
      <c r="N34" s="176" t="e">
        <f>M34/L34*100</f>
        <v>#DIV/0!</v>
      </c>
      <c r="O34" s="2"/>
    </row>
    <row r="35" spans="1:15" s="106" customFormat="1" ht="62.4" hidden="1" customHeight="1" x14ac:dyDescent="0.3">
      <c r="A35" s="104"/>
      <c r="B35" s="173"/>
      <c r="C35" s="164"/>
      <c r="D35" s="164"/>
      <c r="E35" s="173"/>
      <c r="F35" s="105" t="s">
        <v>32</v>
      </c>
      <c r="G35" s="142">
        <v>0</v>
      </c>
      <c r="H35" s="142">
        <v>0</v>
      </c>
      <c r="I35" s="141" t="e">
        <f t="shared" si="2"/>
        <v>#DIV/0!</v>
      </c>
      <c r="J35" s="176"/>
      <c r="K35" s="176"/>
      <c r="L35" s="161"/>
      <c r="M35" s="161"/>
      <c r="N35" s="176"/>
      <c r="O35" s="2"/>
    </row>
    <row r="36" spans="1:15" s="106" customFormat="1" ht="46.8" hidden="1" customHeight="1" x14ac:dyDescent="0.3">
      <c r="A36" s="104"/>
      <c r="B36" s="174"/>
      <c r="C36" s="165"/>
      <c r="D36" s="165"/>
      <c r="E36" s="174"/>
      <c r="F36" s="105" t="s">
        <v>33</v>
      </c>
      <c r="G36" s="142">
        <v>0</v>
      </c>
      <c r="H36" s="142">
        <v>0</v>
      </c>
      <c r="I36" s="141" t="e">
        <f t="shared" si="2"/>
        <v>#DIV/0!</v>
      </c>
      <c r="J36" s="176"/>
      <c r="K36" s="176"/>
      <c r="L36" s="162"/>
      <c r="M36" s="162"/>
      <c r="N36" s="176"/>
      <c r="O36" s="2"/>
    </row>
    <row r="37" spans="1:15" s="128" customFormat="1" ht="31.2" x14ac:dyDescent="0.3">
      <c r="A37" s="126"/>
      <c r="B37" s="172" t="s">
        <v>186</v>
      </c>
      <c r="C37" s="163">
        <v>2020</v>
      </c>
      <c r="D37" s="163">
        <v>2026</v>
      </c>
      <c r="E37" s="172" t="s">
        <v>38</v>
      </c>
      <c r="F37" s="127" t="s">
        <v>28</v>
      </c>
      <c r="G37" s="142">
        <f t="shared" ref="G37:H37" si="14">G38+G39</f>
        <v>4500</v>
      </c>
      <c r="H37" s="142">
        <f t="shared" si="14"/>
        <v>4500</v>
      </c>
      <c r="I37" s="141">
        <f t="shared" si="2"/>
        <v>100</v>
      </c>
      <c r="J37" s="176" t="s">
        <v>126</v>
      </c>
      <c r="K37" s="176" t="s">
        <v>59</v>
      </c>
      <c r="L37" s="160">
        <v>100</v>
      </c>
      <c r="M37" s="160">
        <v>100</v>
      </c>
      <c r="N37" s="176">
        <f t="shared" ref="N37" si="15">M37/L37*100</f>
        <v>100</v>
      </c>
      <c r="O37" s="2"/>
    </row>
    <row r="38" spans="1:15" s="128" customFormat="1" ht="62.4" x14ac:dyDescent="0.3">
      <c r="A38" s="126"/>
      <c r="B38" s="173"/>
      <c r="C38" s="164"/>
      <c r="D38" s="164"/>
      <c r="E38" s="173"/>
      <c r="F38" s="127" t="s">
        <v>32</v>
      </c>
      <c r="G38" s="142">
        <v>0</v>
      </c>
      <c r="H38" s="142"/>
      <c r="I38" s="141"/>
      <c r="J38" s="176"/>
      <c r="K38" s="176"/>
      <c r="L38" s="161"/>
      <c r="M38" s="161"/>
      <c r="N38" s="176"/>
      <c r="O38" s="2"/>
    </row>
    <row r="39" spans="1:15" s="128" customFormat="1" ht="46.8" x14ac:dyDescent="0.3">
      <c r="A39" s="126"/>
      <c r="B39" s="174"/>
      <c r="C39" s="165"/>
      <c r="D39" s="165"/>
      <c r="E39" s="174"/>
      <c r="F39" s="127" t="s">
        <v>33</v>
      </c>
      <c r="G39" s="142">
        <v>4500</v>
      </c>
      <c r="H39" s="142">
        <v>4500</v>
      </c>
      <c r="I39" s="141">
        <f>H39/G39*100</f>
        <v>100</v>
      </c>
      <c r="J39" s="176"/>
      <c r="K39" s="176"/>
      <c r="L39" s="162"/>
      <c r="M39" s="162"/>
      <c r="N39" s="176"/>
      <c r="O39" s="2"/>
    </row>
    <row r="40" spans="1:15" ht="22.5" customHeight="1" x14ac:dyDescent="0.3">
      <c r="A40" s="163"/>
      <c r="B40" s="172" t="s">
        <v>195</v>
      </c>
      <c r="C40" s="163">
        <v>2020</v>
      </c>
      <c r="D40" s="163">
        <v>2026</v>
      </c>
      <c r="E40" s="172" t="s">
        <v>38</v>
      </c>
      <c r="F40" s="21" t="s">
        <v>28</v>
      </c>
      <c r="G40" s="142">
        <f t="shared" ref="G40:H40" si="16">G41+G42</f>
        <v>196303.67</v>
      </c>
      <c r="H40" s="142">
        <f t="shared" si="16"/>
        <v>196303.67</v>
      </c>
      <c r="I40" s="141">
        <f t="shared" si="2"/>
        <v>100</v>
      </c>
      <c r="J40" s="176" t="s">
        <v>126</v>
      </c>
      <c r="K40" s="176" t="s">
        <v>59</v>
      </c>
      <c r="L40" s="160">
        <v>100</v>
      </c>
      <c r="M40" s="160">
        <v>100</v>
      </c>
      <c r="N40" s="176">
        <f t="shared" ref="N40" si="17">M40/L40*100</f>
        <v>100</v>
      </c>
      <c r="O40" s="2"/>
    </row>
    <row r="41" spans="1:15" ht="50.25" customHeight="1" x14ac:dyDescent="0.3">
      <c r="A41" s="164"/>
      <c r="B41" s="173"/>
      <c r="C41" s="164"/>
      <c r="D41" s="164"/>
      <c r="E41" s="173"/>
      <c r="F41" s="21" t="s">
        <v>32</v>
      </c>
      <c r="G41" s="142">
        <v>0</v>
      </c>
      <c r="H41" s="142"/>
      <c r="I41" s="141"/>
      <c r="J41" s="176"/>
      <c r="K41" s="176"/>
      <c r="L41" s="161"/>
      <c r="M41" s="161"/>
      <c r="N41" s="176"/>
      <c r="O41" s="2"/>
    </row>
    <row r="42" spans="1:15" ht="201.6" customHeight="1" x14ac:dyDescent="0.3">
      <c r="A42" s="165"/>
      <c r="B42" s="174"/>
      <c r="C42" s="165"/>
      <c r="D42" s="165"/>
      <c r="E42" s="174"/>
      <c r="F42" s="21" t="s">
        <v>33</v>
      </c>
      <c r="G42" s="142">
        <v>196303.67</v>
      </c>
      <c r="H42" s="142">
        <v>196303.67</v>
      </c>
      <c r="I42" s="141">
        <f t="shared" si="2"/>
        <v>100</v>
      </c>
      <c r="J42" s="176"/>
      <c r="K42" s="176"/>
      <c r="L42" s="162"/>
      <c r="M42" s="162"/>
      <c r="N42" s="176"/>
      <c r="O42" s="2"/>
    </row>
    <row r="43" spans="1:15" ht="15.6" customHeight="1" x14ac:dyDescent="0.3">
      <c r="A43" s="166"/>
      <c r="B43" s="172" t="s">
        <v>66</v>
      </c>
      <c r="C43" s="175">
        <v>2020</v>
      </c>
      <c r="D43" s="175">
        <v>2026</v>
      </c>
      <c r="E43" s="175" t="s">
        <v>34</v>
      </c>
      <c r="F43" s="163" t="s">
        <v>34</v>
      </c>
      <c r="G43" s="211" t="s">
        <v>34</v>
      </c>
      <c r="H43" s="211" t="s">
        <v>34</v>
      </c>
      <c r="I43" s="211" t="s">
        <v>34</v>
      </c>
      <c r="J43" s="160" t="s">
        <v>46</v>
      </c>
      <c r="K43" s="160" t="s">
        <v>46</v>
      </c>
      <c r="L43" s="160" t="s">
        <v>46</v>
      </c>
      <c r="M43" s="160" t="s">
        <v>46</v>
      </c>
      <c r="N43" s="160" t="s">
        <v>46</v>
      </c>
      <c r="O43" s="2"/>
    </row>
    <row r="44" spans="1:15" x14ac:dyDescent="0.3">
      <c r="A44" s="166"/>
      <c r="B44" s="173"/>
      <c r="C44" s="175"/>
      <c r="D44" s="175"/>
      <c r="E44" s="175"/>
      <c r="F44" s="216"/>
      <c r="G44" s="212"/>
      <c r="H44" s="212"/>
      <c r="I44" s="212"/>
      <c r="J44" s="209"/>
      <c r="K44" s="209"/>
      <c r="L44" s="209"/>
      <c r="M44" s="209"/>
      <c r="N44" s="209"/>
      <c r="O44" s="2"/>
    </row>
    <row r="45" spans="1:15" ht="33.75" customHeight="1" x14ac:dyDescent="0.3">
      <c r="A45" s="166"/>
      <c r="B45" s="174"/>
      <c r="C45" s="175"/>
      <c r="D45" s="175"/>
      <c r="E45" s="175"/>
      <c r="F45" s="217"/>
      <c r="G45" s="213"/>
      <c r="H45" s="213"/>
      <c r="I45" s="213"/>
      <c r="J45" s="210"/>
      <c r="K45" s="210"/>
      <c r="L45" s="210"/>
      <c r="M45" s="210"/>
      <c r="N45" s="210"/>
      <c r="O45" s="2"/>
    </row>
    <row r="46" spans="1:15" ht="15.75" customHeight="1" x14ac:dyDescent="0.3">
      <c r="A46" s="166"/>
      <c r="B46" s="166" t="s">
        <v>39</v>
      </c>
      <c r="C46" s="175">
        <v>2020</v>
      </c>
      <c r="D46" s="175">
        <v>2026</v>
      </c>
      <c r="E46" s="166" t="s">
        <v>40</v>
      </c>
      <c r="F46" s="21" t="s">
        <v>28</v>
      </c>
      <c r="G46" s="143">
        <f t="shared" ref="G46:H46" si="18">G47+G48</f>
        <v>33664531.829999998</v>
      </c>
      <c r="H46" s="143">
        <f t="shared" si="18"/>
        <v>33311068.670000002</v>
      </c>
      <c r="I46" s="143">
        <f>H46/G46*100</f>
        <v>98.950042846919956</v>
      </c>
      <c r="J46" s="160" t="s">
        <v>46</v>
      </c>
      <c r="K46" s="160" t="s">
        <v>46</v>
      </c>
      <c r="L46" s="160" t="s">
        <v>46</v>
      </c>
      <c r="M46" s="160" t="s">
        <v>46</v>
      </c>
      <c r="N46" s="160" t="s">
        <v>46</v>
      </c>
      <c r="O46" s="2"/>
    </row>
    <row r="47" spans="1:15" ht="47.4" customHeight="1" x14ac:dyDescent="0.3">
      <c r="A47" s="166"/>
      <c r="B47" s="166"/>
      <c r="C47" s="175"/>
      <c r="D47" s="175"/>
      <c r="E47" s="166"/>
      <c r="F47" s="21" t="s">
        <v>32</v>
      </c>
      <c r="G47" s="140">
        <f t="shared" ref="G47:H47" si="19">G50+G53+G56+G59+G62+G65+G68+G71+G74+G92+G77+G80+G83+G86+G101+G89+G95+G98</f>
        <v>32128721.420000002</v>
      </c>
      <c r="H47" s="140">
        <f t="shared" si="19"/>
        <v>32128721.420000002</v>
      </c>
      <c r="I47" s="143">
        <f t="shared" ref="I47:I102" si="20">H47/G47*100</f>
        <v>100</v>
      </c>
      <c r="J47" s="209"/>
      <c r="K47" s="209"/>
      <c r="L47" s="209"/>
      <c r="M47" s="209"/>
      <c r="N47" s="209"/>
      <c r="O47" s="2"/>
    </row>
    <row r="48" spans="1:15" ht="38.25" customHeight="1" x14ac:dyDescent="0.3">
      <c r="A48" s="166"/>
      <c r="B48" s="166"/>
      <c r="C48" s="175"/>
      <c r="D48" s="175"/>
      <c r="E48" s="166"/>
      <c r="F48" s="21" t="s">
        <v>33</v>
      </c>
      <c r="G48" s="140">
        <f t="shared" ref="G48:H48" si="21">G51+G54+G57+G60+G63+G66+G69+G72+G75+G93+G78+G81+G84+G87+G102+G90+G96+G99</f>
        <v>1535810.41</v>
      </c>
      <c r="H48" s="140">
        <f t="shared" si="21"/>
        <v>1182347.25</v>
      </c>
      <c r="I48" s="143">
        <f t="shared" si="20"/>
        <v>76.985234785587892</v>
      </c>
      <c r="J48" s="210"/>
      <c r="K48" s="210"/>
      <c r="L48" s="210"/>
      <c r="M48" s="210"/>
      <c r="N48" s="210"/>
      <c r="O48" s="2"/>
    </row>
    <row r="49" spans="1:15" ht="17.399999999999999" customHeight="1" x14ac:dyDescent="0.3">
      <c r="A49" s="166"/>
      <c r="B49" s="166" t="s">
        <v>4</v>
      </c>
      <c r="C49" s="175">
        <v>2020</v>
      </c>
      <c r="D49" s="175">
        <v>2026</v>
      </c>
      <c r="E49" s="166" t="s">
        <v>35</v>
      </c>
      <c r="F49" s="21" t="s">
        <v>28</v>
      </c>
      <c r="G49" s="140">
        <f t="shared" ref="G49:H49" si="22">G50+G51</f>
        <v>17808941.530000001</v>
      </c>
      <c r="H49" s="140">
        <f t="shared" si="22"/>
        <v>17808941.530000001</v>
      </c>
      <c r="I49" s="143">
        <f t="shared" si="20"/>
        <v>100</v>
      </c>
      <c r="J49" s="167" t="s">
        <v>70</v>
      </c>
      <c r="K49" s="167" t="s">
        <v>59</v>
      </c>
      <c r="L49" s="160">
        <v>100</v>
      </c>
      <c r="M49" s="160">
        <v>100</v>
      </c>
      <c r="N49" s="160">
        <f>M49/L49*100</f>
        <v>100</v>
      </c>
      <c r="O49" s="2"/>
    </row>
    <row r="50" spans="1:15" ht="49.2" customHeight="1" x14ac:dyDescent="0.3">
      <c r="A50" s="166"/>
      <c r="B50" s="166"/>
      <c r="C50" s="175"/>
      <c r="D50" s="175"/>
      <c r="E50" s="166"/>
      <c r="F50" s="21" t="s">
        <v>32</v>
      </c>
      <c r="G50" s="141">
        <v>17808941.530000001</v>
      </c>
      <c r="H50" s="144">
        <v>17808941.530000001</v>
      </c>
      <c r="I50" s="143">
        <f t="shared" si="20"/>
        <v>100</v>
      </c>
      <c r="J50" s="170"/>
      <c r="K50" s="170"/>
      <c r="L50" s="161"/>
      <c r="M50" s="161"/>
      <c r="N50" s="161"/>
      <c r="O50" s="2"/>
    </row>
    <row r="51" spans="1:15" ht="59.25" customHeight="1" x14ac:dyDescent="0.3">
      <c r="A51" s="166"/>
      <c r="B51" s="166"/>
      <c r="C51" s="175"/>
      <c r="D51" s="175"/>
      <c r="E51" s="166"/>
      <c r="F51" s="21" t="s">
        <v>33</v>
      </c>
      <c r="G51" s="140">
        <v>0</v>
      </c>
      <c r="H51" s="140"/>
      <c r="I51" s="143"/>
      <c r="J51" s="171"/>
      <c r="K51" s="171"/>
      <c r="L51" s="162"/>
      <c r="M51" s="162"/>
      <c r="N51" s="162"/>
      <c r="O51" s="2"/>
    </row>
    <row r="52" spans="1:15" ht="15.75" customHeight="1" x14ac:dyDescent="0.3">
      <c r="A52" s="166"/>
      <c r="B52" s="166" t="s">
        <v>5</v>
      </c>
      <c r="C52" s="175">
        <v>2020</v>
      </c>
      <c r="D52" s="175">
        <v>2026</v>
      </c>
      <c r="E52" s="166" t="s">
        <v>40</v>
      </c>
      <c r="F52" s="21" t="s">
        <v>28</v>
      </c>
      <c r="G52" s="140">
        <f t="shared" ref="G52:H52" si="23">G53+G54</f>
        <v>13695779.890000001</v>
      </c>
      <c r="H52" s="140">
        <f t="shared" si="23"/>
        <v>13695779.890000001</v>
      </c>
      <c r="I52" s="143">
        <f t="shared" si="20"/>
        <v>100</v>
      </c>
      <c r="J52" s="167" t="s">
        <v>69</v>
      </c>
      <c r="K52" s="167" t="s">
        <v>59</v>
      </c>
      <c r="L52" s="160">
        <v>100</v>
      </c>
      <c r="M52" s="160">
        <v>100</v>
      </c>
      <c r="N52" s="160">
        <f t="shared" ref="N52" si="24">M52/L52*100</f>
        <v>100</v>
      </c>
      <c r="O52" s="2"/>
    </row>
    <row r="53" spans="1:15" ht="47.4" customHeight="1" x14ac:dyDescent="0.3">
      <c r="A53" s="166"/>
      <c r="B53" s="166"/>
      <c r="C53" s="175"/>
      <c r="D53" s="175"/>
      <c r="E53" s="166"/>
      <c r="F53" s="21" t="s">
        <v>32</v>
      </c>
      <c r="G53" s="140">
        <v>13695779.890000001</v>
      </c>
      <c r="H53" s="140">
        <v>13695779.890000001</v>
      </c>
      <c r="I53" s="143">
        <f t="shared" si="20"/>
        <v>100</v>
      </c>
      <c r="J53" s="170"/>
      <c r="K53" s="168"/>
      <c r="L53" s="161"/>
      <c r="M53" s="161"/>
      <c r="N53" s="161"/>
      <c r="O53" s="2"/>
    </row>
    <row r="54" spans="1:15" ht="51.75" customHeight="1" x14ac:dyDescent="0.3">
      <c r="A54" s="166"/>
      <c r="B54" s="166"/>
      <c r="C54" s="175"/>
      <c r="D54" s="175"/>
      <c r="E54" s="166"/>
      <c r="F54" s="21" t="s">
        <v>33</v>
      </c>
      <c r="G54" s="140">
        <v>0</v>
      </c>
      <c r="H54" s="140"/>
      <c r="I54" s="143"/>
      <c r="J54" s="171"/>
      <c r="K54" s="169"/>
      <c r="L54" s="162"/>
      <c r="M54" s="162"/>
      <c r="N54" s="162"/>
      <c r="O54" s="2"/>
    </row>
    <row r="55" spans="1:15" ht="19.5" customHeight="1" x14ac:dyDescent="0.3">
      <c r="A55" s="172"/>
      <c r="B55" s="172" t="s">
        <v>6</v>
      </c>
      <c r="C55" s="175">
        <v>2020</v>
      </c>
      <c r="D55" s="175">
        <v>2026</v>
      </c>
      <c r="E55" s="166" t="s">
        <v>40</v>
      </c>
      <c r="F55" s="33" t="s">
        <v>28</v>
      </c>
      <c r="G55" s="142">
        <f t="shared" ref="G55:H55" si="25">G56+G57</f>
        <v>223095.17</v>
      </c>
      <c r="H55" s="142">
        <f t="shared" si="25"/>
        <v>223095.17</v>
      </c>
      <c r="I55" s="143">
        <f t="shared" si="20"/>
        <v>100</v>
      </c>
      <c r="J55" s="172" t="s">
        <v>71</v>
      </c>
      <c r="K55" s="172" t="s">
        <v>68</v>
      </c>
      <c r="L55" s="163">
        <v>24</v>
      </c>
      <c r="M55" s="163">
        <v>24</v>
      </c>
      <c r="N55" s="160">
        <f t="shared" ref="N55" si="26">M55/L55*100</f>
        <v>100</v>
      </c>
      <c r="O55" s="2"/>
    </row>
    <row r="56" spans="1:15" ht="66.75" customHeight="1" x14ac:dyDescent="0.3">
      <c r="A56" s="173"/>
      <c r="B56" s="173"/>
      <c r="C56" s="175"/>
      <c r="D56" s="175"/>
      <c r="E56" s="166"/>
      <c r="F56" s="33" t="s">
        <v>32</v>
      </c>
      <c r="G56" s="142">
        <v>0</v>
      </c>
      <c r="H56" s="142"/>
      <c r="I56" s="143"/>
      <c r="J56" s="173"/>
      <c r="K56" s="173"/>
      <c r="L56" s="164"/>
      <c r="M56" s="164"/>
      <c r="N56" s="161"/>
      <c r="O56" s="2"/>
    </row>
    <row r="57" spans="1:15" ht="48.75" customHeight="1" x14ac:dyDescent="0.3">
      <c r="A57" s="174"/>
      <c r="B57" s="174"/>
      <c r="C57" s="175"/>
      <c r="D57" s="175"/>
      <c r="E57" s="166"/>
      <c r="F57" s="33" t="s">
        <v>33</v>
      </c>
      <c r="G57" s="142">
        <v>223095.17</v>
      </c>
      <c r="H57" s="142">
        <v>223095.17</v>
      </c>
      <c r="I57" s="143">
        <f t="shared" si="20"/>
        <v>100</v>
      </c>
      <c r="J57" s="174"/>
      <c r="K57" s="174"/>
      <c r="L57" s="165"/>
      <c r="M57" s="165"/>
      <c r="N57" s="162"/>
      <c r="O57" s="2"/>
    </row>
    <row r="58" spans="1:15" ht="26.25" customHeight="1" x14ac:dyDescent="0.3">
      <c r="A58" s="20"/>
      <c r="B58" s="172" t="s">
        <v>7</v>
      </c>
      <c r="C58" s="175">
        <v>2020</v>
      </c>
      <c r="D58" s="175">
        <v>2026</v>
      </c>
      <c r="E58" s="166" t="s">
        <v>40</v>
      </c>
      <c r="F58" s="21" t="s">
        <v>28</v>
      </c>
      <c r="G58" s="142">
        <f t="shared" ref="G58:H58" si="27">G59+G60</f>
        <v>60000</v>
      </c>
      <c r="H58" s="142">
        <f t="shared" si="27"/>
        <v>60000</v>
      </c>
      <c r="I58" s="143">
        <f t="shared" si="20"/>
        <v>100</v>
      </c>
      <c r="J58" s="167" t="s">
        <v>92</v>
      </c>
      <c r="K58" s="167" t="s">
        <v>87</v>
      </c>
      <c r="L58" s="160">
        <v>100</v>
      </c>
      <c r="M58" s="160">
        <v>100</v>
      </c>
      <c r="N58" s="160">
        <f t="shared" ref="N58" si="28">M58/L58*100</f>
        <v>100</v>
      </c>
      <c r="O58" s="2"/>
    </row>
    <row r="59" spans="1:15" ht="48.75" customHeight="1" x14ac:dyDescent="0.3">
      <c r="A59" s="20"/>
      <c r="B59" s="173"/>
      <c r="C59" s="175"/>
      <c r="D59" s="175"/>
      <c r="E59" s="166"/>
      <c r="F59" s="21" t="s">
        <v>32</v>
      </c>
      <c r="G59" s="142">
        <v>60000</v>
      </c>
      <c r="H59" s="142">
        <v>60000</v>
      </c>
      <c r="I59" s="143">
        <f t="shared" si="20"/>
        <v>100</v>
      </c>
      <c r="J59" s="168"/>
      <c r="K59" s="168"/>
      <c r="L59" s="161"/>
      <c r="M59" s="161"/>
      <c r="N59" s="161"/>
      <c r="O59" s="2"/>
    </row>
    <row r="60" spans="1:15" ht="48.75" customHeight="1" x14ac:dyDescent="0.3">
      <c r="A60" s="20"/>
      <c r="B60" s="174"/>
      <c r="C60" s="175"/>
      <c r="D60" s="175"/>
      <c r="E60" s="166"/>
      <c r="F60" s="21" t="s">
        <v>33</v>
      </c>
      <c r="G60" s="142">
        <v>0</v>
      </c>
      <c r="H60" s="142">
        <v>0</v>
      </c>
      <c r="I60" s="143"/>
      <c r="J60" s="169"/>
      <c r="K60" s="169"/>
      <c r="L60" s="162"/>
      <c r="M60" s="162"/>
      <c r="N60" s="162"/>
      <c r="O60" s="2"/>
    </row>
    <row r="61" spans="1:15" ht="16.5" customHeight="1" x14ac:dyDescent="0.3">
      <c r="A61" s="20"/>
      <c r="B61" s="172" t="s">
        <v>8</v>
      </c>
      <c r="C61" s="175">
        <v>2020</v>
      </c>
      <c r="D61" s="175">
        <v>2026</v>
      </c>
      <c r="E61" s="166" t="s">
        <v>40</v>
      </c>
      <c r="F61" s="21" t="s">
        <v>28</v>
      </c>
      <c r="G61" s="142">
        <f t="shared" ref="G61:H61" si="29">G62+G63</f>
        <v>645.21</v>
      </c>
      <c r="H61" s="142">
        <f t="shared" si="29"/>
        <v>645.21</v>
      </c>
      <c r="I61" s="143">
        <f t="shared" si="20"/>
        <v>100</v>
      </c>
      <c r="J61" s="167" t="s">
        <v>93</v>
      </c>
      <c r="K61" s="167" t="s">
        <v>87</v>
      </c>
      <c r="L61" s="160">
        <v>100</v>
      </c>
      <c r="M61" s="160">
        <v>100</v>
      </c>
      <c r="N61" s="160">
        <f t="shared" ref="N61" si="30">M61/L61*100</f>
        <v>100</v>
      </c>
      <c r="O61" s="2"/>
    </row>
    <row r="62" spans="1:15" ht="48.75" customHeight="1" x14ac:dyDescent="0.3">
      <c r="A62" s="20"/>
      <c r="B62" s="173"/>
      <c r="C62" s="175"/>
      <c r="D62" s="175"/>
      <c r="E62" s="166"/>
      <c r="F62" s="21" t="s">
        <v>32</v>
      </c>
      <c r="G62" s="142">
        <v>0</v>
      </c>
      <c r="H62" s="142"/>
      <c r="I62" s="143"/>
      <c r="J62" s="168"/>
      <c r="K62" s="168"/>
      <c r="L62" s="161"/>
      <c r="M62" s="161"/>
      <c r="N62" s="161"/>
      <c r="O62" s="2"/>
    </row>
    <row r="63" spans="1:15" ht="48.75" customHeight="1" x14ac:dyDescent="0.3">
      <c r="A63" s="20"/>
      <c r="B63" s="174"/>
      <c r="C63" s="175"/>
      <c r="D63" s="175"/>
      <c r="E63" s="166"/>
      <c r="F63" s="21" t="s">
        <v>33</v>
      </c>
      <c r="G63" s="142">
        <v>645.21</v>
      </c>
      <c r="H63" s="142">
        <v>645.21</v>
      </c>
      <c r="I63" s="143">
        <f t="shared" si="20"/>
        <v>100</v>
      </c>
      <c r="J63" s="169"/>
      <c r="K63" s="169"/>
      <c r="L63" s="162"/>
      <c r="M63" s="162"/>
      <c r="N63" s="162"/>
      <c r="O63" s="2"/>
    </row>
    <row r="64" spans="1:15" ht="21" customHeight="1" x14ac:dyDescent="0.3">
      <c r="A64" s="20"/>
      <c r="B64" s="172" t="s">
        <v>183</v>
      </c>
      <c r="C64" s="175">
        <v>2020</v>
      </c>
      <c r="D64" s="175">
        <v>2026</v>
      </c>
      <c r="E64" s="172" t="s">
        <v>98</v>
      </c>
      <c r="F64" s="21" t="s">
        <v>28</v>
      </c>
      <c r="G64" s="142">
        <f t="shared" ref="G64:H64" si="31">G65+G66</f>
        <v>25000</v>
      </c>
      <c r="H64" s="142">
        <f t="shared" si="31"/>
        <v>25000</v>
      </c>
      <c r="I64" s="143">
        <f t="shared" si="20"/>
        <v>100</v>
      </c>
      <c r="J64" s="167" t="s">
        <v>96</v>
      </c>
      <c r="K64" s="167" t="s">
        <v>87</v>
      </c>
      <c r="L64" s="160">
        <v>100</v>
      </c>
      <c r="M64" s="160">
        <v>100</v>
      </c>
      <c r="N64" s="160">
        <f t="shared" ref="N64:N67" si="32">M64/L64*100</f>
        <v>100</v>
      </c>
      <c r="O64" s="2"/>
    </row>
    <row r="65" spans="1:15" ht="48.75" customHeight="1" x14ac:dyDescent="0.3">
      <c r="A65" s="20"/>
      <c r="B65" s="173"/>
      <c r="C65" s="175"/>
      <c r="D65" s="175"/>
      <c r="E65" s="173"/>
      <c r="F65" s="21" t="s">
        <v>32</v>
      </c>
      <c r="G65" s="142">
        <v>0</v>
      </c>
      <c r="H65" s="142">
        <v>0</v>
      </c>
      <c r="I65" s="143"/>
      <c r="J65" s="168"/>
      <c r="K65" s="168"/>
      <c r="L65" s="161"/>
      <c r="M65" s="161"/>
      <c r="N65" s="161"/>
      <c r="O65" s="2"/>
    </row>
    <row r="66" spans="1:15" ht="48.75" customHeight="1" x14ac:dyDescent="0.3">
      <c r="A66" s="20"/>
      <c r="B66" s="174"/>
      <c r="C66" s="175"/>
      <c r="D66" s="175"/>
      <c r="E66" s="174"/>
      <c r="F66" s="21" t="s">
        <v>33</v>
      </c>
      <c r="G66" s="142">
        <v>25000</v>
      </c>
      <c r="H66" s="142">
        <v>25000</v>
      </c>
      <c r="I66" s="143">
        <f t="shared" si="20"/>
        <v>100</v>
      </c>
      <c r="J66" s="169"/>
      <c r="K66" s="169"/>
      <c r="L66" s="162"/>
      <c r="M66" s="162"/>
      <c r="N66" s="162"/>
      <c r="O66" s="2"/>
    </row>
    <row r="67" spans="1:15" ht="48.75" customHeight="1" x14ac:dyDescent="0.3">
      <c r="A67" s="20"/>
      <c r="B67" s="172" t="s">
        <v>9</v>
      </c>
      <c r="C67" s="175">
        <v>2020</v>
      </c>
      <c r="D67" s="175">
        <v>2026</v>
      </c>
      <c r="E67" s="172" t="s">
        <v>98</v>
      </c>
      <c r="F67" s="21" t="s">
        <v>28</v>
      </c>
      <c r="G67" s="142">
        <f t="shared" ref="G67:H67" si="33">G68+G69</f>
        <v>450000</v>
      </c>
      <c r="H67" s="142">
        <f t="shared" si="33"/>
        <v>450000</v>
      </c>
      <c r="I67" s="143">
        <f t="shared" si="20"/>
        <v>100</v>
      </c>
      <c r="J67" s="167" t="s">
        <v>102</v>
      </c>
      <c r="K67" s="167" t="s">
        <v>87</v>
      </c>
      <c r="L67" s="160">
        <v>100</v>
      </c>
      <c r="M67" s="160">
        <v>100</v>
      </c>
      <c r="N67" s="160">
        <f t="shared" si="32"/>
        <v>100</v>
      </c>
      <c r="O67" s="2"/>
    </row>
    <row r="68" spans="1:15" ht="48.75" customHeight="1" x14ac:dyDescent="0.3">
      <c r="A68" s="20"/>
      <c r="B68" s="173"/>
      <c r="C68" s="175"/>
      <c r="D68" s="175"/>
      <c r="E68" s="173"/>
      <c r="F68" s="21" t="s">
        <v>32</v>
      </c>
      <c r="G68" s="142">
        <v>450000</v>
      </c>
      <c r="H68" s="142">
        <v>450000</v>
      </c>
      <c r="I68" s="143">
        <f t="shared" si="20"/>
        <v>100</v>
      </c>
      <c r="J68" s="168"/>
      <c r="K68" s="168"/>
      <c r="L68" s="161"/>
      <c r="M68" s="161"/>
      <c r="N68" s="161"/>
      <c r="O68" s="2"/>
    </row>
    <row r="69" spans="1:15" ht="67.5" customHeight="1" x14ac:dyDescent="0.3">
      <c r="A69" s="20"/>
      <c r="B69" s="174"/>
      <c r="C69" s="175"/>
      <c r="D69" s="175"/>
      <c r="E69" s="174"/>
      <c r="F69" s="21" t="s">
        <v>33</v>
      </c>
      <c r="G69" s="142">
        <v>0</v>
      </c>
      <c r="H69" s="142"/>
      <c r="I69" s="143"/>
      <c r="J69" s="169"/>
      <c r="K69" s="169"/>
      <c r="L69" s="162"/>
      <c r="M69" s="162"/>
      <c r="N69" s="162"/>
      <c r="O69" s="2"/>
    </row>
    <row r="70" spans="1:15" s="43" customFormat="1" ht="67.5" hidden="1" customHeight="1" x14ac:dyDescent="0.3">
      <c r="A70" s="41"/>
      <c r="B70" s="172" t="s">
        <v>10</v>
      </c>
      <c r="C70" s="175">
        <v>2020</v>
      </c>
      <c r="D70" s="175">
        <v>2026</v>
      </c>
      <c r="E70" s="166" t="s">
        <v>40</v>
      </c>
      <c r="F70" s="21" t="s">
        <v>28</v>
      </c>
      <c r="G70" s="142">
        <f t="shared" ref="G70:H70" si="34">G71+G72</f>
        <v>0</v>
      </c>
      <c r="H70" s="142">
        <f t="shared" si="34"/>
        <v>0</v>
      </c>
      <c r="I70" s="143" t="e">
        <f t="shared" si="20"/>
        <v>#DIV/0!</v>
      </c>
      <c r="J70" s="167" t="s">
        <v>17</v>
      </c>
      <c r="K70" s="167">
        <v>100</v>
      </c>
      <c r="L70" s="25">
        <v>100</v>
      </c>
      <c r="M70" s="25"/>
      <c r="N70" s="25"/>
      <c r="O70" s="2"/>
    </row>
    <row r="71" spans="1:15" s="43" customFormat="1" ht="67.5" hidden="1" customHeight="1" x14ac:dyDescent="0.3">
      <c r="A71" s="41"/>
      <c r="B71" s="173"/>
      <c r="C71" s="175"/>
      <c r="D71" s="175"/>
      <c r="E71" s="166"/>
      <c r="F71" s="21" t="s">
        <v>32</v>
      </c>
      <c r="G71" s="142">
        <v>0</v>
      </c>
      <c r="H71" s="142">
        <v>0</v>
      </c>
      <c r="I71" s="143" t="e">
        <f t="shared" si="20"/>
        <v>#DIV/0!</v>
      </c>
      <c r="J71" s="168"/>
      <c r="K71" s="168"/>
      <c r="L71" s="10"/>
      <c r="M71" s="10"/>
      <c r="N71" s="10"/>
      <c r="O71" s="2"/>
    </row>
    <row r="72" spans="1:15" s="43" customFormat="1" ht="67.5" hidden="1" customHeight="1" x14ac:dyDescent="0.3">
      <c r="A72" s="41"/>
      <c r="B72" s="174"/>
      <c r="C72" s="175"/>
      <c r="D72" s="175"/>
      <c r="E72" s="166"/>
      <c r="F72" s="21" t="s">
        <v>33</v>
      </c>
      <c r="G72" s="142">
        <v>0</v>
      </c>
      <c r="H72" s="142">
        <v>0</v>
      </c>
      <c r="I72" s="143" t="e">
        <f t="shared" si="20"/>
        <v>#DIV/0!</v>
      </c>
      <c r="J72" s="169"/>
      <c r="K72" s="169"/>
      <c r="L72" s="11"/>
      <c r="M72" s="11"/>
      <c r="N72" s="11"/>
      <c r="O72" s="2"/>
    </row>
    <row r="73" spans="1:15" s="43" customFormat="1" ht="19.2" customHeight="1" x14ac:dyDescent="0.3">
      <c r="A73" s="41"/>
      <c r="B73" s="262" t="s">
        <v>133</v>
      </c>
      <c r="C73" s="175">
        <v>2020</v>
      </c>
      <c r="D73" s="175">
        <v>2026</v>
      </c>
      <c r="E73" s="166" t="s">
        <v>35</v>
      </c>
      <c r="F73" s="42" t="s">
        <v>28</v>
      </c>
      <c r="G73" s="142">
        <f t="shared" ref="G73:H73" si="35">G74+G75</f>
        <v>277372</v>
      </c>
      <c r="H73" s="142">
        <f t="shared" si="35"/>
        <v>277372</v>
      </c>
      <c r="I73" s="143">
        <f t="shared" si="20"/>
        <v>100</v>
      </c>
      <c r="J73" s="167" t="s">
        <v>126</v>
      </c>
      <c r="K73" s="167" t="s">
        <v>87</v>
      </c>
      <c r="L73" s="160">
        <v>100</v>
      </c>
      <c r="M73" s="160">
        <v>100</v>
      </c>
      <c r="N73" s="160">
        <f>M73/L73*100</f>
        <v>100</v>
      </c>
      <c r="O73" s="2"/>
    </row>
    <row r="74" spans="1:15" s="43" customFormat="1" ht="64.8" customHeight="1" x14ac:dyDescent="0.3">
      <c r="A74" s="41"/>
      <c r="B74" s="263"/>
      <c r="C74" s="175"/>
      <c r="D74" s="175"/>
      <c r="E74" s="166"/>
      <c r="F74" s="42" t="s">
        <v>32</v>
      </c>
      <c r="G74" s="140"/>
      <c r="H74" s="140"/>
      <c r="I74" s="143"/>
      <c r="J74" s="168"/>
      <c r="K74" s="170"/>
      <c r="L74" s="161"/>
      <c r="M74" s="161"/>
      <c r="N74" s="161"/>
      <c r="O74" s="2"/>
    </row>
    <row r="75" spans="1:15" s="43" customFormat="1" ht="46.8" customHeight="1" x14ac:dyDescent="0.3">
      <c r="A75" s="41"/>
      <c r="B75" s="264"/>
      <c r="C75" s="175"/>
      <c r="D75" s="175"/>
      <c r="E75" s="166"/>
      <c r="F75" s="42" t="s">
        <v>33</v>
      </c>
      <c r="G75" s="140">
        <v>277372</v>
      </c>
      <c r="H75" s="140">
        <v>277372</v>
      </c>
      <c r="I75" s="143">
        <f>H75/G75*100</f>
        <v>100</v>
      </c>
      <c r="J75" s="169"/>
      <c r="K75" s="171"/>
      <c r="L75" s="162"/>
      <c r="M75" s="162"/>
      <c r="N75" s="162"/>
      <c r="O75" s="2"/>
    </row>
    <row r="76" spans="1:15" s="83" customFormat="1" ht="46.8" hidden="1" customHeight="1" x14ac:dyDescent="0.3">
      <c r="A76" s="75"/>
      <c r="B76" s="172" t="s">
        <v>134</v>
      </c>
      <c r="C76" s="76">
        <v>2020</v>
      </c>
      <c r="D76" s="76">
        <v>2026</v>
      </c>
      <c r="E76" s="163" t="s">
        <v>135</v>
      </c>
      <c r="F76" s="79" t="s">
        <v>28</v>
      </c>
      <c r="G76" s="140">
        <f t="shared" ref="G76:H76" si="36">G77+G78</f>
        <v>0</v>
      </c>
      <c r="H76" s="140">
        <f t="shared" si="36"/>
        <v>0</v>
      </c>
      <c r="I76" s="143" t="e">
        <f t="shared" si="20"/>
        <v>#DIV/0!</v>
      </c>
      <c r="J76" s="80" t="s">
        <v>126</v>
      </c>
      <c r="K76" s="71" t="s">
        <v>87</v>
      </c>
      <c r="L76" s="71"/>
      <c r="M76" s="71"/>
      <c r="N76" s="160" t="e">
        <f t="shared" ref="N76" si="37">M76/L76*100</f>
        <v>#DIV/0!</v>
      </c>
      <c r="O76" s="2"/>
    </row>
    <row r="77" spans="1:15" s="83" customFormat="1" ht="46.8" hidden="1" customHeight="1" x14ac:dyDescent="0.3">
      <c r="A77" s="75"/>
      <c r="B77" s="173"/>
      <c r="C77" s="77"/>
      <c r="D77" s="77"/>
      <c r="E77" s="164"/>
      <c r="F77" s="79" t="s">
        <v>32</v>
      </c>
      <c r="G77" s="140">
        <v>0</v>
      </c>
      <c r="H77" s="140">
        <v>0</v>
      </c>
      <c r="I77" s="143" t="e">
        <f t="shared" si="20"/>
        <v>#DIV/0!</v>
      </c>
      <c r="J77" s="81"/>
      <c r="K77" s="73"/>
      <c r="L77" s="73"/>
      <c r="M77" s="73"/>
      <c r="N77" s="161"/>
      <c r="O77" s="2"/>
    </row>
    <row r="78" spans="1:15" s="83" customFormat="1" ht="46.8" hidden="1" customHeight="1" x14ac:dyDescent="0.3">
      <c r="A78" s="75"/>
      <c r="B78" s="174"/>
      <c r="C78" s="78"/>
      <c r="D78" s="78"/>
      <c r="E78" s="165"/>
      <c r="F78" s="79" t="s">
        <v>33</v>
      </c>
      <c r="G78" s="140">
        <v>0</v>
      </c>
      <c r="H78" s="140">
        <v>0</v>
      </c>
      <c r="I78" s="143" t="e">
        <f t="shared" si="20"/>
        <v>#DIV/0!</v>
      </c>
      <c r="J78" s="82"/>
      <c r="K78" s="74"/>
      <c r="L78" s="74"/>
      <c r="M78" s="74"/>
      <c r="N78" s="162"/>
      <c r="O78" s="2"/>
    </row>
    <row r="79" spans="1:15" s="92" customFormat="1" ht="46.8" hidden="1" customHeight="1" x14ac:dyDescent="0.3">
      <c r="A79" s="87"/>
      <c r="B79" s="172" t="s">
        <v>174</v>
      </c>
      <c r="C79" s="163">
        <v>2020</v>
      </c>
      <c r="D79" s="163">
        <v>2026</v>
      </c>
      <c r="E79" s="166" t="s">
        <v>40</v>
      </c>
      <c r="F79" s="91" t="s">
        <v>28</v>
      </c>
      <c r="G79" s="140">
        <f t="shared" ref="G79:H79" si="38">G80+G81</f>
        <v>0</v>
      </c>
      <c r="H79" s="140">
        <f t="shared" si="38"/>
        <v>0</v>
      </c>
      <c r="I79" s="143" t="e">
        <f t="shared" si="20"/>
        <v>#DIV/0!</v>
      </c>
      <c r="J79" s="88" t="s">
        <v>126</v>
      </c>
      <c r="K79" s="84" t="s">
        <v>87</v>
      </c>
      <c r="L79" s="84"/>
      <c r="M79" s="84"/>
      <c r="N79" s="160" t="e">
        <f t="shared" ref="N79" si="39">M79/L79*100</f>
        <v>#DIV/0!</v>
      </c>
      <c r="O79" s="2"/>
    </row>
    <row r="80" spans="1:15" s="92" customFormat="1" ht="46.8" hidden="1" customHeight="1" x14ac:dyDescent="0.3">
      <c r="A80" s="87"/>
      <c r="B80" s="173"/>
      <c r="C80" s="164"/>
      <c r="D80" s="164"/>
      <c r="E80" s="166"/>
      <c r="F80" s="91" t="s">
        <v>32</v>
      </c>
      <c r="G80" s="140">
        <v>0</v>
      </c>
      <c r="H80" s="140">
        <v>0</v>
      </c>
      <c r="I80" s="143" t="e">
        <f t="shared" si="20"/>
        <v>#DIV/0!</v>
      </c>
      <c r="J80" s="89"/>
      <c r="K80" s="85"/>
      <c r="L80" s="85"/>
      <c r="M80" s="85"/>
      <c r="N80" s="161"/>
      <c r="O80" s="2"/>
    </row>
    <row r="81" spans="1:15" s="92" customFormat="1" ht="46.8" hidden="1" customHeight="1" x14ac:dyDescent="0.3">
      <c r="A81" s="87"/>
      <c r="B81" s="174"/>
      <c r="C81" s="165"/>
      <c r="D81" s="165"/>
      <c r="E81" s="166"/>
      <c r="F81" s="91" t="s">
        <v>33</v>
      </c>
      <c r="G81" s="140">
        <v>0</v>
      </c>
      <c r="H81" s="140">
        <v>0</v>
      </c>
      <c r="I81" s="143" t="e">
        <f t="shared" si="20"/>
        <v>#DIV/0!</v>
      </c>
      <c r="J81" s="90"/>
      <c r="K81" s="86"/>
      <c r="L81" s="86"/>
      <c r="M81" s="86"/>
      <c r="N81" s="162"/>
      <c r="O81" s="2"/>
    </row>
    <row r="82" spans="1:15" s="92" customFormat="1" ht="46.8" hidden="1" customHeight="1" x14ac:dyDescent="0.3">
      <c r="A82" s="87"/>
      <c r="B82" s="172" t="s">
        <v>179</v>
      </c>
      <c r="C82" s="163">
        <v>2020</v>
      </c>
      <c r="D82" s="163">
        <v>2026</v>
      </c>
      <c r="E82" s="166" t="s">
        <v>40</v>
      </c>
      <c r="F82" s="91" t="s">
        <v>28</v>
      </c>
      <c r="G82" s="140">
        <f t="shared" ref="G82:H82" si="40">G83+G84</f>
        <v>0</v>
      </c>
      <c r="H82" s="140">
        <f t="shared" si="40"/>
        <v>0</v>
      </c>
      <c r="I82" s="143" t="e">
        <f t="shared" si="20"/>
        <v>#DIV/0!</v>
      </c>
      <c r="J82" s="88" t="s">
        <v>126</v>
      </c>
      <c r="K82" s="84" t="s">
        <v>87</v>
      </c>
      <c r="L82" s="84"/>
      <c r="M82" s="84"/>
      <c r="N82" s="160" t="e">
        <f t="shared" ref="N82" si="41">M82/L82*100</f>
        <v>#DIV/0!</v>
      </c>
      <c r="O82" s="2"/>
    </row>
    <row r="83" spans="1:15" s="92" customFormat="1" ht="46.8" hidden="1" customHeight="1" x14ac:dyDescent="0.3">
      <c r="A83" s="87"/>
      <c r="B83" s="173"/>
      <c r="C83" s="164"/>
      <c r="D83" s="164"/>
      <c r="E83" s="166"/>
      <c r="F83" s="91" t="s">
        <v>32</v>
      </c>
      <c r="G83" s="140">
        <v>0</v>
      </c>
      <c r="H83" s="140">
        <v>0</v>
      </c>
      <c r="I83" s="143" t="e">
        <f t="shared" si="20"/>
        <v>#DIV/0!</v>
      </c>
      <c r="J83" s="89"/>
      <c r="K83" s="85"/>
      <c r="L83" s="85"/>
      <c r="M83" s="85"/>
      <c r="N83" s="161"/>
      <c r="O83" s="2"/>
    </row>
    <row r="84" spans="1:15" s="92" customFormat="1" ht="46.8" hidden="1" customHeight="1" x14ac:dyDescent="0.3">
      <c r="A84" s="87"/>
      <c r="B84" s="174"/>
      <c r="C84" s="165"/>
      <c r="D84" s="165"/>
      <c r="E84" s="166"/>
      <c r="F84" s="91" t="s">
        <v>33</v>
      </c>
      <c r="G84" s="140">
        <v>0</v>
      </c>
      <c r="H84" s="140">
        <v>0</v>
      </c>
      <c r="I84" s="143" t="e">
        <f t="shared" si="20"/>
        <v>#DIV/0!</v>
      </c>
      <c r="J84" s="90"/>
      <c r="K84" s="86"/>
      <c r="L84" s="86"/>
      <c r="M84" s="86"/>
      <c r="N84" s="162"/>
      <c r="O84" s="2"/>
    </row>
    <row r="85" spans="1:15" s="103" customFormat="1" ht="46.8" hidden="1" customHeight="1" x14ac:dyDescent="0.3">
      <c r="A85" s="97"/>
      <c r="B85" s="172" t="s">
        <v>180</v>
      </c>
      <c r="C85" s="163">
        <v>2020</v>
      </c>
      <c r="D85" s="163">
        <v>2026</v>
      </c>
      <c r="E85" s="166" t="s">
        <v>40</v>
      </c>
      <c r="F85" s="102" t="s">
        <v>28</v>
      </c>
      <c r="G85" s="140">
        <f t="shared" ref="G85:H85" si="42">G86+G87</f>
        <v>0</v>
      </c>
      <c r="H85" s="140">
        <f t="shared" si="42"/>
        <v>0</v>
      </c>
      <c r="I85" s="143" t="e">
        <f t="shared" si="20"/>
        <v>#DIV/0!</v>
      </c>
      <c r="J85" s="98" t="s">
        <v>126</v>
      </c>
      <c r="K85" s="94" t="s">
        <v>87</v>
      </c>
      <c r="L85" s="94"/>
      <c r="M85" s="94"/>
      <c r="N85" s="160" t="e">
        <f t="shared" ref="N85" si="43">M85/L85*100</f>
        <v>#DIV/0!</v>
      </c>
      <c r="O85" s="2"/>
    </row>
    <row r="86" spans="1:15" s="103" customFormat="1" ht="46.8" hidden="1" customHeight="1" x14ac:dyDescent="0.3">
      <c r="A86" s="97"/>
      <c r="B86" s="173"/>
      <c r="C86" s="164"/>
      <c r="D86" s="164"/>
      <c r="E86" s="166"/>
      <c r="F86" s="102" t="s">
        <v>32</v>
      </c>
      <c r="G86" s="140">
        <v>0</v>
      </c>
      <c r="H86" s="140">
        <v>0</v>
      </c>
      <c r="I86" s="143" t="e">
        <f t="shared" si="20"/>
        <v>#DIV/0!</v>
      </c>
      <c r="J86" s="99"/>
      <c r="K86" s="95"/>
      <c r="L86" s="95"/>
      <c r="M86" s="95"/>
      <c r="N86" s="161"/>
      <c r="O86" s="2"/>
    </row>
    <row r="87" spans="1:15" s="103" customFormat="1" ht="46.8" hidden="1" customHeight="1" x14ac:dyDescent="0.3">
      <c r="A87" s="97"/>
      <c r="B87" s="174"/>
      <c r="C87" s="165"/>
      <c r="D87" s="165"/>
      <c r="E87" s="166"/>
      <c r="F87" s="102" t="s">
        <v>33</v>
      </c>
      <c r="G87" s="140">
        <v>0</v>
      </c>
      <c r="H87" s="140">
        <v>0</v>
      </c>
      <c r="I87" s="143" t="e">
        <f t="shared" si="20"/>
        <v>#DIV/0!</v>
      </c>
      <c r="J87" s="100"/>
      <c r="K87" s="96"/>
      <c r="L87" s="96"/>
      <c r="M87" s="96"/>
      <c r="N87" s="162"/>
      <c r="O87" s="2"/>
    </row>
    <row r="88" spans="1:15" s="116" customFormat="1" ht="46.8" customHeight="1" x14ac:dyDescent="0.3">
      <c r="A88" s="115"/>
      <c r="B88" s="172" t="s">
        <v>181</v>
      </c>
      <c r="C88" s="163">
        <v>2020</v>
      </c>
      <c r="D88" s="163">
        <v>2026</v>
      </c>
      <c r="E88" s="166" t="s">
        <v>40</v>
      </c>
      <c r="F88" s="113" t="s">
        <v>28</v>
      </c>
      <c r="G88" s="140">
        <f t="shared" ref="G88:H88" si="44">G89+G90</f>
        <v>333320.98</v>
      </c>
      <c r="H88" s="140">
        <f t="shared" si="44"/>
        <v>333320.98</v>
      </c>
      <c r="I88" s="143">
        <f t="shared" si="20"/>
        <v>100</v>
      </c>
      <c r="J88" s="110" t="s">
        <v>126</v>
      </c>
      <c r="K88" s="107" t="s">
        <v>87</v>
      </c>
      <c r="L88" s="107">
        <v>100</v>
      </c>
      <c r="M88" s="107">
        <v>100</v>
      </c>
      <c r="N88" s="160">
        <f t="shared" ref="N88" si="45">M88/L88*100</f>
        <v>100</v>
      </c>
      <c r="O88" s="2"/>
    </row>
    <row r="89" spans="1:15" s="116" customFormat="1" ht="46.8" customHeight="1" x14ac:dyDescent="0.3">
      <c r="A89" s="115"/>
      <c r="B89" s="173"/>
      <c r="C89" s="164"/>
      <c r="D89" s="164"/>
      <c r="E89" s="166"/>
      <c r="F89" s="113" t="s">
        <v>32</v>
      </c>
      <c r="G89" s="140">
        <v>0</v>
      </c>
      <c r="H89" s="140"/>
      <c r="I89" s="143"/>
      <c r="J89" s="111"/>
      <c r="K89" s="108"/>
      <c r="L89" s="108"/>
      <c r="M89" s="108"/>
      <c r="N89" s="161"/>
      <c r="O89" s="2"/>
    </row>
    <row r="90" spans="1:15" s="116" customFormat="1" ht="46.8" customHeight="1" x14ac:dyDescent="0.3">
      <c r="A90" s="115"/>
      <c r="B90" s="174"/>
      <c r="C90" s="165"/>
      <c r="D90" s="165"/>
      <c r="E90" s="166"/>
      <c r="F90" s="113" t="s">
        <v>33</v>
      </c>
      <c r="G90" s="140">
        <v>333320.98</v>
      </c>
      <c r="H90" s="140">
        <v>333320.98</v>
      </c>
      <c r="I90" s="143">
        <f t="shared" si="20"/>
        <v>100</v>
      </c>
      <c r="J90" s="112"/>
      <c r="K90" s="109"/>
      <c r="L90" s="109"/>
      <c r="M90" s="109"/>
      <c r="N90" s="162"/>
      <c r="O90" s="2"/>
    </row>
    <row r="91" spans="1:15" s="116" customFormat="1" ht="46.8" customHeight="1" x14ac:dyDescent="0.3">
      <c r="A91" s="115"/>
      <c r="B91" s="172" t="s">
        <v>184</v>
      </c>
      <c r="C91" s="163">
        <v>2021</v>
      </c>
      <c r="D91" s="163">
        <v>2026</v>
      </c>
      <c r="E91" s="166" t="s">
        <v>40</v>
      </c>
      <c r="F91" s="79" t="s">
        <v>28</v>
      </c>
      <c r="G91" s="140">
        <f t="shared" ref="G91:H91" si="46">G92+G93</f>
        <v>30000</v>
      </c>
      <c r="H91" s="140">
        <f t="shared" si="46"/>
        <v>30000</v>
      </c>
      <c r="I91" s="143">
        <f t="shared" si="20"/>
        <v>100</v>
      </c>
      <c r="J91" s="160" t="s">
        <v>126</v>
      </c>
      <c r="K91" s="71" t="s">
        <v>87</v>
      </c>
      <c r="L91" s="71">
        <v>100</v>
      </c>
      <c r="M91" s="160">
        <v>100</v>
      </c>
      <c r="N91" s="160">
        <f t="shared" ref="N91:N94" si="47">M91/L91*100</f>
        <v>100</v>
      </c>
      <c r="O91" s="2"/>
    </row>
    <row r="92" spans="1:15" s="116" customFormat="1" ht="46.8" customHeight="1" x14ac:dyDescent="0.3">
      <c r="A92" s="115"/>
      <c r="B92" s="173"/>
      <c r="C92" s="164"/>
      <c r="D92" s="164"/>
      <c r="E92" s="166"/>
      <c r="F92" s="79" t="s">
        <v>32</v>
      </c>
      <c r="G92" s="140">
        <v>0</v>
      </c>
      <c r="H92" s="140"/>
      <c r="I92" s="143"/>
      <c r="J92" s="161"/>
      <c r="K92" s="73"/>
      <c r="L92" s="73"/>
      <c r="M92" s="161"/>
      <c r="N92" s="161"/>
      <c r="O92" s="2"/>
    </row>
    <row r="93" spans="1:15" s="116" customFormat="1" ht="46.8" customHeight="1" x14ac:dyDescent="0.3">
      <c r="A93" s="115"/>
      <c r="B93" s="174"/>
      <c r="C93" s="165"/>
      <c r="D93" s="165"/>
      <c r="E93" s="166"/>
      <c r="F93" s="79" t="s">
        <v>33</v>
      </c>
      <c r="G93" s="140">
        <v>30000</v>
      </c>
      <c r="H93" s="140">
        <v>30000</v>
      </c>
      <c r="I93" s="143">
        <f t="shared" si="20"/>
        <v>100</v>
      </c>
      <c r="J93" s="162"/>
      <c r="K93" s="74"/>
      <c r="L93" s="74"/>
      <c r="M93" s="162"/>
      <c r="N93" s="162"/>
      <c r="O93" s="2"/>
    </row>
    <row r="94" spans="1:15" s="116" customFormat="1" ht="46.8" customHeight="1" x14ac:dyDescent="0.3">
      <c r="A94" s="115"/>
      <c r="B94" s="172" t="s">
        <v>187</v>
      </c>
      <c r="C94" s="163">
        <v>2021</v>
      </c>
      <c r="D94" s="163">
        <v>2026</v>
      </c>
      <c r="E94" s="166" t="s">
        <v>40</v>
      </c>
      <c r="F94" s="113" t="s">
        <v>28</v>
      </c>
      <c r="G94" s="140">
        <f t="shared" ref="G94:H94" si="48">G95+G96</f>
        <v>114000</v>
      </c>
      <c r="H94" s="140">
        <f t="shared" si="48"/>
        <v>114000</v>
      </c>
      <c r="I94" s="143">
        <f t="shared" si="20"/>
        <v>100</v>
      </c>
      <c r="J94" s="114" t="s">
        <v>126</v>
      </c>
      <c r="K94" s="107" t="s">
        <v>87</v>
      </c>
      <c r="L94" s="107">
        <v>100</v>
      </c>
      <c r="M94" s="160">
        <v>100</v>
      </c>
      <c r="N94" s="160">
        <f t="shared" si="47"/>
        <v>100</v>
      </c>
      <c r="O94" s="2"/>
    </row>
    <row r="95" spans="1:15" s="116" customFormat="1" ht="46.8" customHeight="1" x14ac:dyDescent="0.3">
      <c r="A95" s="115"/>
      <c r="B95" s="173"/>
      <c r="C95" s="164"/>
      <c r="D95" s="164"/>
      <c r="E95" s="166"/>
      <c r="F95" s="113" t="s">
        <v>32</v>
      </c>
      <c r="G95" s="140">
        <v>114000</v>
      </c>
      <c r="H95" s="140">
        <v>114000</v>
      </c>
      <c r="I95" s="143">
        <f t="shared" si="20"/>
        <v>100</v>
      </c>
      <c r="J95" s="111"/>
      <c r="K95" s="108"/>
      <c r="L95" s="108"/>
      <c r="M95" s="161"/>
      <c r="N95" s="161"/>
      <c r="O95" s="2"/>
    </row>
    <row r="96" spans="1:15" s="116" customFormat="1" ht="46.8" customHeight="1" x14ac:dyDescent="0.3">
      <c r="A96" s="115"/>
      <c r="B96" s="174"/>
      <c r="C96" s="165"/>
      <c r="D96" s="165"/>
      <c r="E96" s="166"/>
      <c r="F96" s="113" t="s">
        <v>33</v>
      </c>
      <c r="G96" s="140">
        <v>0</v>
      </c>
      <c r="H96" s="140"/>
      <c r="I96" s="143"/>
      <c r="J96" s="112"/>
      <c r="K96" s="109"/>
      <c r="L96" s="109"/>
      <c r="M96" s="162"/>
      <c r="N96" s="162"/>
      <c r="O96" s="2"/>
    </row>
    <row r="97" spans="1:15" s="137" customFormat="1" ht="46.8" customHeight="1" x14ac:dyDescent="0.3">
      <c r="A97" s="132"/>
      <c r="B97" s="172" t="s">
        <v>188</v>
      </c>
      <c r="C97" s="163">
        <v>2020</v>
      </c>
      <c r="D97" s="163">
        <v>2026</v>
      </c>
      <c r="E97" s="166" t="s">
        <v>40</v>
      </c>
      <c r="F97" s="133" t="s">
        <v>28</v>
      </c>
      <c r="G97" s="140">
        <f t="shared" ref="G97:H97" si="49">G98+G99</f>
        <v>313884.2</v>
      </c>
      <c r="H97" s="140">
        <f t="shared" si="49"/>
        <v>292913.89</v>
      </c>
      <c r="I97" s="143">
        <f t="shared" si="20"/>
        <v>93.319093474599867</v>
      </c>
      <c r="J97" s="134" t="s">
        <v>126</v>
      </c>
      <c r="K97" s="129" t="s">
        <v>87</v>
      </c>
      <c r="L97" s="129">
        <v>100</v>
      </c>
      <c r="M97" s="129">
        <v>93.32</v>
      </c>
      <c r="N97" s="160">
        <f t="shared" ref="N97" si="50">M97/L97*100</f>
        <v>93.32</v>
      </c>
      <c r="O97" s="2"/>
    </row>
    <row r="98" spans="1:15" s="137" customFormat="1" ht="46.8" customHeight="1" x14ac:dyDescent="0.3">
      <c r="A98" s="132"/>
      <c r="B98" s="173"/>
      <c r="C98" s="164"/>
      <c r="D98" s="164"/>
      <c r="E98" s="166"/>
      <c r="F98" s="133" t="s">
        <v>32</v>
      </c>
      <c r="G98" s="140">
        <v>0</v>
      </c>
      <c r="H98" s="140"/>
      <c r="I98" s="143"/>
      <c r="J98" s="135"/>
      <c r="K98" s="130"/>
      <c r="L98" s="130"/>
      <c r="M98" s="130"/>
      <c r="N98" s="161"/>
      <c r="O98" s="2"/>
    </row>
    <row r="99" spans="1:15" s="137" customFormat="1" ht="46.8" customHeight="1" x14ac:dyDescent="0.3">
      <c r="A99" s="132"/>
      <c r="B99" s="174"/>
      <c r="C99" s="165"/>
      <c r="D99" s="165"/>
      <c r="E99" s="166"/>
      <c r="F99" s="133" t="s">
        <v>33</v>
      </c>
      <c r="G99" s="140">
        <v>313884.2</v>
      </c>
      <c r="H99" s="140">
        <v>292913.89</v>
      </c>
      <c r="I99" s="143">
        <f t="shared" si="20"/>
        <v>93.319093474599867</v>
      </c>
      <c r="J99" s="136"/>
      <c r="K99" s="131"/>
      <c r="L99" s="131"/>
      <c r="M99" s="131"/>
      <c r="N99" s="162"/>
      <c r="O99" s="2"/>
    </row>
    <row r="100" spans="1:15" s="103" customFormat="1" ht="46.8" customHeight="1" x14ac:dyDescent="0.3">
      <c r="A100" s="97"/>
      <c r="B100" s="172" t="s">
        <v>196</v>
      </c>
      <c r="C100" s="163">
        <v>2020</v>
      </c>
      <c r="D100" s="163">
        <v>2026</v>
      </c>
      <c r="E100" s="166" t="s">
        <v>40</v>
      </c>
      <c r="F100" s="102" t="s">
        <v>28</v>
      </c>
      <c r="G100" s="140">
        <f t="shared" ref="G100:H100" si="51">G101+G102</f>
        <v>332492.84999999998</v>
      </c>
      <c r="H100" s="140">
        <f t="shared" si="51"/>
        <v>0</v>
      </c>
      <c r="I100" s="143">
        <f t="shared" si="20"/>
        <v>0</v>
      </c>
      <c r="J100" s="98" t="s">
        <v>126</v>
      </c>
      <c r="K100" s="94" t="s">
        <v>87</v>
      </c>
      <c r="L100" s="94">
        <v>100</v>
      </c>
      <c r="M100" s="94">
        <v>0</v>
      </c>
      <c r="N100" s="160">
        <f t="shared" ref="N100" si="52">M100/L100*100</f>
        <v>0</v>
      </c>
      <c r="O100" s="2"/>
    </row>
    <row r="101" spans="1:15" s="103" customFormat="1" ht="46.8" customHeight="1" x14ac:dyDescent="0.3">
      <c r="A101" s="97"/>
      <c r="B101" s="173"/>
      <c r="C101" s="164"/>
      <c r="D101" s="164"/>
      <c r="E101" s="166"/>
      <c r="F101" s="102" t="s">
        <v>32</v>
      </c>
      <c r="G101" s="140">
        <v>0</v>
      </c>
      <c r="H101" s="140"/>
      <c r="I101" s="143"/>
      <c r="J101" s="99"/>
      <c r="K101" s="95"/>
      <c r="L101" s="95"/>
      <c r="M101" s="95"/>
      <c r="N101" s="161"/>
      <c r="O101" s="2"/>
    </row>
    <row r="102" spans="1:15" s="103" customFormat="1" ht="46.8" customHeight="1" x14ac:dyDescent="0.3">
      <c r="A102" s="97"/>
      <c r="B102" s="174"/>
      <c r="C102" s="165"/>
      <c r="D102" s="165"/>
      <c r="E102" s="166"/>
      <c r="F102" s="102" t="s">
        <v>33</v>
      </c>
      <c r="G102" s="140">
        <v>332492.84999999998</v>
      </c>
      <c r="H102" s="140">
        <v>0</v>
      </c>
      <c r="I102" s="143">
        <f t="shared" si="20"/>
        <v>0</v>
      </c>
      <c r="J102" s="100"/>
      <c r="K102" s="96"/>
      <c r="L102" s="96"/>
      <c r="M102" s="96"/>
      <c r="N102" s="162"/>
      <c r="O102" s="2"/>
    </row>
    <row r="103" spans="1:15" x14ac:dyDescent="0.3">
      <c r="A103" s="167"/>
      <c r="B103" s="167" t="s">
        <v>41</v>
      </c>
      <c r="C103" s="175">
        <v>2020</v>
      </c>
      <c r="D103" s="175">
        <v>2026</v>
      </c>
      <c r="E103" s="176" t="s">
        <v>34</v>
      </c>
      <c r="F103" s="160" t="s">
        <v>34</v>
      </c>
      <c r="G103" s="243" t="s">
        <v>34</v>
      </c>
      <c r="H103" s="243" t="s">
        <v>34</v>
      </c>
      <c r="I103" s="243" t="s">
        <v>34</v>
      </c>
      <c r="J103" s="252" t="s">
        <v>34</v>
      </c>
      <c r="K103" s="219" t="s">
        <v>34</v>
      </c>
      <c r="L103" s="219" t="s">
        <v>34</v>
      </c>
      <c r="M103" s="219" t="s">
        <v>34</v>
      </c>
      <c r="N103" s="219" t="s">
        <v>34</v>
      </c>
      <c r="O103" s="2"/>
    </row>
    <row r="104" spans="1:15" x14ac:dyDescent="0.3">
      <c r="A104" s="168"/>
      <c r="B104" s="168"/>
      <c r="C104" s="175"/>
      <c r="D104" s="175"/>
      <c r="E104" s="176"/>
      <c r="F104" s="209"/>
      <c r="G104" s="244"/>
      <c r="H104" s="244"/>
      <c r="I104" s="244"/>
      <c r="J104" s="216"/>
      <c r="K104" s="209"/>
      <c r="L104" s="209"/>
      <c r="M104" s="209"/>
      <c r="N104" s="209"/>
      <c r="O104" s="2"/>
    </row>
    <row r="105" spans="1:15" ht="35.25" customHeight="1" x14ac:dyDescent="0.3">
      <c r="A105" s="169"/>
      <c r="B105" s="169"/>
      <c r="C105" s="175"/>
      <c r="D105" s="175"/>
      <c r="E105" s="176"/>
      <c r="F105" s="210"/>
      <c r="G105" s="245"/>
      <c r="H105" s="245"/>
      <c r="I105" s="245"/>
      <c r="J105" s="217"/>
      <c r="K105" s="210"/>
      <c r="L105" s="210"/>
      <c r="M105" s="210"/>
      <c r="N105" s="210"/>
      <c r="O105" s="2"/>
    </row>
    <row r="106" spans="1:15" ht="15.75" customHeight="1" x14ac:dyDescent="0.3">
      <c r="A106" s="261"/>
      <c r="B106" s="166" t="s">
        <v>43</v>
      </c>
      <c r="C106" s="175">
        <v>2020</v>
      </c>
      <c r="D106" s="175">
        <v>2026</v>
      </c>
      <c r="E106" s="167" t="s">
        <v>42</v>
      </c>
      <c r="F106" s="7" t="s">
        <v>28</v>
      </c>
      <c r="G106" s="146">
        <f t="shared" ref="G106:H106" si="53">G107+G108</f>
        <v>1542693.21</v>
      </c>
      <c r="H106" s="146">
        <f t="shared" si="53"/>
        <v>1542693.21</v>
      </c>
      <c r="I106" s="146">
        <f>H106/G106*100</f>
        <v>100</v>
      </c>
      <c r="J106" s="175" t="s">
        <v>27</v>
      </c>
      <c r="K106" s="176" t="s">
        <v>27</v>
      </c>
      <c r="L106" s="176" t="s">
        <v>27</v>
      </c>
      <c r="M106" s="176" t="s">
        <v>27</v>
      </c>
      <c r="N106" s="176" t="s">
        <v>27</v>
      </c>
      <c r="O106" s="2"/>
    </row>
    <row r="107" spans="1:15" ht="68.25" customHeight="1" x14ac:dyDescent="0.3">
      <c r="A107" s="261"/>
      <c r="B107" s="166"/>
      <c r="C107" s="175"/>
      <c r="D107" s="175"/>
      <c r="E107" s="168"/>
      <c r="F107" s="7" t="s">
        <v>32</v>
      </c>
      <c r="G107" s="146">
        <f t="shared" ref="G107:H107" si="54">G110</f>
        <v>1514248.06</v>
      </c>
      <c r="H107" s="146">
        <f t="shared" si="54"/>
        <v>1514248.06</v>
      </c>
      <c r="I107" s="146">
        <f t="shared" ref="I107:I114" si="55">H107/G107*100</f>
        <v>100</v>
      </c>
      <c r="J107" s="175"/>
      <c r="K107" s="176"/>
      <c r="L107" s="176"/>
      <c r="M107" s="176"/>
      <c r="N107" s="176"/>
      <c r="O107" s="2"/>
    </row>
    <row r="108" spans="1:15" ht="46.8" x14ac:dyDescent="0.3">
      <c r="A108" s="261"/>
      <c r="B108" s="166"/>
      <c r="C108" s="175"/>
      <c r="D108" s="175"/>
      <c r="E108" s="169"/>
      <c r="F108" s="7" t="s">
        <v>33</v>
      </c>
      <c r="G108" s="147">
        <f>G111</f>
        <v>28445.15</v>
      </c>
      <c r="H108" s="147">
        <f t="shared" ref="H108" si="56">H111</f>
        <v>28445.15</v>
      </c>
      <c r="I108" s="146">
        <f t="shared" si="55"/>
        <v>100</v>
      </c>
      <c r="J108" s="175"/>
      <c r="K108" s="176"/>
      <c r="L108" s="176"/>
      <c r="M108" s="176"/>
      <c r="N108" s="176"/>
      <c r="O108" s="2"/>
    </row>
    <row r="109" spans="1:15" ht="15.75" customHeight="1" x14ac:dyDescent="0.3">
      <c r="A109" s="261"/>
      <c r="B109" s="166" t="s">
        <v>44</v>
      </c>
      <c r="C109" s="175">
        <v>2020</v>
      </c>
      <c r="D109" s="175">
        <v>2026</v>
      </c>
      <c r="E109" s="167" t="s">
        <v>42</v>
      </c>
      <c r="F109" s="7" t="s">
        <v>28</v>
      </c>
      <c r="G109" s="146">
        <f t="shared" ref="G109:H109" si="57">G110+G111</f>
        <v>1542693.21</v>
      </c>
      <c r="H109" s="146">
        <f t="shared" si="57"/>
        <v>1542693.21</v>
      </c>
      <c r="I109" s="146">
        <f t="shared" si="55"/>
        <v>100</v>
      </c>
      <c r="J109" s="175" t="s">
        <v>73</v>
      </c>
      <c r="K109" s="176" t="s">
        <v>68</v>
      </c>
      <c r="L109" s="176">
        <v>3</v>
      </c>
      <c r="M109" s="176">
        <v>2</v>
      </c>
      <c r="N109" s="218">
        <f>M109/L109*100</f>
        <v>66.666666666666657</v>
      </c>
      <c r="O109" s="2"/>
    </row>
    <row r="110" spans="1:15" ht="63.75" customHeight="1" x14ac:dyDescent="0.3">
      <c r="A110" s="261"/>
      <c r="B110" s="166"/>
      <c r="C110" s="175"/>
      <c r="D110" s="175"/>
      <c r="E110" s="168"/>
      <c r="F110" s="7" t="s">
        <v>32</v>
      </c>
      <c r="G110" s="146">
        <v>1514248.06</v>
      </c>
      <c r="H110" s="146">
        <v>1514248.06</v>
      </c>
      <c r="I110" s="146">
        <f t="shared" si="55"/>
        <v>100</v>
      </c>
      <c r="J110" s="175"/>
      <c r="K110" s="176"/>
      <c r="L110" s="176"/>
      <c r="M110" s="176"/>
      <c r="N110" s="218"/>
      <c r="O110" s="2"/>
    </row>
    <row r="111" spans="1:15" ht="46.8" x14ac:dyDescent="0.3">
      <c r="A111" s="261"/>
      <c r="B111" s="166"/>
      <c r="C111" s="175"/>
      <c r="D111" s="175"/>
      <c r="E111" s="169"/>
      <c r="F111" s="7" t="s">
        <v>33</v>
      </c>
      <c r="G111" s="147">
        <v>28445.15</v>
      </c>
      <c r="H111" s="147">
        <v>28445.15</v>
      </c>
      <c r="I111" s="146">
        <f t="shared" si="55"/>
        <v>100</v>
      </c>
      <c r="J111" s="175"/>
      <c r="K111" s="176"/>
      <c r="L111" s="176"/>
      <c r="M111" s="176"/>
      <c r="N111" s="218"/>
      <c r="O111" s="2"/>
    </row>
    <row r="112" spans="1:15" ht="33" customHeight="1" x14ac:dyDescent="0.3">
      <c r="A112" s="265" t="s">
        <v>45</v>
      </c>
      <c r="B112" s="266"/>
      <c r="C112" s="254"/>
      <c r="D112" s="254"/>
      <c r="E112" s="257"/>
      <c r="F112" s="38" t="s">
        <v>28</v>
      </c>
      <c r="G112" s="148">
        <f t="shared" ref="G112:H112" si="58">G113+G114</f>
        <v>106068596.40000001</v>
      </c>
      <c r="H112" s="148">
        <f t="shared" si="58"/>
        <v>105715133.24000001</v>
      </c>
      <c r="I112" s="158">
        <f t="shared" si="55"/>
        <v>99.666759840332915</v>
      </c>
      <c r="J112" s="163"/>
      <c r="K112" s="160"/>
      <c r="L112" s="160"/>
      <c r="M112" s="160"/>
      <c r="N112" s="160"/>
      <c r="O112" s="2"/>
    </row>
    <row r="113" spans="1:15" ht="63" customHeight="1" x14ac:dyDescent="0.3">
      <c r="A113" s="267"/>
      <c r="B113" s="268"/>
      <c r="C113" s="255"/>
      <c r="D113" s="255"/>
      <c r="E113" s="258"/>
      <c r="F113" s="38" t="s">
        <v>32</v>
      </c>
      <c r="G113" s="148">
        <f t="shared" ref="G113:H114" si="59">G17+G47+G107</f>
        <v>72172053.170000002</v>
      </c>
      <c r="H113" s="148">
        <f t="shared" si="59"/>
        <v>72172053.170000002</v>
      </c>
      <c r="I113" s="158">
        <f t="shared" si="55"/>
        <v>100</v>
      </c>
      <c r="J113" s="164"/>
      <c r="K113" s="161"/>
      <c r="L113" s="161"/>
      <c r="M113" s="161"/>
      <c r="N113" s="161"/>
      <c r="O113" s="2"/>
    </row>
    <row r="114" spans="1:15" ht="46.8" x14ac:dyDescent="0.3">
      <c r="A114" s="269"/>
      <c r="B114" s="270"/>
      <c r="C114" s="256"/>
      <c r="D114" s="256"/>
      <c r="E114" s="259"/>
      <c r="F114" s="38" t="s">
        <v>33</v>
      </c>
      <c r="G114" s="148">
        <f t="shared" si="59"/>
        <v>33896543.229999997</v>
      </c>
      <c r="H114" s="148">
        <f t="shared" si="59"/>
        <v>33543080.07</v>
      </c>
      <c r="I114" s="158">
        <f t="shared" si="55"/>
        <v>98.957229480299432</v>
      </c>
      <c r="J114" s="165"/>
      <c r="K114" s="162"/>
      <c r="L114" s="162"/>
      <c r="M114" s="162"/>
      <c r="N114" s="162"/>
      <c r="O114" s="2"/>
    </row>
    <row r="115" spans="1:15" s="9" customFormat="1" ht="30.75" customHeight="1" x14ac:dyDescent="0.3">
      <c r="A115" s="246" t="s">
        <v>103</v>
      </c>
      <c r="B115" s="247"/>
      <c r="C115" s="187">
        <v>2020</v>
      </c>
      <c r="D115" s="187">
        <v>2026</v>
      </c>
      <c r="E115" s="187" t="s">
        <v>46</v>
      </c>
      <c r="F115" s="187" t="s">
        <v>46</v>
      </c>
      <c r="G115" s="260" t="s">
        <v>46</v>
      </c>
      <c r="H115" s="260" t="s">
        <v>46</v>
      </c>
      <c r="I115" s="260" t="s">
        <v>46</v>
      </c>
      <c r="J115" s="208" t="s">
        <v>46</v>
      </c>
      <c r="K115" s="208" t="s">
        <v>46</v>
      </c>
      <c r="L115" s="208" t="s">
        <v>46</v>
      </c>
      <c r="M115" s="208" t="s">
        <v>46</v>
      </c>
      <c r="N115" s="208" t="s">
        <v>46</v>
      </c>
      <c r="O115" s="8"/>
    </row>
    <row r="116" spans="1:15" s="9" customFormat="1" ht="15.75" customHeight="1" x14ac:dyDescent="0.3">
      <c r="A116" s="248"/>
      <c r="B116" s="249"/>
      <c r="C116" s="188"/>
      <c r="D116" s="188"/>
      <c r="E116" s="188"/>
      <c r="F116" s="209"/>
      <c r="G116" s="244"/>
      <c r="H116" s="244"/>
      <c r="I116" s="244"/>
      <c r="J116" s="209"/>
      <c r="K116" s="209"/>
      <c r="L116" s="209"/>
      <c r="M116" s="209"/>
      <c r="N116" s="209"/>
      <c r="O116" s="8"/>
    </row>
    <row r="117" spans="1:15" s="9" customFormat="1" ht="70.5" customHeight="1" x14ac:dyDescent="0.3">
      <c r="A117" s="250"/>
      <c r="B117" s="251"/>
      <c r="C117" s="188"/>
      <c r="D117" s="188"/>
      <c r="E117" s="253"/>
      <c r="F117" s="210"/>
      <c r="G117" s="245"/>
      <c r="H117" s="245"/>
      <c r="I117" s="245"/>
      <c r="J117" s="210"/>
      <c r="K117" s="210"/>
      <c r="L117" s="210"/>
      <c r="M117" s="210"/>
      <c r="N117" s="210"/>
      <c r="O117" s="8"/>
    </row>
    <row r="118" spans="1:15" s="9" customFormat="1" ht="35.25" customHeight="1" x14ac:dyDescent="0.3">
      <c r="A118" s="271" t="s">
        <v>74</v>
      </c>
      <c r="B118" s="272"/>
      <c r="C118" s="187">
        <v>2020</v>
      </c>
      <c r="D118" s="187">
        <v>2026</v>
      </c>
      <c r="E118" s="183" t="s">
        <v>46</v>
      </c>
      <c r="F118" s="183" t="s">
        <v>46</v>
      </c>
      <c r="G118" s="226" t="s">
        <v>46</v>
      </c>
      <c r="H118" s="226" t="s">
        <v>46</v>
      </c>
      <c r="I118" s="226" t="s">
        <v>46</v>
      </c>
      <c r="J118" s="207" t="s">
        <v>46</v>
      </c>
      <c r="K118" s="207" t="s">
        <v>46</v>
      </c>
      <c r="L118" s="207" t="s">
        <v>46</v>
      </c>
      <c r="M118" s="207" t="s">
        <v>46</v>
      </c>
      <c r="N118" s="207" t="s">
        <v>46</v>
      </c>
      <c r="O118" s="8"/>
    </row>
    <row r="119" spans="1:15" s="9" customFormat="1" ht="70.5" customHeight="1" x14ac:dyDescent="0.3">
      <c r="A119" s="273"/>
      <c r="B119" s="274"/>
      <c r="C119" s="188"/>
      <c r="D119" s="188"/>
      <c r="E119" s="184"/>
      <c r="F119" s="189"/>
      <c r="G119" s="227"/>
      <c r="H119" s="227"/>
      <c r="I119" s="227"/>
      <c r="J119" s="189"/>
      <c r="K119" s="189"/>
      <c r="L119" s="189"/>
      <c r="M119" s="189"/>
      <c r="N119" s="189"/>
      <c r="O119" s="8"/>
    </row>
    <row r="120" spans="1:15" s="9" customFormat="1" ht="120" customHeight="1" x14ac:dyDescent="0.3">
      <c r="A120" s="275"/>
      <c r="B120" s="276"/>
      <c r="C120" s="188"/>
      <c r="D120" s="188"/>
      <c r="E120" s="185"/>
      <c r="F120" s="190"/>
      <c r="G120" s="230"/>
      <c r="H120" s="230"/>
      <c r="I120" s="230"/>
      <c r="J120" s="190"/>
      <c r="K120" s="190"/>
      <c r="L120" s="190"/>
      <c r="M120" s="190"/>
      <c r="N120" s="190"/>
      <c r="O120" s="8"/>
    </row>
    <row r="121" spans="1:15" s="9" customFormat="1" ht="37.5" customHeight="1" x14ac:dyDescent="0.3">
      <c r="A121" s="177"/>
      <c r="B121" s="177" t="s">
        <v>121</v>
      </c>
      <c r="C121" s="187">
        <v>2020</v>
      </c>
      <c r="D121" s="187">
        <v>2026</v>
      </c>
      <c r="E121" s="183" t="s">
        <v>46</v>
      </c>
      <c r="F121" s="183" t="s">
        <v>46</v>
      </c>
      <c r="G121" s="226" t="s">
        <v>46</v>
      </c>
      <c r="H121" s="226" t="s">
        <v>46</v>
      </c>
      <c r="I121" s="226" t="s">
        <v>46</v>
      </c>
      <c r="J121" s="207" t="s">
        <v>46</v>
      </c>
      <c r="K121" s="207" t="s">
        <v>46</v>
      </c>
      <c r="L121" s="207" t="s">
        <v>46</v>
      </c>
      <c r="M121" s="207" t="s">
        <v>46</v>
      </c>
      <c r="N121" s="207" t="s">
        <v>46</v>
      </c>
      <c r="O121" s="8"/>
    </row>
    <row r="122" spans="1:15" s="9" customFormat="1" ht="36" hidden="1" customHeight="1" x14ac:dyDescent="0.3">
      <c r="A122" s="178"/>
      <c r="B122" s="178"/>
      <c r="C122" s="188"/>
      <c r="D122" s="188"/>
      <c r="E122" s="184"/>
      <c r="F122" s="184"/>
      <c r="G122" s="228"/>
      <c r="H122" s="227"/>
      <c r="I122" s="227"/>
      <c r="J122" s="189"/>
      <c r="K122" s="189"/>
      <c r="L122" s="189"/>
      <c r="M122" s="189"/>
      <c r="N122" s="189"/>
      <c r="O122" s="8"/>
    </row>
    <row r="123" spans="1:15" ht="34.950000000000003" hidden="1" customHeight="1" x14ac:dyDescent="0.3">
      <c r="A123" s="179"/>
      <c r="B123" s="179"/>
      <c r="C123" s="188"/>
      <c r="D123" s="188"/>
      <c r="E123" s="185"/>
      <c r="F123" s="185"/>
      <c r="G123" s="229"/>
      <c r="H123" s="149"/>
      <c r="I123" s="149"/>
      <c r="J123" s="13"/>
      <c r="K123" s="13"/>
      <c r="L123" s="13"/>
      <c r="M123" s="13"/>
      <c r="N123" s="13"/>
      <c r="O123" s="2"/>
    </row>
    <row r="124" spans="1:15" s="9" customFormat="1" ht="21" customHeight="1" x14ac:dyDescent="0.3">
      <c r="A124" s="192"/>
      <c r="B124" s="192" t="s">
        <v>47</v>
      </c>
      <c r="C124" s="187">
        <v>2020</v>
      </c>
      <c r="D124" s="187">
        <v>2026</v>
      </c>
      <c r="E124" s="192" t="s">
        <v>99</v>
      </c>
      <c r="F124" s="16" t="s">
        <v>28</v>
      </c>
      <c r="G124" s="144">
        <f t="shared" ref="G124:H124" si="60">G125+G126</f>
        <v>2058695.38</v>
      </c>
      <c r="H124" s="144">
        <f t="shared" si="60"/>
        <v>2006943.04</v>
      </c>
      <c r="I124" s="144">
        <f>H124/G124*100</f>
        <v>97.486158442731835</v>
      </c>
      <c r="J124" s="186"/>
      <c r="K124" s="186"/>
      <c r="L124" s="186"/>
      <c r="M124" s="186"/>
      <c r="N124" s="186"/>
      <c r="O124" s="8"/>
    </row>
    <row r="125" spans="1:15" s="9" customFormat="1" ht="63" customHeight="1" x14ac:dyDescent="0.3">
      <c r="A125" s="192"/>
      <c r="B125" s="192"/>
      <c r="C125" s="188"/>
      <c r="D125" s="188"/>
      <c r="E125" s="192"/>
      <c r="F125" s="16" t="s">
        <v>32</v>
      </c>
      <c r="G125" s="144">
        <f t="shared" ref="G125:H125" si="61">G128+G131+G134+G137+G140+G143+G149+G146</f>
        <v>385769.24</v>
      </c>
      <c r="H125" s="144">
        <f t="shared" si="61"/>
        <v>356821.19</v>
      </c>
      <c r="I125" s="144">
        <f t="shared" ref="I125:I150" si="62">H125/G125*100</f>
        <v>92.496019122727361</v>
      </c>
      <c r="J125" s="186"/>
      <c r="K125" s="186"/>
      <c r="L125" s="186"/>
      <c r="M125" s="186"/>
      <c r="N125" s="186"/>
      <c r="O125" s="8"/>
    </row>
    <row r="126" spans="1:15" s="9" customFormat="1" ht="46.8" x14ac:dyDescent="0.3">
      <c r="A126" s="192"/>
      <c r="B126" s="192"/>
      <c r="C126" s="188"/>
      <c r="D126" s="188"/>
      <c r="E126" s="192"/>
      <c r="F126" s="16" t="s">
        <v>33</v>
      </c>
      <c r="G126" s="145">
        <f t="shared" ref="G126:H126" si="63">G129+G132+G135+G138+G141+G144+G150+G147</f>
        <v>1672926.14</v>
      </c>
      <c r="H126" s="145">
        <f t="shared" si="63"/>
        <v>1650121.85</v>
      </c>
      <c r="I126" s="144">
        <f t="shared" si="62"/>
        <v>98.63686211514397</v>
      </c>
      <c r="J126" s="186"/>
      <c r="K126" s="186"/>
      <c r="L126" s="186"/>
      <c r="M126" s="186"/>
      <c r="N126" s="186"/>
      <c r="O126" s="8"/>
    </row>
    <row r="127" spans="1:15" s="9" customFormat="1" ht="15.75" customHeight="1" x14ac:dyDescent="0.3">
      <c r="A127" s="192"/>
      <c r="B127" s="192" t="s">
        <v>11</v>
      </c>
      <c r="C127" s="187">
        <v>2020</v>
      </c>
      <c r="D127" s="187">
        <v>2026</v>
      </c>
      <c r="E127" s="192" t="s">
        <v>99</v>
      </c>
      <c r="F127" s="16" t="s">
        <v>28</v>
      </c>
      <c r="G127" s="144">
        <f t="shared" ref="G127:H127" si="64">G128+G129</f>
        <v>44769.24</v>
      </c>
      <c r="H127" s="144">
        <f t="shared" si="64"/>
        <v>44769.24</v>
      </c>
      <c r="I127" s="144">
        <f t="shared" si="62"/>
        <v>100</v>
      </c>
      <c r="J127" s="186" t="s">
        <v>81</v>
      </c>
      <c r="K127" s="186" t="s">
        <v>82</v>
      </c>
      <c r="L127" s="186">
        <v>100</v>
      </c>
      <c r="M127" s="186">
        <v>100</v>
      </c>
      <c r="N127" s="186">
        <f>M127/L127*100</f>
        <v>100</v>
      </c>
      <c r="O127" s="8"/>
    </row>
    <row r="128" spans="1:15" s="9" customFormat="1" ht="63" customHeight="1" x14ac:dyDescent="0.3">
      <c r="A128" s="192"/>
      <c r="B128" s="192"/>
      <c r="C128" s="188"/>
      <c r="D128" s="188"/>
      <c r="E128" s="192"/>
      <c r="F128" s="16" t="s">
        <v>32</v>
      </c>
      <c r="G128" s="144">
        <v>44769.24</v>
      </c>
      <c r="H128" s="144">
        <v>44769.24</v>
      </c>
      <c r="I128" s="144">
        <f t="shared" si="62"/>
        <v>100</v>
      </c>
      <c r="J128" s="186"/>
      <c r="K128" s="186"/>
      <c r="L128" s="186"/>
      <c r="M128" s="186"/>
      <c r="N128" s="186"/>
      <c r="O128" s="8"/>
    </row>
    <row r="129" spans="1:15" s="9" customFormat="1" ht="36.75" customHeight="1" x14ac:dyDescent="0.3">
      <c r="A129" s="192"/>
      <c r="B129" s="192"/>
      <c r="C129" s="188"/>
      <c r="D129" s="188"/>
      <c r="E129" s="192"/>
      <c r="F129" s="16" t="s">
        <v>33</v>
      </c>
      <c r="G129" s="145"/>
      <c r="H129" s="145"/>
      <c r="I129" s="144"/>
      <c r="J129" s="186"/>
      <c r="K129" s="186"/>
      <c r="L129" s="186"/>
      <c r="M129" s="186"/>
      <c r="N129" s="186"/>
      <c r="O129" s="8"/>
    </row>
    <row r="130" spans="1:15" s="9" customFormat="1" ht="15.75" hidden="1" customHeight="1" x14ac:dyDescent="0.3">
      <c r="A130" s="192"/>
      <c r="B130" s="192" t="s">
        <v>12</v>
      </c>
      <c r="C130" s="187">
        <v>2020</v>
      </c>
      <c r="D130" s="187">
        <v>2026</v>
      </c>
      <c r="E130" s="192" t="s">
        <v>99</v>
      </c>
      <c r="F130" s="16" t="s">
        <v>28</v>
      </c>
      <c r="G130" s="144">
        <f t="shared" ref="G130:H130" si="65">G131+G132</f>
        <v>0</v>
      </c>
      <c r="H130" s="144">
        <f t="shared" si="65"/>
        <v>0</v>
      </c>
      <c r="I130" s="144" t="e">
        <f t="shared" si="62"/>
        <v>#DIV/0!</v>
      </c>
      <c r="J130" s="186" t="s">
        <v>79</v>
      </c>
      <c r="K130" s="186" t="s">
        <v>80</v>
      </c>
      <c r="L130" s="186"/>
      <c r="M130" s="186"/>
      <c r="N130" s="186" t="e">
        <f t="shared" ref="N130" si="66">M130/L130*100</f>
        <v>#DIV/0!</v>
      </c>
      <c r="O130" s="8"/>
    </row>
    <row r="131" spans="1:15" s="9" customFormat="1" ht="63" hidden="1" customHeight="1" x14ac:dyDescent="0.3">
      <c r="A131" s="192"/>
      <c r="B131" s="192"/>
      <c r="C131" s="188"/>
      <c r="D131" s="188"/>
      <c r="E131" s="192"/>
      <c r="F131" s="16" t="s">
        <v>32</v>
      </c>
      <c r="G131" s="144">
        <v>0</v>
      </c>
      <c r="H131" s="144">
        <v>0</v>
      </c>
      <c r="I131" s="144" t="e">
        <f t="shared" si="62"/>
        <v>#DIV/0!</v>
      </c>
      <c r="J131" s="186"/>
      <c r="K131" s="186"/>
      <c r="L131" s="186"/>
      <c r="M131" s="186"/>
      <c r="N131" s="186"/>
      <c r="O131" s="8"/>
    </row>
    <row r="132" spans="1:15" s="9" customFormat="1" ht="46.8" hidden="1" customHeight="1" x14ac:dyDescent="0.3">
      <c r="A132" s="192"/>
      <c r="B132" s="192"/>
      <c r="C132" s="188"/>
      <c r="D132" s="188"/>
      <c r="E132" s="192"/>
      <c r="F132" s="16" t="s">
        <v>33</v>
      </c>
      <c r="G132" s="145">
        <v>0</v>
      </c>
      <c r="H132" s="145">
        <v>0</v>
      </c>
      <c r="I132" s="144" t="e">
        <f t="shared" si="62"/>
        <v>#DIV/0!</v>
      </c>
      <c r="J132" s="186"/>
      <c r="K132" s="186"/>
      <c r="L132" s="186"/>
      <c r="M132" s="186"/>
      <c r="N132" s="186"/>
      <c r="O132" s="8"/>
    </row>
    <row r="133" spans="1:15" s="9" customFormat="1" ht="21" customHeight="1" x14ac:dyDescent="0.3">
      <c r="A133" s="177"/>
      <c r="B133" s="192" t="s">
        <v>125</v>
      </c>
      <c r="C133" s="187">
        <v>2020</v>
      </c>
      <c r="D133" s="187">
        <v>2026</v>
      </c>
      <c r="E133" s="192" t="s">
        <v>99</v>
      </c>
      <c r="F133" s="16" t="s">
        <v>28</v>
      </c>
      <c r="G133" s="145">
        <f t="shared" ref="G133:H133" si="67">G134+G135</f>
        <v>21000</v>
      </c>
      <c r="H133" s="145">
        <f t="shared" si="67"/>
        <v>21000</v>
      </c>
      <c r="I133" s="144">
        <f t="shared" si="62"/>
        <v>100</v>
      </c>
      <c r="J133" s="183" t="s">
        <v>85</v>
      </c>
      <c r="K133" s="183" t="s">
        <v>82</v>
      </c>
      <c r="L133" s="183">
        <v>2</v>
      </c>
      <c r="M133" s="183">
        <v>1</v>
      </c>
      <c r="N133" s="186">
        <f t="shared" ref="N133" si="68">M133/L133*100</f>
        <v>50</v>
      </c>
      <c r="O133" s="8"/>
    </row>
    <row r="134" spans="1:15" s="9" customFormat="1" ht="63" customHeight="1" x14ac:dyDescent="0.3">
      <c r="A134" s="178"/>
      <c r="B134" s="192"/>
      <c r="C134" s="188"/>
      <c r="D134" s="188"/>
      <c r="E134" s="192"/>
      <c r="F134" s="16" t="s">
        <v>32</v>
      </c>
      <c r="G134" s="145">
        <v>21000</v>
      </c>
      <c r="H134" s="145">
        <v>21000</v>
      </c>
      <c r="I134" s="144">
        <f t="shared" si="62"/>
        <v>100</v>
      </c>
      <c r="J134" s="184"/>
      <c r="K134" s="184"/>
      <c r="L134" s="184"/>
      <c r="M134" s="184"/>
      <c r="N134" s="186"/>
      <c r="O134" s="8"/>
    </row>
    <row r="135" spans="1:15" s="9" customFormat="1" ht="34.5" customHeight="1" x14ac:dyDescent="0.3">
      <c r="A135" s="179"/>
      <c r="B135" s="192"/>
      <c r="C135" s="188"/>
      <c r="D135" s="188"/>
      <c r="E135" s="192"/>
      <c r="F135" s="16" t="s">
        <v>33</v>
      </c>
      <c r="G135" s="145"/>
      <c r="H135" s="145"/>
      <c r="I135" s="144"/>
      <c r="J135" s="185"/>
      <c r="K135" s="185"/>
      <c r="L135" s="185"/>
      <c r="M135" s="185"/>
      <c r="N135" s="186"/>
      <c r="O135" s="8"/>
    </row>
    <row r="136" spans="1:15" s="9" customFormat="1" ht="18.75" hidden="1" customHeight="1" x14ac:dyDescent="0.3">
      <c r="A136" s="177"/>
      <c r="B136" s="192" t="s">
        <v>13</v>
      </c>
      <c r="C136" s="187">
        <v>2020</v>
      </c>
      <c r="D136" s="187">
        <v>2026</v>
      </c>
      <c r="E136" s="192" t="s">
        <v>99</v>
      </c>
      <c r="F136" s="16" t="s">
        <v>28</v>
      </c>
      <c r="G136" s="145">
        <f t="shared" ref="G136:H136" si="69">G137+G138</f>
        <v>0</v>
      </c>
      <c r="H136" s="145">
        <f t="shared" si="69"/>
        <v>0</v>
      </c>
      <c r="I136" s="144" t="e">
        <f t="shared" si="62"/>
        <v>#DIV/0!</v>
      </c>
      <c r="J136" s="183" t="s">
        <v>78</v>
      </c>
      <c r="K136" s="183" t="s">
        <v>123</v>
      </c>
      <c r="L136" s="183"/>
      <c r="M136" s="183"/>
      <c r="N136" s="186" t="e">
        <f t="shared" ref="N136" si="70">M136/L136*100</f>
        <v>#DIV/0!</v>
      </c>
      <c r="O136" s="8"/>
    </row>
    <row r="137" spans="1:15" s="9" customFormat="1" ht="47.25" hidden="1" customHeight="1" x14ac:dyDescent="0.3">
      <c r="A137" s="178"/>
      <c r="B137" s="192"/>
      <c r="C137" s="188"/>
      <c r="D137" s="188"/>
      <c r="E137" s="192"/>
      <c r="F137" s="16" t="s">
        <v>32</v>
      </c>
      <c r="G137" s="145">
        <v>0</v>
      </c>
      <c r="H137" s="145">
        <v>0</v>
      </c>
      <c r="I137" s="144" t="e">
        <f t="shared" si="62"/>
        <v>#DIV/0!</v>
      </c>
      <c r="J137" s="184"/>
      <c r="K137" s="184"/>
      <c r="L137" s="184"/>
      <c r="M137" s="184"/>
      <c r="N137" s="186"/>
      <c r="O137" s="8"/>
    </row>
    <row r="138" spans="1:15" s="9" customFormat="1" ht="50.25" hidden="1" customHeight="1" x14ac:dyDescent="0.3">
      <c r="A138" s="179"/>
      <c r="B138" s="192"/>
      <c r="C138" s="188"/>
      <c r="D138" s="188"/>
      <c r="E138" s="192"/>
      <c r="F138" s="16" t="s">
        <v>33</v>
      </c>
      <c r="G138" s="145"/>
      <c r="H138" s="145">
        <v>0</v>
      </c>
      <c r="I138" s="144" t="e">
        <f t="shared" si="62"/>
        <v>#DIV/0!</v>
      </c>
      <c r="J138" s="185"/>
      <c r="K138" s="185"/>
      <c r="L138" s="185"/>
      <c r="M138" s="185"/>
      <c r="N138" s="186"/>
      <c r="O138" s="8"/>
    </row>
    <row r="139" spans="1:15" s="9" customFormat="1" ht="21.75" hidden="1" customHeight="1" x14ac:dyDescent="0.3">
      <c r="A139" s="177"/>
      <c r="B139" s="177" t="s">
        <v>14</v>
      </c>
      <c r="C139" s="187">
        <v>2020</v>
      </c>
      <c r="D139" s="187">
        <v>2026</v>
      </c>
      <c r="E139" s="192" t="s">
        <v>99</v>
      </c>
      <c r="F139" s="16" t="s">
        <v>28</v>
      </c>
      <c r="G139" s="145">
        <f t="shared" ref="G139:H139" si="71">G140+G141</f>
        <v>0</v>
      </c>
      <c r="H139" s="145">
        <f t="shared" si="71"/>
        <v>0</v>
      </c>
      <c r="I139" s="144" t="e">
        <f t="shared" si="62"/>
        <v>#DIV/0!</v>
      </c>
      <c r="J139" s="183" t="s">
        <v>124</v>
      </c>
      <c r="K139" s="183" t="s">
        <v>84</v>
      </c>
      <c r="L139" s="183"/>
      <c r="M139" s="183"/>
      <c r="N139" s="186" t="e">
        <f t="shared" ref="N139" si="72">M139/L139*100</f>
        <v>#DIV/0!</v>
      </c>
      <c r="O139" s="8"/>
    </row>
    <row r="140" spans="1:15" s="9" customFormat="1" ht="46.5" hidden="1" customHeight="1" x14ac:dyDescent="0.3">
      <c r="A140" s="178"/>
      <c r="B140" s="178"/>
      <c r="C140" s="188"/>
      <c r="D140" s="188"/>
      <c r="E140" s="192"/>
      <c r="F140" s="16" t="s">
        <v>32</v>
      </c>
      <c r="G140" s="145">
        <v>0</v>
      </c>
      <c r="H140" s="145">
        <v>0</v>
      </c>
      <c r="I140" s="144" t="e">
        <f t="shared" si="62"/>
        <v>#DIV/0!</v>
      </c>
      <c r="J140" s="184"/>
      <c r="K140" s="184"/>
      <c r="L140" s="184"/>
      <c r="M140" s="184"/>
      <c r="N140" s="186"/>
      <c r="O140" s="8"/>
    </row>
    <row r="141" spans="1:15" s="9" customFormat="1" ht="42.75" hidden="1" customHeight="1" x14ac:dyDescent="0.3">
      <c r="A141" s="179"/>
      <c r="B141" s="179"/>
      <c r="C141" s="188"/>
      <c r="D141" s="188"/>
      <c r="E141" s="192"/>
      <c r="F141" s="16" t="s">
        <v>33</v>
      </c>
      <c r="G141" s="145">
        <v>0</v>
      </c>
      <c r="H141" s="145">
        <v>0</v>
      </c>
      <c r="I141" s="144" t="e">
        <f t="shared" si="62"/>
        <v>#DIV/0!</v>
      </c>
      <c r="J141" s="185"/>
      <c r="K141" s="185"/>
      <c r="L141" s="185"/>
      <c r="M141" s="185"/>
      <c r="N141" s="186"/>
      <c r="O141" s="8"/>
    </row>
    <row r="142" spans="1:15" s="9" customFormat="1" ht="18" hidden="1" customHeight="1" x14ac:dyDescent="0.3">
      <c r="A142" s="15"/>
      <c r="B142" s="177" t="s">
        <v>15</v>
      </c>
      <c r="C142" s="187">
        <v>2020</v>
      </c>
      <c r="D142" s="187">
        <v>2026</v>
      </c>
      <c r="E142" s="192" t="s">
        <v>99</v>
      </c>
      <c r="F142" s="16" t="s">
        <v>28</v>
      </c>
      <c r="G142" s="145">
        <f t="shared" ref="G142:H142" si="73">G143+G144</f>
        <v>0</v>
      </c>
      <c r="H142" s="145">
        <f t="shared" si="73"/>
        <v>0</v>
      </c>
      <c r="I142" s="144" t="e">
        <f t="shared" si="62"/>
        <v>#DIV/0!</v>
      </c>
      <c r="J142" s="183" t="s">
        <v>83</v>
      </c>
      <c r="K142" s="183" t="s">
        <v>82</v>
      </c>
      <c r="L142" s="183"/>
      <c r="M142" s="183"/>
      <c r="N142" s="186" t="e">
        <f t="shared" ref="N142" si="74">M142/L142*100</f>
        <v>#DIV/0!</v>
      </c>
      <c r="O142" s="8"/>
    </row>
    <row r="143" spans="1:15" s="9" customFormat="1" ht="42.75" hidden="1" customHeight="1" x14ac:dyDescent="0.3">
      <c r="A143" s="15"/>
      <c r="B143" s="178"/>
      <c r="C143" s="188"/>
      <c r="D143" s="188"/>
      <c r="E143" s="192"/>
      <c r="F143" s="16" t="s">
        <v>32</v>
      </c>
      <c r="G143" s="145">
        <v>0</v>
      </c>
      <c r="H143" s="145">
        <v>0</v>
      </c>
      <c r="I143" s="144" t="e">
        <f t="shared" si="62"/>
        <v>#DIV/0!</v>
      </c>
      <c r="J143" s="184"/>
      <c r="K143" s="184"/>
      <c r="L143" s="184"/>
      <c r="M143" s="184"/>
      <c r="N143" s="186"/>
      <c r="O143" s="8"/>
    </row>
    <row r="144" spans="1:15" s="9" customFormat="1" ht="117" hidden="1" customHeight="1" x14ac:dyDescent="0.3">
      <c r="A144" s="15"/>
      <c r="B144" s="179"/>
      <c r="C144" s="188"/>
      <c r="D144" s="188"/>
      <c r="E144" s="192"/>
      <c r="F144" s="16" t="s">
        <v>33</v>
      </c>
      <c r="G144" s="145">
        <v>0</v>
      </c>
      <c r="H144" s="145">
        <v>0</v>
      </c>
      <c r="I144" s="144" t="e">
        <f t="shared" si="62"/>
        <v>#DIV/0!</v>
      </c>
      <c r="J144" s="185"/>
      <c r="K144" s="185"/>
      <c r="L144" s="185"/>
      <c r="M144" s="185"/>
      <c r="N144" s="186"/>
      <c r="O144" s="8"/>
    </row>
    <row r="145" spans="1:15" s="9" customFormat="1" ht="37.799999999999997" hidden="1" customHeight="1" x14ac:dyDescent="0.3">
      <c r="A145" s="184"/>
      <c r="B145" s="177" t="s">
        <v>189</v>
      </c>
      <c r="C145" s="187">
        <v>2020</v>
      </c>
      <c r="D145" s="187">
        <v>2026</v>
      </c>
      <c r="E145" s="192" t="s">
        <v>99</v>
      </c>
      <c r="F145" s="39" t="s">
        <v>28</v>
      </c>
      <c r="G145" s="145">
        <f t="shared" ref="G145:H145" si="75">G146+G147</f>
        <v>0</v>
      </c>
      <c r="H145" s="145">
        <f t="shared" si="75"/>
        <v>0</v>
      </c>
      <c r="I145" s="144" t="e">
        <f t="shared" si="62"/>
        <v>#DIV/0!</v>
      </c>
      <c r="J145" s="183" t="s">
        <v>190</v>
      </c>
      <c r="K145" s="183" t="s">
        <v>97</v>
      </c>
      <c r="L145" s="183"/>
      <c r="M145" s="183"/>
      <c r="N145" s="186" t="e">
        <f t="shared" ref="N145" si="76">M145/L145*100</f>
        <v>#DIV/0!</v>
      </c>
      <c r="O145" s="8"/>
    </row>
    <row r="146" spans="1:15" s="9" customFormat="1" ht="37.799999999999997" hidden="1" customHeight="1" x14ac:dyDescent="0.3">
      <c r="A146" s="184"/>
      <c r="B146" s="178"/>
      <c r="C146" s="188"/>
      <c r="D146" s="188"/>
      <c r="E146" s="192"/>
      <c r="F146" s="39" t="s">
        <v>32</v>
      </c>
      <c r="G146" s="145">
        <v>0</v>
      </c>
      <c r="H146" s="145">
        <v>0</v>
      </c>
      <c r="I146" s="144" t="e">
        <f t="shared" si="62"/>
        <v>#DIV/0!</v>
      </c>
      <c r="J146" s="184"/>
      <c r="K146" s="184"/>
      <c r="L146" s="184"/>
      <c r="M146" s="184"/>
      <c r="N146" s="186"/>
      <c r="O146" s="8"/>
    </row>
    <row r="147" spans="1:15" s="9" customFormat="1" ht="88.2" hidden="1" customHeight="1" x14ac:dyDescent="0.3">
      <c r="A147" s="185"/>
      <c r="B147" s="179"/>
      <c r="C147" s="188"/>
      <c r="D147" s="188"/>
      <c r="E147" s="192"/>
      <c r="F147" s="39" t="s">
        <v>33</v>
      </c>
      <c r="G147" s="145">
        <v>0</v>
      </c>
      <c r="H147" s="145"/>
      <c r="I147" s="144" t="e">
        <f t="shared" si="62"/>
        <v>#DIV/0!</v>
      </c>
      <c r="J147" s="185"/>
      <c r="K147" s="185"/>
      <c r="L147" s="185"/>
      <c r="M147" s="185"/>
      <c r="N147" s="186"/>
      <c r="O147" s="8"/>
    </row>
    <row r="148" spans="1:15" s="9" customFormat="1" ht="20.25" customHeight="1" x14ac:dyDescent="0.3">
      <c r="A148" s="177"/>
      <c r="B148" s="177" t="s">
        <v>131</v>
      </c>
      <c r="C148" s="187">
        <v>2020</v>
      </c>
      <c r="D148" s="187">
        <v>2026</v>
      </c>
      <c r="E148" s="192" t="s">
        <v>99</v>
      </c>
      <c r="F148" s="16" t="s">
        <v>28</v>
      </c>
      <c r="G148" s="145">
        <f t="shared" ref="G148:H148" si="77">G149+G150</f>
        <v>1992926.14</v>
      </c>
      <c r="H148" s="145">
        <f t="shared" si="77"/>
        <v>1941173.8</v>
      </c>
      <c r="I148" s="144">
        <f t="shared" si="62"/>
        <v>97.403198294142513</v>
      </c>
      <c r="J148" s="186" t="s">
        <v>79</v>
      </c>
      <c r="K148" s="183" t="s">
        <v>80</v>
      </c>
      <c r="L148" s="183">
        <v>650</v>
      </c>
      <c r="M148" s="183">
        <v>641</v>
      </c>
      <c r="N148" s="305">
        <f t="shared" ref="N148" si="78">M148/L148*100</f>
        <v>98.615384615384613</v>
      </c>
      <c r="O148" s="8"/>
    </row>
    <row r="149" spans="1:15" s="9" customFormat="1" ht="50.25" customHeight="1" x14ac:dyDescent="0.3">
      <c r="A149" s="178"/>
      <c r="B149" s="178"/>
      <c r="C149" s="188"/>
      <c r="D149" s="188"/>
      <c r="E149" s="192"/>
      <c r="F149" s="16" t="s">
        <v>32</v>
      </c>
      <c r="G149" s="145">
        <v>320000</v>
      </c>
      <c r="H149" s="145">
        <v>291051.95</v>
      </c>
      <c r="I149" s="144">
        <f t="shared" si="62"/>
        <v>90.95373437500001</v>
      </c>
      <c r="J149" s="186"/>
      <c r="K149" s="184"/>
      <c r="L149" s="184"/>
      <c r="M149" s="184"/>
      <c r="N149" s="305"/>
      <c r="O149" s="8"/>
    </row>
    <row r="150" spans="1:15" s="9" customFormat="1" ht="45.75" customHeight="1" x14ac:dyDescent="0.3">
      <c r="A150" s="179"/>
      <c r="B150" s="179"/>
      <c r="C150" s="188"/>
      <c r="D150" s="188"/>
      <c r="E150" s="192"/>
      <c r="F150" s="16" t="s">
        <v>33</v>
      </c>
      <c r="G150" s="145">
        <v>1672926.14</v>
      </c>
      <c r="H150" s="145">
        <v>1650121.85</v>
      </c>
      <c r="I150" s="144">
        <f t="shared" si="62"/>
        <v>98.63686211514397</v>
      </c>
      <c r="J150" s="186"/>
      <c r="K150" s="185"/>
      <c r="L150" s="185"/>
      <c r="M150" s="185"/>
      <c r="N150" s="305"/>
      <c r="O150" s="8"/>
    </row>
    <row r="151" spans="1:15" s="9" customFormat="1" ht="39" customHeight="1" x14ac:dyDescent="0.3">
      <c r="A151" s="31"/>
      <c r="B151" s="31" t="s">
        <v>122</v>
      </c>
      <c r="C151" s="32">
        <v>2020</v>
      </c>
      <c r="D151" s="32">
        <v>2026</v>
      </c>
      <c r="E151" s="28" t="s">
        <v>46</v>
      </c>
      <c r="F151" s="30" t="s">
        <v>46</v>
      </c>
      <c r="G151" s="145" t="s">
        <v>46</v>
      </c>
      <c r="H151" s="145" t="s">
        <v>46</v>
      </c>
      <c r="I151" s="145" t="s">
        <v>46</v>
      </c>
      <c r="J151" s="29" t="s">
        <v>46</v>
      </c>
      <c r="K151" s="29" t="s">
        <v>46</v>
      </c>
      <c r="L151" s="29" t="s">
        <v>46</v>
      </c>
      <c r="M151" s="29" t="s">
        <v>46</v>
      </c>
      <c r="N151" s="29" t="s">
        <v>46</v>
      </c>
      <c r="O151" s="8"/>
    </row>
    <row r="152" spans="1:15" s="9" customFormat="1" ht="45.75" customHeight="1" x14ac:dyDescent="0.3">
      <c r="A152" s="27"/>
      <c r="B152" s="177" t="s">
        <v>57</v>
      </c>
      <c r="C152" s="187">
        <v>2020</v>
      </c>
      <c r="D152" s="187">
        <v>2026</v>
      </c>
      <c r="E152" s="177" t="s">
        <v>48</v>
      </c>
      <c r="F152" s="24" t="s">
        <v>28</v>
      </c>
      <c r="G152" s="144">
        <f t="shared" ref="G152:H152" si="79">G153+G154</f>
        <v>1650</v>
      </c>
      <c r="H152" s="144">
        <f t="shared" si="79"/>
        <v>1650</v>
      </c>
      <c r="I152" s="144">
        <f>H152/G152*100</f>
        <v>100</v>
      </c>
      <c r="J152" s="183"/>
      <c r="K152" s="183" t="s">
        <v>27</v>
      </c>
      <c r="L152" s="183" t="s">
        <v>27</v>
      </c>
      <c r="M152" s="183" t="s">
        <v>27</v>
      </c>
      <c r="N152" s="183" t="s">
        <v>27</v>
      </c>
      <c r="O152" s="8"/>
    </row>
    <row r="153" spans="1:15" s="9" customFormat="1" ht="45.75" customHeight="1" x14ac:dyDescent="0.3">
      <c r="A153" s="27"/>
      <c r="B153" s="178"/>
      <c r="C153" s="188"/>
      <c r="D153" s="188"/>
      <c r="E153" s="178"/>
      <c r="F153" s="24" t="s">
        <v>32</v>
      </c>
      <c r="G153" s="144">
        <f t="shared" ref="G153" si="80">G156+G159</f>
        <v>1650</v>
      </c>
      <c r="H153" s="144">
        <f>H156+H159</f>
        <v>1650</v>
      </c>
      <c r="I153" s="144">
        <f t="shared" ref="I153:I175" si="81">H153/G153*100</f>
        <v>100</v>
      </c>
      <c r="J153" s="184"/>
      <c r="K153" s="184"/>
      <c r="L153" s="184"/>
      <c r="M153" s="184"/>
      <c r="N153" s="184"/>
      <c r="O153" s="8"/>
    </row>
    <row r="154" spans="1:15" s="9" customFormat="1" ht="45.75" customHeight="1" x14ac:dyDescent="0.3">
      <c r="A154" s="27"/>
      <c r="B154" s="179"/>
      <c r="C154" s="188"/>
      <c r="D154" s="188"/>
      <c r="E154" s="179"/>
      <c r="F154" s="24" t="s">
        <v>33</v>
      </c>
      <c r="G154" s="145"/>
      <c r="H154" s="145"/>
      <c r="I154" s="144"/>
      <c r="J154" s="185"/>
      <c r="K154" s="185"/>
      <c r="L154" s="185"/>
      <c r="M154" s="185"/>
      <c r="N154" s="185"/>
      <c r="O154" s="8"/>
    </row>
    <row r="155" spans="1:15" s="9" customFormat="1" ht="45.75" hidden="1" customHeight="1" x14ac:dyDescent="0.3">
      <c r="A155" s="27"/>
      <c r="B155" s="177" t="s">
        <v>114</v>
      </c>
      <c r="C155" s="187">
        <v>2020</v>
      </c>
      <c r="D155" s="187">
        <v>2026</v>
      </c>
      <c r="E155" s="192" t="s">
        <v>48</v>
      </c>
      <c r="F155" s="24" t="s">
        <v>28</v>
      </c>
      <c r="G155" s="144">
        <f>G156+G157</f>
        <v>0</v>
      </c>
      <c r="H155" s="144">
        <f t="shared" ref="H155" si="82">H156+H157</f>
        <v>0</v>
      </c>
      <c r="I155" s="144" t="e">
        <f t="shared" si="81"/>
        <v>#DIV/0!</v>
      </c>
      <c r="J155" s="186" t="s">
        <v>119</v>
      </c>
      <c r="K155" s="186" t="s">
        <v>84</v>
      </c>
      <c r="L155" s="186"/>
      <c r="M155" s="186">
        <v>20</v>
      </c>
      <c r="N155" s="186">
        <v>20</v>
      </c>
      <c r="O155" s="8"/>
    </row>
    <row r="156" spans="1:15" s="9" customFormat="1" ht="45.75" hidden="1" customHeight="1" x14ac:dyDescent="0.3">
      <c r="A156" s="27"/>
      <c r="B156" s="178"/>
      <c r="C156" s="188"/>
      <c r="D156" s="188"/>
      <c r="E156" s="192"/>
      <c r="F156" s="24" t="s">
        <v>32</v>
      </c>
      <c r="G156" s="144">
        <v>0</v>
      </c>
      <c r="H156" s="144"/>
      <c r="I156" s="144" t="e">
        <f t="shared" si="81"/>
        <v>#DIV/0!</v>
      </c>
      <c r="J156" s="186"/>
      <c r="K156" s="186"/>
      <c r="L156" s="186"/>
      <c r="M156" s="186"/>
      <c r="N156" s="186"/>
      <c r="O156" s="8"/>
    </row>
    <row r="157" spans="1:15" s="9" customFormat="1" ht="72.599999999999994" hidden="1" customHeight="1" x14ac:dyDescent="0.3">
      <c r="A157" s="27"/>
      <c r="B157" s="179"/>
      <c r="C157" s="188"/>
      <c r="D157" s="188"/>
      <c r="E157" s="192"/>
      <c r="F157" s="24" t="s">
        <v>33</v>
      </c>
      <c r="G157" s="145">
        <v>0</v>
      </c>
      <c r="H157" s="145">
        <v>0</v>
      </c>
      <c r="I157" s="144" t="e">
        <f t="shared" si="81"/>
        <v>#DIV/0!</v>
      </c>
      <c r="J157" s="186"/>
      <c r="K157" s="186"/>
      <c r="L157" s="186"/>
      <c r="M157" s="186"/>
      <c r="N157" s="186"/>
      <c r="O157" s="8"/>
    </row>
    <row r="158" spans="1:15" s="9" customFormat="1" ht="45.75" customHeight="1" x14ac:dyDescent="0.3">
      <c r="A158" s="27"/>
      <c r="B158" s="177" t="s">
        <v>115</v>
      </c>
      <c r="C158" s="26"/>
      <c r="D158" s="26"/>
      <c r="E158" s="192" t="s">
        <v>48</v>
      </c>
      <c r="F158" s="24" t="s">
        <v>28</v>
      </c>
      <c r="G158" s="145">
        <f t="shared" ref="G158:H158" si="83">G159+G160</f>
        <v>1650</v>
      </c>
      <c r="H158" s="145">
        <f t="shared" si="83"/>
        <v>1650</v>
      </c>
      <c r="I158" s="144">
        <f t="shared" si="81"/>
        <v>100</v>
      </c>
      <c r="J158" s="223" t="s">
        <v>118</v>
      </c>
      <c r="K158" s="186" t="s">
        <v>84</v>
      </c>
      <c r="L158" s="183">
        <v>30</v>
      </c>
      <c r="M158" s="183">
        <v>31</v>
      </c>
      <c r="N158" s="220">
        <f>M158/L158*100</f>
        <v>103.33333333333334</v>
      </c>
      <c r="O158" s="8"/>
    </row>
    <row r="159" spans="1:15" s="9" customFormat="1" ht="45.75" customHeight="1" x14ac:dyDescent="0.3">
      <c r="A159" s="27"/>
      <c r="B159" s="178"/>
      <c r="C159" s="26"/>
      <c r="D159" s="26"/>
      <c r="E159" s="192"/>
      <c r="F159" s="24" t="s">
        <v>32</v>
      </c>
      <c r="G159" s="145">
        <v>1650</v>
      </c>
      <c r="H159" s="145">
        <v>1650</v>
      </c>
      <c r="I159" s="144">
        <f t="shared" si="81"/>
        <v>100</v>
      </c>
      <c r="J159" s="224"/>
      <c r="K159" s="186"/>
      <c r="L159" s="184"/>
      <c r="M159" s="184"/>
      <c r="N159" s="221"/>
      <c r="O159" s="8"/>
    </row>
    <row r="160" spans="1:15" s="9" customFormat="1" ht="45.75" customHeight="1" x14ac:dyDescent="0.3">
      <c r="A160" s="27"/>
      <c r="B160" s="179"/>
      <c r="C160" s="26"/>
      <c r="D160" s="26"/>
      <c r="E160" s="192"/>
      <c r="F160" s="24" t="s">
        <v>33</v>
      </c>
      <c r="G160" s="145"/>
      <c r="H160" s="145"/>
      <c r="I160" s="144"/>
      <c r="J160" s="225"/>
      <c r="K160" s="186"/>
      <c r="L160" s="185"/>
      <c r="M160" s="185"/>
      <c r="N160" s="222"/>
      <c r="O160" s="8"/>
    </row>
    <row r="161" spans="1:15" ht="15.75" hidden="1" customHeight="1" x14ac:dyDescent="0.3">
      <c r="A161" s="177"/>
      <c r="B161" s="177" t="s">
        <v>116</v>
      </c>
      <c r="C161" s="187">
        <v>2020</v>
      </c>
      <c r="D161" s="187">
        <v>2026</v>
      </c>
      <c r="E161" s="177" t="s">
        <v>48</v>
      </c>
      <c r="F161" s="16" t="s">
        <v>28</v>
      </c>
      <c r="G161" s="144">
        <f t="shared" ref="G161:H161" si="84">G162+G163</f>
        <v>0</v>
      </c>
      <c r="H161" s="144">
        <f t="shared" si="84"/>
        <v>0</v>
      </c>
      <c r="I161" s="144" t="e">
        <f t="shared" si="81"/>
        <v>#DIV/0!</v>
      </c>
      <c r="J161" s="183"/>
      <c r="K161" s="183" t="s">
        <v>27</v>
      </c>
      <c r="L161" s="183" t="s">
        <v>27</v>
      </c>
      <c r="M161" s="183" t="s">
        <v>27</v>
      </c>
      <c r="N161" s="183" t="s">
        <v>27</v>
      </c>
      <c r="O161" s="2"/>
    </row>
    <row r="162" spans="1:15" ht="63" hidden="1" customHeight="1" x14ac:dyDescent="0.3">
      <c r="A162" s="178"/>
      <c r="B162" s="178"/>
      <c r="C162" s="188"/>
      <c r="D162" s="188"/>
      <c r="E162" s="178"/>
      <c r="F162" s="16" t="s">
        <v>32</v>
      </c>
      <c r="G162" s="144">
        <f t="shared" ref="G162:H162" si="85">G165+G168</f>
        <v>0</v>
      </c>
      <c r="H162" s="144">
        <f t="shared" si="85"/>
        <v>0</v>
      </c>
      <c r="I162" s="144" t="e">
        <f t="shared" si="81"/>
        <v>#DIV/0!</v>
      </c>
      <c r="J162" s="184"/>
      <c r="K162" s="184"/>
      <c r="L162" s="184"/>
      <c r="M162" s="184"/>
      <c r="N162" s="184"/>
      <c r="O162" s="2"/>
    </row>
    <row r="163" spans="1:15" ht="78.599999999999994" hidden="1" customHeight="1" x14ac:dyDescent="0.3">
      <c r="A163" s="179"/>
      <c r="B163" s="179"/>
      <c r="C163" s="188"/>
      <c r="D163" s="188"/>
      <c r="E163" s="179"/>
      <c r="F163" s="16" t="s">
        <v>33</v>
      </c>
      <c r="G163" s="145">
        <f t="shared" ref="G163:H163" si="86">G166</f>
        <v>0</v>
      </c>
      <c r="H163" s="145">
        <f t="shared" si="86"/>
        <v>0</v>
      </c>
      <c r="I163" s="144" t="e">
        <f t="shared" si="81"/>
        <v>#DIV/0!</v>
      </c>
      <c r="J163" s="185"/>
      <c r="K163" s="185"/>
      <c r="L163" s="185"/>
      <c r="M163" s="185"/>
      <c r="N163" s="185"/>
      <c r="O163" s="2"/>
    </row>
    <row r="164" spans="1:15" s="83" customFormat="1" ht="27" hidden="1" customHeight="1" x14ac:dyDescent="0.3">
      <c r="A164" s="72"/>
      <c r="B164" s="192" t="s">
        <v>117</v>
      </c>
      <c r="C164" s="187">
        <v>2020</v>
      </c>
      <c r="D164" s="187">
        <v>2026</v>
      </c>
      <c r="E164" s="192" t="s">
        <v>48</v>
      </c>
      <c r="F164" s="70" t="s">
        <v>28</v>
      </c>
      <c r="G164" s="144">
        <f>G165+G166</f>
        <v>0</v>
      </c>
      <c r="H164" s="144">
        <f t="shared" ref="H164" si="87">H165+H166</f>
        <v>0</v>
      </c>
      <c r="I164" s="144" t="e">
        <f t="shared" si="81"/>
        <v>#DIV/0!</v>
      </c>
      <c r="J164" s="186" t="s">
        <v>120</v>
      </c>
      <c r="K164" s="186" t="s">
        <v>59</v>
      </c>
      <c r="L164" s="186"/>
      <c r="M164" s="186">
        <v>100</v>
      </c>
      <c r="N164" s="186">
        <v>100</v>
      </c>
      <c r="O164" s="2"/>
    </row>
    <row r="165" spans="1:15" s="83" customFormat="1" ht="42.6" hidden="1" customHeight="1" x14ac:dyDescent="0.3">
      <c r="A165" s="72"/>
      <c r="B165" s="192"/>
      <c r="C165" s="188"/>
      <c r="D165" s="188"/>
      <c r="E165" s="192"/>
      <c r="F165" s="70" t="s">
        <v>32</v>
      </c>
      <c r="G165" s="144"/>
      <c r="H165" s="144"/>
      <c r="I165" s="144" t="e">
        <f t="shared" si="81"/>
        <v>#DIV/0!</v>
      </c>
      <c r="J165" s="186"/>
      <c r="K165" s="186"/>
      <c r="L165" s="186"/>
      <c r="M165" s="186"/>
      <c r="N165" s="186"/>
      <c r="O165" s="2"/>
    </row>
    <row r="166" spans="1:15" s="83" customFormat="1" ht="46.8" hidden="1" customHeight="1" x14ac:dyDescent="0.3">
      <c r="A166" s="72"/>
      <c r="B166" s="192"/>
      <c r="C166" s="188"/>
      <c r="D166" s="188"/>
      <c r="E166" s="192"/>
      <c r="F166" s="70" t="s">
        <v>33</v>
      </c>
      <c r="G166" s="145">
        <v>0</v>
      </c>
      <c r="H166" s="145">
        <v>0</v>
      </c>
      <c r="I166" s="144" t="e">
        <f t="shared" si="81"/>
        <v>#DIV/0!</v>
      </c>
      <c r="J166" s="186"/>
      <c r="K166" s="186"/>
      <c r="L166" s="186"/>
      <c r="M166" s="186"/>
      <c r="N166" s="186"/>
      <c r="O166" s="2"/>
    </row>
    <row r="167" spans="1:15" s="9" customFormat="1" ht="25.2" hidden="1" customHeight="1" x14ac:dyDescent="0.3">
      <c r="A167" s="192"/>
      <c r="B167" s="192"/>
      <c r="C167" s="187">
        <v>2020</v>
      </c>
      <c r="D167" s="187">
        <v>2026</v>
      </c>
      <c r="E167" s="192" t="s">
        <v>48</v>
      </c>
      <c r="F167" s="16" t="s">
        <v>28</v>
      </c>
      <c r="G167" s="144">
        <f>G168+G169</f>
        <v>0</v>
      </c>
      <c r="H167" s="144">
        <f t="shared" ref="H167" si="88">H168+H169</f>
        <v>0</v>
      </c>
      <c r="I167" s="144" t="e">
        <f t="shared" si="81"/>
        <v>#DIV/0!</v>
      </c>
      <c r="J167" s="186"/>
      <c r="K167" s="186"/>
      <c r="L167" s="186"/>
      <c r="M167" s="186"/>
      <c r="N167" s="186"/>
      <c r="O167" s="8"/>
    </row>
    <row r="168" spans="1:15" s="9" customFormat="1" ht="63" hidden="1" customHeight="1" x14ac:dyDescent="0.3">
      <c r="A168" s="192"/>
      <c r="B168" s="192"/>
      <c r="C168" s="188"/>
      <c r="D168" s="188"/>
      <c r="E168" s="192"/>
      <c r="F168" s="16" t="s">
        <v>32</v>
      </c>
      <c r="G168" s="144">
        <v>0</v>
      </c>
      <c r="H168" s="144">
        <v>0</v>
      </c>
      <c r="I168" s="144" t="e">
        <f t="shared" si="81"/>
        <v>#DIV/0!</v>
      </c>
      <c r="J168" s="186"/>
      <c r="K168" s="186"/>
      <c r="L168" s="186"/>
      <c r="M168" s="186"/>
      <c r="N168" s="186"/>
      <c r="O168" s="8"/>
    </row>
    <row r="169" spans="1:15" s="9" customFormat="1" ht="46.8" hidden="1" customHeight="1" x14ac:dyDescent="0.3">
      <c r="A169" s="192"/>
      <c r="B169" s="192"/>
      <c r="C169" s="188"/>
      <c r="D169" s="188"/>
      <c r="E169" s="192"/>
      <c r="F169" s="16" t="s">
        <v>33</v>
      </c>
      <c r="G169" s="145">
        <v>0</v>
      </c>
      <c r="H169" s="145">
        <v>0</v>
      </c>
      <c r="I169" s="144" t="e">
        <f t="shared" si="81"/>
        <v>#DIV/0!</v>
      </c>
      <c r="J169" s="186"/>
      <c r="K169" s="186"/>
      <c r="L169" s="186"/>
      <c r="M169" s="186"/>
      <c r="N169" s="186"/>
      <c r="O169" s="8"/>
    </row>
    <row r="170" spans="1:15" s="9" customFormat="1" ht="18.75" hidden="1" customHeight="1" x14ac:dyDescent="0.3">
      <c r="A170" s="177"/>
      <c r="B170" s="293"/>
      <c r="C170" s="187"/>
      <c r="D170" s="187"/>
      <c r="E170" s="192"/>
      <c r="F170" s="16"/>
      <c r="G170" s="145"/>
      <c r="H170" s="145"/>
      <c r="I170" s="144" t="e">
        <f t="shared" si="81"/>
        <v>#DIV/0!</v>
      </c>
      <c r="J170" s="198"/>
      <c r="K170" s="183"/>
      <c r="L170" s="183"/>
      <c r="M170" s="183"/>
      <c r="N170" s="183"/>
      <c r="O170" s="8"/>
    </row>
    <row r="171" spans="1:15" s="9" customFormat="1" ht="63" hidden="1" customHeight="1" x14ac:dyDescent="0.3">
      <c r="A171" s="178"/>
      <c r="B171" s="294"/>
      <c r="C171" s="188"/>
      <c r="D171" s="188"/>
      <c r="E171" s="192"/>
      <c r="F171" s="16"/>
      <c r="G171" s="145"/>
      <c r="H171" s="145"/>
      <c r="I171" s="144" t="e">
        <f t="shared" si="81"/>
        <v>#DIV/0!</v>
      </c>
      <c r="J171" s="199"/>
      <c r="K171" s="184"/>
      <c r="L171" s="184"/>
      <c r="M171" s="184"/>
      <c r="N171" s="184"/>
      <c r="O171" s="8"/>
    </row>
    <row r="172" spans="1:15" s="9" customFormat="1" ht="15.6" hidden="1" customHeight="1" x14ac:dyDescent="0.3">
      <c r="A172" s="179"/>
      <c r="B172" s="295"/>
      <c r="C172" s="188"/>
      <c r="D172" s="188"/>
      <c r="E172" s="192"/>
      <c r="F172" s="16"/>
      <c r="G172" s="145"/>
      <c r="H172" s="145"/>
      <c r="I172" s="144" t="e">
        <f t="shared" si="81"/>
        <v>#DIV/0!</v>
      </c>
      <c r="J172" s="199"/>
      <c r="K172" s="185"/>
      <c r="L172" s="185"/>
      <c r="M172" s="185"/>
      <c r="N172" s="185"/>
      <c r="O172" s="8"/>
    </row>
    <row r="173" spans="1:15" s="36" customFormat="1" ht="15.75" customHeight="1" x14ac:dyDescent="0.3">
      <c r="A173" s="287" t="s">
        <v>49</v>
      </c>
      <c r="B173" s="288"/>
      <c r="C173" s="277">
        <v>2020</v>
      </c>
      <c r="D173" s="277">
        <v>2026</v>
      </c>
      <c r="E173" s="280"/>
      <c r="F173" s="37" t="s">
        <v>28</v>
      </c>
      <c r="G173" s="151">
        <f t="shared" ref="G173:H173" si="89">G174+G175</f>
        <v>2060345.38</v>
      </c>
      <c r="H173" s="151">
        <f t="shared" si="89"/>
        <v>2008593.04</v>
      </c>
      <c r="I173" s="151">
        <f t="shared" si="81"/>
        <v>97.488171619070982</v>
      </c>
      <c r="J173" s="183"/>
      <c r="K173" s="184"/>
      <c r="L173" s="183"/>
      <c r="M173" s="183"/>
      <c r="N173" s="183"/>
      <c r="O173" s="35"/>
    </row>
    <row r="174" spans="1:15" s="36" customFormat="1" ht="63" customHeight="1" x14ac:dyDescent="0.3">
      <c r="A174" s="289"/>
      <c r="B174" s="290"/>
      <c r="C174" s="278"/>
      <c r="D174" s="278"/>
      <c r="E174" s="281"/>
      <c r="F174" s="37" t="s">
        <v>32</v>
      </c>
      <c r="G174" s="151">
        <f t="shared" ref="G174:H174" si="90">G125+G162+G153</f>
        <v>387419.24</v>
      </c>
      <c r="H174" s="151">
        <f t="shared" si="90"/>
        <v>358471.19</v>
      </c>
      <c r="I174" s="151">
        <f t="shared" si="81"/>
        <v>92.527978218118449</v>
      </c>
      <c r="J174" s="184"/>
      <c r="K174" s="184"/>
      <c r="L174" s="184"/>
      <c r="M174" s="184"/>
      <c r="N174" s="184"/>
      <c r="O174" s="35"/>
    </row>
    <row r="175" spans="1:15" s="36" customFormat="1" ht="46.8" x14ac:dyDescent="0.3">
      <c r="A175" s="291"/>
      <c r="B175" s="292"/>
      <c r="C175" s="279"/>
      <c r="D175" s="279"/>
      <c r="E175" s="282"/>
      <c r="F175" s="37" t="s">
        <v>33</v>
      </c>
      <c r="G175" s="150">
        <f t="shared" ref="G175:H175" si="91">G126+G163+G154</f>
        <v>1672926.14</v>
      </c>
      <c r="H175" s="150">
        <f t="shared" si="91"/>
        <v>1650121.85</v>
      </c>
      <c r="I175" s="151">
        <f t="shared" si="81"/>
        <v>98.63686211514397</v>
      </c>
      <c r="J175" s="185"/>
      <c r="K175" s="185"/>
      <c r="L175" s="185"/>
      <c r="M175" s="185"/>
      <c r="N175" s="185"/>
      <c r="O175" s="35"/>
    </row>
    <row r="176" spans="1:15" ht="49.95" customHeight="1" x14ac:dyDescent="0.3">
      <c r="A176" s="296" t="s">
        <v>67</v>
      </c>
      <c r="B176" s="297"/>
      <c r="C176" s="12">
        <v>2020</v>
      </c>
      <c r="D176" s="12">
        <v>2026</v>
      </c>
      <c r="E176" s="17" t="s">
        <v>34</v>
      </c>
      <c r="F176" s="17" t="s">
        <v>34</v>
      </c>
      <c r="G176" s="152" t="s">
        <v>34</v>
      </c>
      <c r="H176" s="152" t="s">
        <v>34</v>
      </c>
      <c r="I176" s="152" t="s">
        <v>34</v>
      </c>
      <c r="J176" s="12"/>
      <c r="K176" s="12"/>
      <c r="L176" s="12"/>
      <c r="M176" s="12"/>
      <c r="N176" s="12"/>
      <c r="O176" s="2"/>
    </row>
    <row r="177" spans="1:15" ht="64.2" customHeight="1" x14ac:dyDescent="0.3">
      <c r="A177" s="296" t="s">
        <v>51</v>
      </c>
      <c r="B177" s="297"/>
      <c r="C177" s="12">
        <v>2020</v>
      </c>
      <c r="D177" s="12">
        <v>2026</v>
      </c>
      <c r="E177" s="17" t="s">
        <v>34</v>
      </c>
      <c r="F177" s="17" t="s">
        <v>34</v>
      </c>
      <c r="G177" s="152" t="s">
        <v>34</v>
      </c>
      <c r="H177" s="152" t="s">
        <v>34</v>
      </c>
      <c r="I177" s="152" t="s">
        <v>34</v>
      </c>
      <c r="J177" s="12"/>
      <c r="K177" s="12"/>
      <c r="L177" s="12"/>
      <c r="M177" s="12"/>
      <c r="N177" s="12"/>
      <c r="O177" s="2"/>
    </row>
    <row r="178" spans="1:15" ht="15.75" customHeight="1" x14ac:dyDescent="0.3">
      <c r="A178" s="177"/>
      <c r="B178" s="177" t="s">
        <v>52</v>
      </c>
      <c r="C178" s="183">
        <v>2020</v>
      </c>
      <c r="D178" s="183">
        <v>2026</v>
      </c>
      <c r="E178" s="198" t="s">
        <v>34</v>
      </c>
      <c r="F178" s="198" t="s">
        <v>34</v>
      </c>
      <c r="G178" s="283" t="s">
        <v>34</v>
      </c>
      <c r="H178" s="283" t="s">
        <v>34</v>
      </c>
      <c r="I178" s="283" t="s">
        <v>34</v>
      </c>
      <c r="J178" s="198" t="s">
        <v>34</v>
      </c>
      <c r="K178" s="198" t="s">
        <v>34</v>
      </c>
      <c r="L178" s="198" t="s">
        <v>34</v>
      </c>
      <c r="M178" s="198" t="s">
        <v>34</v>
      </c>
      <c r="N178" s="198" t="s">
        <v>34</v>
      </c>
      <c r="O178" s="2"/>
    </row>
    <row r="179" spans="1:15" x14ac:dyDescent="0.3">
      <c r="A179" s="178"/>
      <c r="B179" s="178"/>
      <c r="C179" s="184"/>
      <c r="D179" s="184"/>
      <c r="E179" s="199"/>
      <c r="F179" s="199"/>
      <c r="G179" s="284"/>
      <c r="H179" s="284"/>
      <c r="I179" s="284"/>
      <c r="J179" s="199"/>
      <c r="K179" s="199"/>
      <c r="L179" s="199"/>
      <c r="M179" s="199"/>
      <c r="N179" s="199"/>
      <c r="O179" s="2"/>
    </row>
    <row r="180" spans="1:15" ht="33.6" customHeight="1" x14ac:dyDescent="0.3">
      <c r="A180" s="179"/>
      <c r="B180" s="179"/>
      <c r="C180" s="185"/>
      <c r="D180" s="185"/>
      <c r="E180" s="200"/>
      <c r="F180" s="200"/>
      <c r="G180" s="285"/>
      <c r="H180" s="285"/>
      <c r="I180" s="285"/>
      <c r="J180" s="200"/>
      <c r="K180" s="200"/>
      <c r="L180" s="200"/>
      <c r="M180" s="200"/>
      <c r="N180" s="200"/>
      <c r="O180" s="2"/>
    </row>
    <row r="181" spans="1:15" ht="15.75" customHeight="1" x14ac:dyDescent="0.3">
      <c r="A181" s="177"/>
      <c r="B181" s="177" t="s">
        <v>50</v>
      </c>
      <c r="C181" s="183">
        <v>2020</v>
      </c>
      <c r="D181" s="183">
        <v>2026</v>
      </c>
      <c r="E181" s="177" t="s">
        <v>100</v>
      </c>
      <c r="F181" s="16" t="s">
        <v>28</v>
      </c>
      <c r="G181" s="145">
        <f t="shared" ref="G181:H181" si="92">G182+G183</f>
        <v>13502220.91</v>
      </c>
      <c r="H181" s="145">
        <f t="shared" si="92"/>
        <v>13502220.9</v>
      </c>
      <c r="I181" s="145">
        <f>H181/G181*100</f>
        <v>99.999999925938113</v>
      </c>
      <c r="J181" s="198" t="s">
        <v>34</v>
      </c>
      <c r="K181" s="198" t="s">
        <v>34</v>
      </c>
      <c r="L181" s="198" t="s">
        <v>34</v>
      </c>
      <c r="M181" s="198" t="s">
        <v>34</v>
      </c>
      <c r="N181" s="198" t="s">
        <v>34</v>
      </c>
      <c r="O181" s="2"/>
    </row>
    <row r="182" spans="1:15" ht="63" customHeight="1" x14ac:dyDescent="0.3">
      <c r="A182" s="178"/>
      <c r="B182" s="178"/>
      <c r="C182" s="184"/>
      <c r="D182" s="184"/>
      <c r="E182" s="178"/>
      <c r="F182" s="16" t="s">
        <v>32</v>
      </c>
      <c r="G182" s="145">
        <f t="shared" ref="G182:H182" si="93">G185+G188+G191+G194+G206+G197+G200+G203</f>
        <v>13290217.18</v>
      </c>
      <c r="H182" s="145">
        <f t="shared" si="93"/>
        <v>13290217.17</v>
      </c>
      <c r="I182" s="145">
        <f t="shared" ref="I182:I210" si="94">H182/G182*100</f>
        <v>99.999999924756693</v>
      </c>
      <c r="J182" s="199"/>
      <c r="K182" s="199"/>
      <c r="L182" s="199"/>
      <c r="M182" s="199"/>
      <c r="N182" s="199"/>
      <c r="O182" s="2"/>
    </row>
    <row r="183" spans="1:15" ht="47.25" customHeight="1" x14ac:dyDescent="0.3">
      <c r="A183" s="179"/>
      <c r="B183" s="179"/>
      <c r="C183" s="185"/>
      <c r="D183" s="185"/>
      <c r="E183" s="179"/>
      <c r="F183" s="16" t="s">
        <v>33</v>
      </c>
      <c r="G183" s="145">
        <f t="shared" ref="G183:H183" si="95">G186+G189+G192+G195+G207+G198+G201+G204</f>
        <v>212003.73</v>
      </c>
      <c r="H183" s="145">
        <f t="shared" si="95"/>
        <v>212003.73</v>
      </c>
      <c r="I183" s="145">
        <f t="shared" si="94"/>
        <v>100</v>
      </c>
      <c r="J183" s="200"/>
      <c r="K183" s="200"/>
      <c r="L183" s="200"/>
      <c r="M183" s="200"/>
      <c r="N183" s="200"/>
      <c r="O183" s="2"/>
    </row>
    <row r="184" spans="1:15" ht="15.75" customHeight="1" x14ac:dyDescent="0.3">
      <c r="A184" s="177"/>
      <c r="B184" s="177" t="s">
        <v>104</v>
      </c>
      <c r="C184" s="183">
        <v>2020</v>
      </c>
      <c r="D184" s="183">
        <v>2026</v>
      </c>
      <c r="E184" s="177" t="s">
        <v>100</v>
      </c>
      <c r="F184" s="16" t="s">
        <v>28</v>
      </c>
      <c r="G184" s="145">
        <f t="shared" ref="G184:H184" si="96">G185+G186</f>
        <v>87250</v>
      </c>
      <c r="H184" s="145">
        <f t="shared" si="96"/>
        <v>87250</v>
      </c>
      <c r="I184" s="145">
        <f t="shared" si="94"/>
        <v>100</v>
      </c>
      <c r="J184" s="12"/>
      <c r="K184" s="12"/>
      <c r="L184" s="12"/>
      <c r="M184" s="12"/>
      <c r="N184" s="12"/>
      <c r="O184" s="2"/>
    </row>
    <row r="185" spans="1:15" ht="111.75" customHeight="1" x14ac:dyDescent="0.3">
      <c r="A185" s="178"/>
      <c r="B185" s="178"/>
      <c r="C185" s="184"/>
      <c r="D185" s="184"/>
      <c r="E185" s="178"/>
      <c r="F185" s="16" t="s">
        <v>32</v>
      </c>
      <c r="G185" s="145">
        <v>87250</v>
      </c>
      <c r="H185" s="145">
        <v>87250</v>
      </c>
      <c r="I185" s="145">
        <f t="shared" si="94"/>
        <v>100</v>
      </c>
      <c r="J185" s="183" t="s">
        <v>90</v>
      </c>
      <c r="K185" s="183" t="s">
        <v>89</v>
      </c>
      <c r="L185" s="183">
        <v>7</v>
      </c>
      <c r="M185" s="183">
        <v>10</v>
      </c>
      <c r="N185" s="220">
        <f>M185/L185*100</f>
        <v>142.85714285714286</v>
      </c>
      <c r="O185" s="2"/>
    </row>
    <row r="186" spans="1:15" ht="64.8" customHeight="1" x14ac:dyDescent="0.3">
      <c r="A186" s="179"/>
      <c r="B186" s="179"/>
      <c r="C186" s="185"/>
      <c r="D186" s="185"/>
      <c r="E186" s="179"/>
      <c r="F186" s="16" t="s">
        <v>33</v>
      </c>
      <c r="G186" s="145">
        <v>0</v>
      </c>
      <c r="H186" s="145">
        <v>0</v>
      </c>
      <c r="I186" s="145"/>
      <c r="J186" s="185"/>
      <c r="K186" s="185"/>
      <c r="L186" s="185"/>
      <c r="M186" s="185"/>
      <c r="N186" s="222"/>
      <c r="O186" s="2"/>
    </row>
    <row r="187" spans="1:15" ht="15.75" customHeight="1" x14ac:dyDescent="0.3">
      <c r="A187" s="298"/>
      <c r="B187" s="177" t="s">
        <v>53</v>
      </c>
      <c r="C187" s="183">
        <v>2020</v>
      </c>
      <c r="D187" s="183">
        <v>2026</v>
      </c>
      <c r="E187" s="177" t="s">
        <v>100</v>
      </c>
      <c r="F187" s="16" t="s">
        <v>28</v>
      </c>
      <c r="G187" s="145">
        <f t="shared" ref="G187:H187" si="97">G188+G189</f>
        <v>4282791.66</v>
      </c>
      <c r="H187" s="145">
        <f t="shared" si="97"/>
        <v>4282791.66</v>
      </c>
      <c r="I187" s="145">
        <f t="shared" si="94"/>
        <v>100</v>
      </c>
      <c r="J187" s="183" t="s">
        <v>76</v>
      </c>
      <c r="K187" s="183" t="s">
        <v>75</v>
      </c>
      <c r="L187" s="183">
        <v>1</v>
      </c>
      <c r="M187" s="183">
        <v>1</v>
      </c>
      <c r="N187" s="183">
        <f>M187/L187*100</f>
        <v>100</v>
      </c>
      <c r="O187" s="2"/>
    </row>
    <row r="188" spans="1:15" ht="81" customHeight="1" x14ac:dyDescent="0.3">
      <c r="A188" s="299"/>
      <c r="B188" s="178"/>
      <c r="C188" s="184"/>
      <c r="D188" s="184"/>
      <c r="E188" s="178"/>
      <c r="F188" s="16" t="s">
        <v>32</v>
      </c>
      <c r="G188" s="145">
        <v>4282791.66</v>
      </c>
      <c r="H188" s="145">
        <v>4282791.66</v>
      </c>
      <c r="I188" s="145">
        <f t="shared" si="94"/>
        <v>100</v>
      </c>
      <c r="J188" s="184"/>
      <c r="K188" s="184"/>
      <c r="L188" s="184"/>
      <c r="M188" s="184"/>
      <c r="N188" s="184"/>
      <c r="O188" s="2"/>
    </row>
    <row r="189" spans="1:15" ht="63" customHeight="1" x14ac:dyDescent="0.3">
      <c r="A189" s="300"/>
      <c r="B189" s="179"/>
      <c r="C189" s="185"/>
      <c r="D189" s="185"/>
      <c r="E189" s="179"/>
      <c r="F189" s="16" t="s">
        <v>33</v>
      </c>
      <c r="G189" s="145">
        <v>0</v>
      </c>
      <c r="H189" s="145">
        <v>0</v>
      </c>
      <c r="I189" s="145"/>
      <c r="J189" s="185"/>
      <c r="K189" s="185"/>
      <c r="L189" s="185"/>
      <c r="M189" s="185"/>
      <c r="N189" s="185"/>
      <c r="O189" s="2"/>
    </row>
    <row r="190" spans="1:15" ht="15.75" hidden="1" customHeight="1" x14ac:dyDescent="0.3">
      <c r="A190" s="298"/>
      <c r="B190" s="177" t="s">
        <v>54</v>
      </c>
      <c r="C190" s="183">
        <v>2020</v>
      </c>
      <c r="D190" s="183">
        <v>2026</v>
      </c>
      <c r="E190" s="177" t="s">
        <v>100</v>
      </c>
      <c r="F190" s="16" t="s">
        <v>28</v>
      </c>
      <c r="G190" s="145">
        <f>G191+G192</f>
        <v>0</v>
      </c>
      <c r="H190" s="145">
        <f>H191+H192</f>
        <v>0</v>
      </c>
      <c r="I190" s="145" t="e">
        <f t="shared" si="94"/>
        <v>#DIV/0!</v>
      </c>
      <c r="J190" s="159"/>
      <c r="K190" s="12"/>
      <c r="L190" s="12"/>
      <c r="M190" s="12"/>
      <c r="N190" s="12"/>
      <c r="O190" s="2"/>
    </row>
    <row r="191" spans="1:15" ht="63" hidden="1" customHeight="1" x14ac:dyDescent="0.3">
      <c r="A191" s="299"/>
      <c r="B191" s="178"/>
      <c r="C191" s="184"/>
      <c r="D191" s="184"/>
      <c r="E191" s="178"/>
      <c r="F191" s="16" t="s">
        <v>32</v>
      </c>
      <c r="G191" s="145">
        <v>0</v>
      </c>
      <c r="H191" s="145"/>
      <c r="I191" s="145" t="e">
        <f t="shared" si="94"/>
        <v>#DIV/0!</v>
      </c>
      <c r="J191" s="203" t="s">
        <v>77</v>
      </c>
      <c r="K191" s="183" t="s">
        <v>75</v>
      </c>
      <c r="L191" s="183">
        <v>0</v>
      </c>
      <c r="M191" s="183">
        <v>3</v>
      </c>
      <c r="N191" s="183">
        <v>3</v>
      </c>
      <c r="O191" s="2"/>
    </row>
    <row r="192" spans="1:15" ht="63" hidden="1" customHeight="1" x14ac:dyDescent="0.3">
      <c r="A192" s="300"/>
      <c r="B192" s="179"/>
      <c r="C192" s="185"/>
      <c r="D192" s="185"/>
      <c r="E192" s="179"/>
      <c r="F192" s="16" t="s">
        <v>33</v>
      </c>
      <c r="G192" s="145">
        <v>0</v>
      </c>
      <c r="H192" s="145">
        <v>0</v>
      </c>
      <c r="I192" s="145" t="e">
        <f t="shared" si="94"/>
        <v>#DIV/0!</v>
      </c>
      <c r="J192" s="205"/>
      <c r="K192" s="185"/>
      <c r="L192" s="185"/>
      <c r="M192" s="185"/>
      <c r="N192" s="185"/>
      <c r="O192" s="2"/>
    </row>
    <row r="193" spans="1:15" ht="15.75" hidden="1" customHeight="1" x14ac:dyDescent="0.3">
      <c r="A193" s="298"/>
      <c r="B193" s="177" t="s">
        <v>105</v>
      </c>
      <c r="C193" s="183">
        <v>2020</v>
      </c>
      <c r="D193" s="183">
        <v>2026</v>
      </c>
      <c r="E193" s="177" t="s">
        <v>100</v>
      </c>
      <c r="F193" s="16" t="s">
        <v>28</v>
      </c>
      <c r="G193" s="145">
        <f t="shared" ref="G193:H193" si="98">G194+G195</f>
        <v>0</v>
      </c>
      <c r="H193" s="145">
        <f t="shared" si="98"/>
        <v>0</v>
      </c>
      <c r="I193" s="145" t="e">
        <f t="shared" si="94"/>
        <v>#DIV/0!</v>
      </c>
      <c r="J193" s="203" t="s">
        <v>126</v>
      </c>
      <c r="K193" s="183" t="s">
        <v>87</v>
      </c>
      <c r="L193" s="183" t="s">
        <v>46</v>
      </c>
      <c r="M193" s="183" t="s">
        <v>46</v>
      </c>
      <c r="N193" s="183" t="s">
        <v>46</v>
      </c>
      <c r="O193" s="2"/>
    </row>
    <row r="194" spans="1:15" ht="63" hidden="1" customHeight="1" x14ac:dyDescent="0.3">
      <c r="A194" s="299"/>
      <c r="B194" s="178"/>
      <c r="C194" s="184"/>
      <c r="D194" s="184"/>
      <c r="E194" s="178"/>
      <c r="F194" s="16" t="s">
        <v>32</v>
      </c>
      <c r="G194" s="145">
        <v>0</v>
      </c>
      <c r="H194" s="145">
        <v>0</v>
      </c>
      <c r="I194" s="145" t="e">
        <f t="shared" si="94"/>
        <v>#DIV/0!</v>
      </c>
      <c r="J194" s="204"/>
      <c r="K194" s="184"/>
      <c r="L194" s="184"/>
      <c r="M194" s="184"/>
      <c r="N194" s="184"/>
      <c r="O194" s="2"/>
    </row>
    <row r="195" spans="1:15" ht="63" hidden="1" customHeight="1" x14ac:dyDescent="0.3">
      <c r="A195" s="300"/>
      <c r="B195" s="179"/>
      <c r="C195" s="185"/>
      <c r="D195" s="185"/>
      <c r="E195" s="179"/>
      <c r="F195" s="16" t="s">
        <v>33</v>
      </c>
      <c r="G195" s="145">
        <v>0</v>
      </c>
      <c r="H195" s="145">
        <v>0</v>
      </c>
      <c r="I195" s="145" t="e">
        <f t="shared" si="94"/>
        <v>#DIV/0!</v>
      </c>
      <c r="J195" s="205"/>
      <c r="K195" s="185"/>
      <c r="L195" s="185"/>
      <c r="M195" s="185"/>
      <c r="N195" s="185"/>
      <c r="O195" s="2"/>
    </row>
    <row r="196" spans="1:15" s="43" customFormat="1" ht="63" customHeight="1" x14ac:dyDescent="0.3">
      <c r="A196" s="303"/>
      <c r="B196" s="177" t="s">
        <v>55</v>
      </c>
      <c r="C196" s="183">
        <v>2020</v>
      </c>
      <c r="D196" s="183">
        <v>2026</v>
      </c>
      <c r="E196" s="177" t="s">
        <v>100</v>
      </c>
      <c r="F196" s="40" t="s">
        <v>28</v>
      </c>
      <c r="G196" s="145">
        <f t="shared" ref="G196:H196" si="99">G197+G198</f>
        <v>8775445</v>
      </c>
      <c r="H196" s="145">
        <f t="shared" si="99"/>
        <v>8775445</v>
      </c>
      <c r="I196" s="145">
        <f t="shared" si="94"/>
        <v>100</v>
      </c>
      <c r="J196" s="172" t="s">
        <v>91</v>
      </c>
      <c r="K196" s="167" t="s">
        <v>75</v>
      </c>
      <c r="L196" s="160">
        <v>650</v>
      </c>
      <c r="M196" s="160">
        <v>855</v>
      </c>
      <c r="N196" s="306">
        <f>M196/L196*100</f>
        <v>131.53846153846155</v>
      </c>
      <c r="O196" s="2"/>
    </row>
    <row r="197" spans="1:15" s="43" customFormat="1" ht="63" customHeight="1" x14ac:dyDescent="0.3">
      <c r="A197" s="301"/>
      <c r="B197" s="201"/>
      <c r="C197" s="189"/>
      <c r="D197" s="189"/>
      <c r="E197" s="178"/>
      <c r="F197" s="40" t="s">
        <v>32</v>
      </c>
      <c r="G197" s="145">
        <v>8775445</v>
      </c>
      <c r="H197" s="145">
        <v>8775445</v>
      </c>
      <c r="I197" s="145">
        <f t="shared" si="94"/>
        <v>100</v>
      </c>
      <c r="J197" s="196"/>
      <c r="K197" s="168"/>
      <c r="L197" s="161"/>
      <c r="M197" s="161"/>
      <c r="N197" s="307"/>
      <c r="O197" s="2"/>
    </row>
    <row r="198" spans="1:15" s="43" customFormat="1" ht="63" customHeight="1" x14ac:dyDescent="0.3">
      <c r="A198" s="301"/>
      <c r="B198" s="202"/>
      <c r="C198" s="190"/>
      <c r="D198" s="190"/>
      <c r="E198" s="179"/>
      <c r="F198" s="40" t="s">
        <v>33</v>
      </c>
      <c r="G198" s="145">
        <v>0</v>
      </c>
      <c r="H198" s="145">
        <v>0</v>
      </c>
      <c r="I198" s="145"/>
      <c r="J198" s="197"/>
      <c r="K198" s="169"/>
      <c r="L198" s="162"/>
      <c r="M198" s="162"/>
      <c r="N198" s="308"/>
      <c r="O198" s="2"/>
    </row>
    <row r="199" spans="1:15" s="43" customFormat="1" ht="63" customHeight="1" x14ac:dyDescent="0.3">
      <c r="A199" s="301"/>
      <c r="B199" s="177" t="s">
        <v>136</v>
      </c>
      <c r="C199" s="183">
        <v>2020</v>
      </c>
      <c r="D199" s="183">
        <v>2026</v>
      </c>
      <c r="E199" s="177" t="s">
        <v>100</v>
      </c>
      <c r="F199" s="40" t="s">
        <v>28</v>
      </c>
      <c r="G199" s="145">
        <f t="shared" ref="G199:H199" si="100">G200+G201</f>
        <v>103903</v>
      </c>
      <c r="H199" s="145">
        <f t="shared" si="100"/>
        <v>103903</v>
      </c>
      <c r="I199" s="145">
        <f t="shared" si="94"/>
        <v>100</v>
      </c>
      <c r="J199" s="177" t="s">
        <v>126</v>
      </c>
      <c r="K199" s="183" t="s">
        <v>87</v>
      </c>
      <c r="L199" s="183">
        <v>100</v>
      </c>
      <c r="M199" s="183">
        <v>100</v>
      </c>
      <c r="N199" s="160">
        <f t="shared" ref="N199" si="101">M199/L199*100</f>
        <v>100</v>
      </c>
      <c r="O199" s="2"/>
    </row>
    <row r="200" spans="1:15" s="43" customFormat="1" ht="63" customHeight="1" x14ac:dyDescent="0.3">
      <c r="A200" s="301"/>
      <c r="B200" s="178"/>
      <c r="C200" s="189"/>
      <c r="D200" s="189"/>
      <c r="E200" s="178"/>
      <c r="F200" s="40" t="s">
        <v>32</v>
      </c>
      <c r="G200" s="145">
        <v>103903</v>
      </c>
      <c r="H200" s="145">
        <v>103903</v>
      </c>
      <c r="I200" s="145">
        <f t="shared" si="94"/>
        <v>100</v>
      </c>
      <c r="J200" s="178"/>
      <c r="K200" s="184"/>
      <c r="L200" s="184"/>
      <c r="M200" s="184"/>
      <c r="N200" s="161"/>
      <c r="O200" s="2"/>
    </row>
    <row r="201" spans="1:15" s="43" customFormat="1" ht="63" customHeight="1" x14ac:dyDescent="0.3">
      <c r="A201" s="302"/>
      <c r="B201" s="179"/>
      <c r="C201" s="190"/>
      <c r="D201" s="190"/>
      <c r="E201" s="179"/>
      <c r="F201" s="40" t="s">
        <v>33</v>
      </c>
      <c r="G201" s="145">
        <v>0</v>
      </c>
      <c r="H201" s="145">
        <v>0</v>
      </c>
      <c r="I201" s="145"/>
      <c r="J201" s="179"/>
      <c r="K201" s="185"/>
      <c r="L201" s="185"/>
      <c r="M201" s="185"/>
      <c r="N201" s="162"/>
      <c r="O201" s="2"/>
    </row>
    <row r="202" spans="1:15" s="103" customFormat="1" ht="63" customHeight="1" x14ac:dyDescent="0.3">
      <c r="A202" s="101"/>
      <c r="B202" s="177" t="s">
        <v>137</v>
      </c>
      <c r="C202" s="183">
        <v>2020</v>
      </c>
      <c r="D202" s="183">
        <v>2026</v>
      </c>
      <c r="E202" s="177" t="s">
        <v>100</v>
      </c>
      <c r="F202" s="93" t="s">
        <v>28</v>
      </c>
      <c r="G202" s="145">
        <f t="shared" ref="G202:H202" si="102">G203+G204</f>
        <v>40827.519999999997</v>
      </c>
      <c r="H202" s="145">
        <f t="shared" si="102"/>
        <v>40827.51</v>
      </c>
      <c r="I202" s="145">
        <f t="shared" si="94"/>
        <v>99.99997550671705</v>
      </c>
      <c r="J202" s="172" t="s">
        <v>138</v>
      </c>
      <c r="K202" s="167" t="s">
        <v>75</v>
      </c>
      <c r="L202" s="160">
        <v>1</v>
      </c>
      <c r="M202" s="160">
        <v>0</v>
      </c>
      <c r="N202" s="160">
        <f t="shared" ref="N202" si="103">M202/L202*100</f>
        <v>0</v>
      </c>
      <c r="O202" s="2"/>
    </row>
    <row r="203" spans="1:15" s="103" customFormat="1" ht="63" customHeight="1" x14ac:dyDescent="0.3">
      <c r="A203" s="101"/>
      <c r="B203" s="201"/>
      <c r="C203" s="189"/>
      <c r="D203" s="189"/>
      <c r="E203" s="178"/>
      <c r="F203" s="93" t="s">
        <v>32</v>
      </c>
      <c r="G203" s="145">
        <v>40827.519999999997</v>
      </c>
      <c r="H203" s="145">
        <v>40827.51</v>
      </c>
      <c r="I203" s="145">
        <f t="shared" si="94"/>
        <v>99.99997550671705</v>
      </c>
      <c r="J203" s="196"/>
      <c r="K203" s="168"/>
      <c r="L203" s="161"/>
      <c r="M203" s="161"/>
      <c r="N203" s="161"/>
      <c r="O203" s="2"/>
    </row>
    <row r="204" spans="1:15" s="103" customFormat="1" ht="63" customHeight="1" x14ac:dyDescent="0.3">
      <c r="A204" s="101"/>
      <c r="B204" s="202"/>
      <c r="C204" s="190"/>
      <c r="D204" s="190"/>
      <c r="E204" s="179"/>
      <c r="F204" s="93" t="s">
        <v>33</v>
      </c>
      <c r="G204" s="145"/>
      <c r="H204" s="145"/>
      <c r="I204" s="145"/>
      <c r="J204" s="197"/>
      <c r="K204" s="169"/>
      <c r="L204" s="162"/>
      <c r="M204" s="162"/>
      <c r="N204" s="162"/>
      <c r="O204" s="2"/>
    </row>
    <row r="205" spans="1:15" ht="24.75" customHeight="1" x14ac:dyDescent="0.3">
      <c r="A205" s="298"/>
      <c r="B205" s="177" t="s">
        <v>182</v>
      </c>
      <c r="C205" s="183">
        <v>2020</v>
      </c>
      <c r="D205" s="183">
        <v>2026</v>
      </c>
      <c r="E205" s="177" t="s">
        <v>100</v>
      </c>
      <c r="F205" s="40" t="s">
        <v>28</v>
      </c>
      <c r="G205" s="145">
        <f t="shared" ref="G205:H205" si="104">G206+G207</f>
        <v>212003.73</v>
      </c>
      <c r="H205" s="145">
        <f t="shared" si="104"/>
        <v>212003.73</v>
      </c>
      <c r="I205" s="145">
        <f t="shared" si="94"/>
        <v>100</v>
      </c>
      <c r="J205" s="177" t="s">
        <v>126</v>
      </c>
      <c r="K205" s="183" t="s">
        <v>87</v>
      </c>
      <c r="L205" s="160">
        <v>100</v>
      </c>
      <c r="M205" s="160">
        <v>100</v>
      </c>
      <c r="N205" s="160">
        <f>M205/L205*100</f>
        <v>100</v>
      </c>
      <c r="O205" s="2"/>
    </row>
    <row r="206" spans="1:15" ht="63" customHeight="1" x14ac:dyDescent="0.3">
      <c r="A206" s="201"/>
      <c r="B206" s="201"/>
      <c r="C206" s="189"/>
      <c r="D206" s="189"/>
      <c r="E206" s="178"/>
      <c r="F206" s="40" t="s">
        <v>32</v>
      </c>
      <c r="G206" s="145">
        <v>0</v>
      </c>
      <c r="H206" s="145">
        <v>0</v>
      </c>
      <c r="I206" s="145"/>
      <c r="J206" s="178"/>
      <c r="K206" s="184"/>
      <c r="L206" s="161"/>
      <c r="M206" s="161"/>
      <c r="N206" s="161"/>
      <c r="O206" s="2"/>
    </row>
    <row r="207" spans="1:15" ht="46.8" x14ac:dyDescent="0.3">
      <c r="A207" s="202"/>
      <c r="B207" s="202"/>
      <c r="C207" s="190"/>
      <c r="D207" s="190"/>
      <c r="E207" s="179"/>
      <c r="F207" s="40" t="s">
        <v>33</v>
      </c>
      <c r="G207" s="145">
        <v>212003.73</v>
      </c>
      <c r="H207" s="145">
        <v>212003.73</v>
      </c>
      <c r="I207" s="145">
        <f t="shared" si="94"/>
        <v>100</v>
      </c>
      <c r="J207" s="179"/>
      <c r="K207" s="185"/>
      <c r="L207" s="162"/>
      <c r="M207" s="162"/>
      <c r="N207" s="162"/>
      <c r="O207" s="2"/>
    </row>
    <row r="208" spans="1:15" ht="31.2" x14ac:dyDescent="0.3">
      <c r="A208" s="286" t="s">
        <v>101</v>
      </c>
      <c r="B208" s="286"/>
      <c r="C208" s="286"/>
      <c r="D208" s="286"/>
      <c r="E208" s="286"/>
      <c r="F208" s="37" t="s">
        <v>28</v>
      </c>
      <c r="G208" s="151">
        <f t="shared" ref="G208:H208" si="105">G209+G210</f>
        <v>13502220.91</v>
      </c>
      <c r="H208" s="151">
        <f t="shared" si="105"/>
        <v>13502220.9</v>
      </c>
      <c r="I208" s="150">
        <f t="shared" si="94"/>
        <v>99.999999925938113</v>
      </c>
      <c r="J208" s="186" t="s">
        <v>27</v>
      </c>
      <c r="K208" s="186" t="s">
        <v>27</v>
      </c>
      <c r="L208" s="186" t="s">
        <v>27</v>
      </c>
      <c r="M208" s="186" t="s">
        <v>27</v>
      </c>
      <c r="N208" s="186" t="s">
        <v>27</v>
      </c>
      <c r="O208" s="2"/>
    </row>
    <row r="209" spans="1:15" ht="63" customHeight="1" x14ac:dyDescent="0.3">
      <c r="A209" s="286"/>
      <c r="B209" s="286"/>
      <c r="C209" s="286"/>
      <c r="D209" s="286"/>
      <c r="E209" s="286"/>
      <c r="F209" s="37" t="s">
        <v>32</v>
      </c>
      <c r="G209" s="151">
        <f t="shared" ref="G209:H210" si="106">G182</f>
        <v>13290217.18</v>
      </c>
      <c r="H209" s="151">
        <f t="shared" si="106"/>
        <v>13290217.17</v>
      </c>
      <c r="I209" s="150">
        <f t="shared" si="94"/>
        <v>99.999999924756693</v>
      </c>
      <c r="J209" s="186"/>
      <c r="K209" s="186"/>
      <c r="L209" s="186"/>
      <c r="M209" s="186"/>
      <c r="N209" s="186"/>
      <c r="O209" s="2"/>
    </row>
    <row r="210" spans="1:15" ht="46.8" x14ac:dyDescent="0.3">
      <c r="A210" s="286"/>
      <c r="B210" s="286"/>
      <c r="C210" s="286"/>
      <c r="D210" s="286"/>
      <c r="E210" s="286"/>
      <c r="F210" s="37" t="s">
        <v>33</v>
      </c>
      <c r="G210" s="150">
        <f t="shared" si="106"/>
        <v>212003.73</v>
      </c>
      <c r="H210" s="150">
        <f t="shared" si="106"/>
        <v>212003.73</v>
      </c>
      <c r="I210" s="150">
        <f t="shared" si="94"/>
        <v>100</v>
      </c>
      <c r="J210" s="186"/>
      <c r="K210" s="186"/>
      <c r="L210" s="186"/>
      <c r="M210" s="186"/>
      <c r="N210" s="186"/>
      <c r="O210" s="2"/>
    </row>
    <row r="211" spans="1:15" ht="94.95" customHeight="1" x14ac:dyDescent="0.3">
      <c r="A211" s="296" t="s">
        <v>61</v>
      </c>
      <c r="B211" s="297"/>
      <c r="C211" s="12">
        <v>2020</v>
      </c>
      <c r="D211" s="12">
        <v>2026</v>
      </c>
      <c r="E211" s="12"/>
      <c r="F211" s="12" t="s">
        <v>27</v>
      </c>
      <c r="G211" s="144" t="s">
        <v>27</v>
      </c>
      <c r="H211" s="144" t="s">
        <v>27</v>
      </c>
      <c r="I211" s="144" t="s">
        <v>27</v>
      </c>
      <c r="J211" s="12" t="s">
        <v>27</v>
      </c>
      <c r="K211" s="12" t="s">
        <v>27</v>
      </c>
      <c r="L211" s="12" t="s">
        <v>27</v>
      </c>
      <c r="M211" s="12" t="s">
        <v>27</v>
      </c>
      <c r="N211" s="12" t="s">
        <v>27</v>
      </c>
      <c r="O211" s="2"/>
    </row>
    <row r="212" spans="1:15" ht="109.95" customHeight="1" x14ac:dyDescent="0.3">
      <c r="A212" s="296" t="s">
        <v>127</v>
      </c>
      <c r="B212" s="297"/>
      <c r="C212" s="12">
        <v>2020</v>
      </c>
      <c r="D212" s="12">
        <v>2026</v>
      </c>
      <c r="E212" s="12" t="s">
        <v>27</v>
      </c>
      <c r="F212" s="12" t="s">
        <v>27</v>
      </c>
      <c r="G212" s="144" t="s">
        <v>27</v>
      </c>
      <c r="H212" s="144" t="s">
        <v>27</v>
      </c>
      <c r="I212" s="144" t="s">
        <v>27</v>
      </c>
      <c r="J212" s="12" t="s">
        <v>27</v>
      </c>
      <c r="K212" s="12" t="s">
        <v>27</v>
      </c>
      <c r="L212" s="12" t="s">
        <v>27</v>
      </c>
      <c r="M212" s="12" t="s">
        <v>27</v>
      </c>
      <c r="N212" s="12" t="s">
        <v>27</v>
      </c>
      <c r="O212" s="2"/>
    </row>
    <row r="213" spans="1:15" x14ac:dyDescent="0.3">
      <c r="A213" s="192"/>
      <c r="B213" s="192" t="s">
        <v>109</v>
      </c>
      <c r="C213" s="186">
        <v>2020</v>
      </c>
      <c r="D213" s="186">
        <v>2026</v>
      </c>
      <c r="E213" s="183" t="s">
        <v>46</v>
      </c>
      <c r="F213" s="183" t="s">
        <v>46</v>
      </c>
      <c r="G213" s="193" t="s">
        <v>46</v>
      </c>
      <c r="H213" s="193" t="s">
        <v>46</v>
      </c>
      <c r="I213" s="193" t="s">
        <v>46</v>
      </c>
      <c r="J213" s="186" t="s">
        <v>27</v>
      </c>
      <c r="K213" s="186" t="s">
        <v>27</v>
      </c>
      <c r="L213" s="186" t="s">
        <v>27</v>
      </c>
      <c r="M213" s="186" t="s">
        <v>27</v>
      </c>
      <c r="N213" s="186" t="s">
        <v>27</v>
      </c>
      <c r="O213" s="2"/>
    </row>
    <row r="214" spans="1:15" x14ac:dyDescent="0.3">
      <c r="A214" s="192"/>
      <c r="B214" s="192"/>
      <c r="C214" s="186"/>
      <c r="D214" s="186"/>
      <c r="E214" s="184"/>
      <c r="F214" s="184"/>
      <c r="G214" s="194"/>
      <c r="H214" s="194"/>
      <c r="I214" s="194"/>
      <c r="J214" s="186"/>
      <c r="K214" s="186"/>
      <c r="L214" s="186"/>
      <c r="M214" s="186"/>
      <c r="N214" s="186"/>
      <c r="O214" s="2"/>
    </row>
    <row r="215" spans="1:15" x14ac:dyDescent="0.3">
      <c r="A215" s="192"/>
      <c r="B215" s="192"/>
      <c r="C215" s="186"/>
      <c r="D215" s="186"/>
      <c r="E215" s="185"/>
      <c r="F215" s="185"/>
      <c r="G215" s="195"/>
      <c r="H215" s="195"/>
      <c r="I215" s="195"/>
      <c r="J215" s="186"/>
      <c r="K215" s="186"/>
      <c r="L215" s="186"/>
      <c r="M215" s="186"/>
      <c r="N215" s="186"/>
      <c r="O215" s="2"/>
    </row>
    <row r="216" spans="1:15" s="47" customFormat="1" ht="31.2" x14ac:dyDescent="0.3">
      <c r="A216" s="46"/>
      <c r="B216" s="192" t="s">
        <v>107</v>
      </c>
      <c r="C216" s="186">
        <v>2020</v>
      </c>
      <c r="D216" s="186">
        <v>2026</v>
      </c>
      <c r="E216" s="192" t="s">
        <v>129</v>
      </c>
      <c r="F216" s="46" t="s">
        <v>28</v>
      </c>
      <c r="G216" s="145">
        <f t="shared" ref="G216:H216" si="107">G217+G218</f>
        <v>4288137.34</v>
      </c>
      <c r="H216" s="145">
        <f t="shared" si="107"/>
        <v>295000</v>
      </c>
      <c r="I216" s="145">
        <f>H216/G216*100</f>
        <v>6.8794438379625218</v>
      </c>
      <c r="J216" s="186" t="s">
        <v>27</v>
      </c>
      <c r="K216" s="186" t="s">
        <v>27</v>
      </c>
      <c r="L216" s="186" t="s">
        <v>27</v>
      </c>
      <c r="M216" s="186" t="s">
        <v>27</v>
      </c>
      <c r="N216" s="186" t="s">
        <v>27</v>
      </c>
      <c r="O216" s="2"/>
    </row>
    <row r="217" spans="1:15" s="47" customFormat="1" ht="62.4" x14ac:dyDescent="0.3">
      <c r="A217" s="46"/>
      <c r="B217" s="192"/>
      <c r="C217" s="186"/>
      <c r="D217" s="186"/>
      <c r="E217" s="192"/>
      <c r="F217" s="46" t="s">
        <v>32</v>
      </c>
      <c r="G217" s="144">
        <f t="shared" ref="G217:H217" si="108">G220</f>
        <v>4288137.34</v>
      </c>
      <c r="H217" s="144">
        <f t="shared" si="108"/>
        <v>295000</v>
      </c>
      <c r="I217" s="145">
        <f t="shared" ref="I217:I265" si="109">H217/G217*100</f>
        <v>6.8794438379625218</v>
      </c>
      <c r="J217" s="186"/>
      <c r="K217" s="186"/>
      <c r="L217" s="186"/>
      <c r="M217" s="186"/>
      <c r="N217" s="186"/>
      <c r="O217" s="2"/>
    </row>
    <row r="218" spans="1:15" s="47" customFormat="1" ht="46.8" x14ac:dyDescent="0.3">
      <c r="A218" s="46"/>
      <c r="B218" s="192"/>
      <c r="C218" s="186"/>
      <c r="D218" s="186"/>
      <c r="E218" s="192"/>
      <c r="F218" s="46" t="s">
        <v>33</v>
      </c>
      <c r="G218" s="145">
        <f t="shared" ref="G218:H218" si="110">G221</f>
        <v>0</v>
      </c>
      <c r="H218" s="145">
        <f t="shared" si="110"/>
        <v>0</v>
      </c>
      <c r="I218" s="145" t="e">
        <f t="shared" si="109"/>
        <v>#DIV/0!</v>
      </c>
      <c r="J218" s="186"/>
      <c r="K218" s="186"/>
      <c r="L218" s="186"/>
      <c r="M218" s="186"/>
      <c r="N218" s="186"/>
      <c r="O218" s="2"/>
    </row>
    <row r="219" spans="1:15" s="47" customFormat="1" ht="31.2" x14ac:dyDescent="0.3">
      <c r="A219" s="46"/>
      <c r="B219" s="177" t="s">
        <v>106</v>
      </c>
      <c r="C219" s="186">
        <v>2020</v>
      </c>
      <c r="D219" s="186">
        <v>2026</v>
      </c>
      <c r="E219" s="192" t="s">
        <v>130</v>
      </c>
      <c r="F219" s="46" t="s">
        <v>28</v>
      </c>
      <c r="G219" s="145">
        <f t="shared" ref="G219:H219" si="111">G220+G221</f>
        <v>4288137.34</v>
      </c>
      <c r="H219" s="145">
        <f t="shared" si="111"/>
        <v>295000</v>
      </c>
      <c r="I219" s="145">
        <f t="shared" si="109"/>
        <v>6.8794438379625218</v>
      </c>
      <c r="J219" s="183" t="s">
        <v>86</v>
      </c>
      <c r="K219" s="183" t="s">
        <v>87</v>
      </c>
      <c r="L219" s="183">
        <v>100</v>
      </c>
      <c r="M219" s="183">
        <v>100</v>
      </c>
      <c r="N219" s="183">
        <f>M219/L219*100</f>
        <v>100</v>
      </c>
      <c r="O219" s="2"/>
    </row>
    <row r="220" spans="1:15" s="47" customFormat="1" ht="62.4" x14ac:dyDescent="0.3">
      <c r="A220" s="46"/>
      <c r="B220" s="178"/>
      <c r="C220" s="186"/>
      <c r="D220" s="186"/>
      <c r="E220" s="192"/>
      <c r="F220" s="46" t="s">
        <v>32</v>
      </c>
      <c r="G220" s="145">
        <v>4288137.34</v>
      </c>
      <c r="H220" s="145">
        <v>295000</v>
      </c>
      <c r="I220" s="145">
        <f t="shared" si="109"/>
        <v>6.8794438379625218</v>
      </c>
      <c r="J220" s="184"/>
      <c r="K220" s="184"/>
      <c r="L220" s="184"/>
      <c r="M220" s="184"/>
      <c r="N220" s="184"/>
      <c r="O220" s="2"/>
    </row>
    <row r="221" spans="1:15" s="47" customFormat="1" ht="46.8" x14ac:dyDescent="0.3">
      <c r="A221" s="46"/>
      <c r="B221" s="179"/>
      <c r="C221" s="186"/>
      <c r="D221" s="186"/>
      <c r="E221" s="192"/>
      <c r="F221" s="46" t="s">
        <v>33</v>
      </c>
      <c r="G221" s="145"/>
      <c r="H221" s="145"/>
      <c r="I221" s="145"/>
      <c r="J221" s="185"/>
      <c r="K221" s="185"/>
      <c r="L221" s="185"/>
      <c r="M221" s="185"/>
      <c r="N221" s="185"/>
      <c r="O221" s="2"/>
    </row>
    <row r="222" spans="1:15" ht="15.75" customHeight="1" x14ac:dyDescent="0.3">
      <c r="A222" s="192"/>
      <c r="B222" s="192" t="s">
        <v>142</v>
      </c>
      <c r="C222" s="186">
        <v>2020</v>
      </c>
      <c r="D222" s="186">
        <v>2026</v>
      </c>
      <c r="E222" s="192" t="s">
        <v>129</v>
      </c>
      <c r="F222" s="16" t="s">
        <v>28</v>
      </c>
      <c r="G222" s="145">
        <f t="shared" ref="G222:H222" si="112">G223+G224</f>
        <v>1536783.3</v>
      </c>
      <c r="H222" s="145">
        <f t="shared" si="112"/>
        <v>1536783.3</v>
      </c>
      <c r="I222" s="145">
        <f t="shared" si="109"/>
        <v>100</v>
      </c>
      <c r="J222" s="186" t="s">
        <v>27</v>
      </c>
      <c r="K222" s="186" t="s">
        <v>27</v>
      </c>
      <c r="L222" s="186" t="s">
        <v>27</v>
      </c>
      <c r="M222" s="186" t="s">
        <v>27</v>
      </c>
      <c r="N222" s="186" t="s">
        <v>27</v>
      </c>
      <c r="O222" s="2"/>
    </row>
    <row r="223" spans="1:15" ht="63" customHeight="1" x14ac:dyDescent="0.3">
      <c r="A223" s="192"/>
      <c r="B223" s="192"/>
      <c r="C223" s="186"/>
      <c r="D223" s="186"/>
      <c r="E223" s="192"/>
      <c r="F223" s="16" t="s">
        <v>32</v>
      </c>
      <c r="G223" s="144">
        <f t="shared" ref="G223:H223" si="113">G229+G226</f>
        <v>1536783.3</v>
      </c>
      <c r="H223" s="144">
        <f t="shared" si="113"/>
        <v>1536783.3</v>
      </c>
      <c r="I223" s="145">
        <f t="shared" si="109"/>
        <v>100</v>
      </c>
      <c r="J223" s="186"/>
      <c r="K223" s="186"/>
      <c r="L223" s="186"/>
      <c r="M223" s="186"/>
      <c r="N223" s="186"/>
      <c r="O223" s="2"/>
    </row>
    <row r="224" spans="1:15" ht="46.8" x14ac:dyDescent="0.3">
      <c r="A224" s="192"/>
      <c r="B224" s="192"/>
      <c r="C224" s="186"/>
      <c r="D224" s="186"/>
      <c r="E224" s="192"/>
      <c r="F224" s="16" t="s">
        <v>33</v>
      </c>
      <c r="G224" s="145">
        <f t="shared" ref="G224:H224" si="114">G230</f>
        <v>0</v>
      </c>
      <c r="H224" s="145">
        <f t="shared" si="114"/>
        <v>0</v>
      </c>
      <c r="I224" s="145"/>
      <c r="J224" s="186"/>
      <c r="K224" s="186"/>
      <c r="L224" s="186"/>
      <c r="M224" s="186"/>
      <c r="N224" s="186"/>
      <c r="O224" s="2"/>
    </row>
    <row r="225" spans="1:15" s="83" customFormat="1" ht="31.2" x14ac:dyDescent="0.3">
      <c r="A225" s="69"/>
      <c r="B225" s="177" t="s">
        <v>144</v>
      </c>
      <c r="C225" s="186">
        <v>2020</v>
      </c>
      <c r="D225" s="186">
        <v>2026</v>
      </c>
      <c r="E225" s="192" t="s">
        <v>130</v>
      </c>
      <c r="F225" s="70" t="s">
        <v>28</v>
      </c>
      <c r="G225" s="145">
        <f t="shared" ref="G225:H225" si="115">G226+G227</f>
        <v>1536783.3</v>
      </c>
      <c r="H225" s="145">
        <f t="shared" si="115"/>
        <v>1536783.3</v>
      </c>
      <c r="I225" s="145">
        <f t="shared" si="109"/>
        <v>100</v>
      </c>
      <c r="J225" s="183" t="s">
        <v>126</v>
      </c>
      <c r="K225" s="183" t="s">
        <v>87</v>
      </c>
      <c r="L225" s="183">
        <v>100</v>
      </c>
      <c r="M225" s="183">
        <v>100</v>
      </c>
      <c r="N225" s="183">
        <f>M225/L225*100</f>
        <v>100</v>
      </c>
      <c r="O225" s="2"/>
    </row>
    <row r="226" spans="1:15" s="83" customFormat="1" ht="62.4" x14ac:dyDescent="0.3">
      <c r="A226" s="69"/>
      <c r="B226" s="178"/>
      <c r="C226" s="186"/>
      <c r="D226" s="186"/>
      <c r="E226" s="192"/>
      <c r="F226" s="70" t="s">
        <v>32</v>
      </c>
      <c r="G226" s="145">
        <v>1536783.3</v>
      </c>
      <c r="H226" s="145">
        <v>1536783.3</v>
      </c>
      <c r="I226" s="145">
        <f t="shared" si="109"/>
        <v>100</v>
      </c>
      <c r="J226" s="184"/>
      <c r="K226" s="184"/>
      <c r="L226" s="184"/>
      <c r="M226" s="184"/>
      <c r="N226" s="184"/>
      <c r="O226" s="2"/>
    </row>
    <row r="227" spans="1:15" s="83" customFormat="1" ht="46.8" x14ac:dyDescent="0.3">
      <c r="A227" s="69"/>
      <c r="B227" s="179"/>
      <c r="C227" s="186"/>
      <c r="D227" s="186"/>
      <c r="E227" s="192"/>
      <c r="F227" s="70" t="s">
        <v>33</v>
      </c>
      <c r="G227" s="145"/>
      <c r="H227" s="145"/>
      <c r="I227" s="145"/>
      <c r="J227" s="185"/>
      <c r="K227" s="185"/>
      <c r="L227" s="185"/>
      <c r="M227" s="185"/>
      <c r="N227" s="185"/>
      <c r="O227" s="2"/>
    </row>
    <row r="228" spans="1:15" ht="15.75" hidden="1" customHeight="1" x14ac:dyDescent="0.3">
      <c r="A228" s="177" t="s">
        <v>143</v>
      </c>
      <c r="B228" s="177" t="s">
        <v>176</v>
      </c>
      <c r="C228" s="186">
        <v>2020</v>
      </c>
      <c r="D228" s="186">
        <v>2026</v>
      </c>
      <c r="E228" s="192" t="s">
        <v>130</v>
      </c>
      <c r="F228" s="16" t="s">
        <v>28</v>
      </c>
      <c r="G228" s="145">
        <f t="shared" ref="G228:H228" si="116">G229+G230</f>
        <v>0</v>
      </c>
      <c r="H228" s="145">
        <f t="shared" si="116"/>
        <v>0</v>
      </c>
      <c r="I228" s="145" t="e">
        <f t="shared" si="109"/>
        <v>#DIV/0!</v>
      </c>
      <c r="J228" s="183" t="s">
        <v>126</v>
      </c>
      <c r="K228" s="183" t="s">
        <v>87</v>
      </c>
      <c r="L228" s="183"/>
      <c r="M228" s="183"/>
      <c r="N228" s="183"/>
      <c r="O228" s="2"/>
    </row>
    <row r="229" spans="1:15" ht="36.6" hidden="1" customHeight="1" x14ac:dyDescent="0.3">
      <c r="A229" s="178"/>
      <c r="B229" s="178"/>
      <c r="C229" s="186"/>
      <c r="D229" s="186"/>
      <c r="E229" s="192"/>
      <c r="F229" s="16" t="s">
        <v>32</v>
      </c>
      <c r="G229" s="145">
        <v>0</v>
      </c>
      <c r="H229" s="145">
        <v>0</v>
      </c>
      <c r="I229" s="145" t="e">
        <f t="shared" si="109"/>
        <v>#DIV/0!</v>
      </c>
      <c r="J229" s="184"/>
      <c r="K229" s="184"/>
      <c r="L229" s="184"/>
      <c r="M229" s="184"/>
      <c r="N229" s="184"/>
      <c r="O229" s="2"/>
    </row>
    <row r="230" spans="1:15" ht="30" hidden="1" customHeight="1" x14ac:dyDescent="0.3">
      <c r="A230" s="179"/>
      <c r="B230" s="179"/>
      <c r="C230" s="186"/>
      <c r="D230" s="186"/>
      <c r="E230" s="192"/>
      <c r="F230" s="16" t="s">
        <v>33</v>
      </c>
      <c r="G230" s="145">
        <v>0</v>
      </c>
      <c r="H230" s="145">
        <v>0</v>
      </c>
      <c r="I230" s="145" t="e">
        <f t="shared" si="109"/>
        <v>#DIV/0!</v>
      </c>
      <c r="J230" s="185"/>
      <c r="K230" s="185"/>
      <c r="L230" s="185"/>
      <c r="M230" s="185"/>
      <c r="N230" s="185"/>
      <c r="O230" s="2"/>
    </row>
    <row r="231" spans="1:15" s="60" customFormat="1" ht="31.2" x14ac:dyDescent="0.3">
      <c r="A231" s="61"/>
      <c r="B231" s="177" t="s">
        <v>62</v>
      </c>
      <c r="C231" s="186">
        <v>2020</v>
      </c>
      <c r="D231" s="186">
        <v>2026</v>
      </c>
      <c r="E231" s="183"/>
      <c r="F231" s="59" t="s">
        <v>28</v>
      </c>
      <c r="G231" s="145">
        <f t="shared" ref="G231:H231" si="117">G232+G233</f>
        <v>1055511.6100000001</v>
      </c>
      <c r="H231" s="145">
        <f t="shared" si="117"/>
        <v>1055511.6100000001</v>
      </c>
      <c r="I231" s="145">
        <f t="shared" si="109"/>
        <v>100</v>
      </c>
      <c r="J231" s="183" t="s">
        <v>46</v>
      </c>
      <c r="K231" s="183" t="s">
        <v>46</v>
      </c>
      <c r="L231" s="183" t="s">
        <v>46</v>
      </c>
      <c r="M231" s="183" t="s">
        <v>46</v>
      </c>
      <c r="N231" s="183" t="s">
        <v>46</v>
      </c>
      <c r="O231" s="2"/>
    </row>
    <row r="232" spans="1:15" s="60" customFormat="1" ht="62.4" x14ac:dyDescent="0.3">
      <c r="A232" s="61"/>
      <c r="B232" s="201"/>
      <c r="C232" s="186"/>
      <c r="D232" s="186"/>
      <c r="E232" s="189"/>
      <c r="F232" s="59" t="s">
        <v>32</v>
      </c>
      <c r="G232" s="145">
        <f t="shared" ref="G232:H232" si="118">G238+G235</f>
        <v>1055511.6100000001</v>
      </c>
      <c r="H232" s="145">
        <f t="shared" si="118"/>
        <v>1055511.6100000001</v>
      </c>
      <c r="I232" s="145">
        <f t="shared" si="109"/>
        <v>100</v>
      </c>
      <c r="J232" s="184"/>
      <c r="K232" s="184"/>
      <c r="L232" s="184"/>
      <c r="M232" s="184"/>
      <c r="N232" s="184"/>
      <c r="O232" s="2"/>
    </row>
    <row r="233" spans="1:15" s="60" customFormat="1" ht="46.8" x14ac:dyDescent="0.3">
      <c r="A233" s="61"/>
      <c r="B233" s="202"/>
      <c r="C233" s="186"/>
      <c r="D233" s="186"/>
      <c r="E233" s="190"/>
      <c r="F233" s="59" t="s">
        <v>33</v>
      </c>
      <c r="G233" s="145"/>
      <c r="H233" s="145"/>
      <c r="I233" s="145"/>
      <c r="J233" s="185"/>
      <c r="K233" s="185"/>
      <c r="L233" s="185"/>
      <c r="M233" s="185"/>
      <c r="N233" s="185"/>
      <c r="O233" s="2"/>
    </row>
    <row r="234" spans="1:15" s="60" customFormat="1" ht="31.2" hidden="1" x14ac:dyDescent="0.3">
      <c r="A234" s="61"/>
      <c r="B234" s="177" t="s">
        <v>108</v>
      </c>
      <c r="C234" s="186">
        <v>2020</v>
      </c>
      <c r="D234" s="186">
        <v>2026</v>
      </c>
      <c r="E234" s="192" t="s">
        <v>130</v>
      </c>
      <c r="F234" s="59" t="s">
        <v>28</v>
      </c>
      <c r="G234" s="145">
        <f t="shared" ref="G234:H234" si="119">G235+G236</f>
        <v>0</v>
      </c>
      <c r="H234" s="145">
        <f t="shared" si="119"/>
        <v>0</v>
      </c>
      <c r="I234" s="145" t="e">
        <f t="shared" si="109"/>
        <v>#DIV/0!</v>
      </c>
      <c r="J234" s="183" t="s">
        <v>128</v>
      </c>
      <c r="K234" s="183" t="s">
        <v>89</v>
      </c>
      <c r="L234" s="183">
        <v>0</v>
      </c>
      <c r="M234" s="183">
        <v>1</v>
      </c>
      <c r="N234" s="183">
        <v>1</v>
      </c>
      <c r="O234" s="2"/>
    </row>
    <row r="235" spans="1:15" s="60" customFormat="1" ht="62.4" hidden="1" x14ac:dyDescent="0.3">
      <c r="A235" s="61"/>
      <c r="B235" s="181"/>
      <c r="C235" s="186"/>
      <c r="D235" s="186"/>
      <c r="E235" s="192"/>
      <c r="F235" s="59" t="s">
        <v>32</v>
      </c>
      <c r="G235" s="145">
        <v>0</v>
      </c>
      <c r="H235" s="145"/>
      <c r="I235" s="145" t="e">
        <f t="shared" si="109"/>
        <v>#DIV/0!</v>
      </c>
      <c r="J235" s="189"/>
      <c r="K235" s="189"/>
      <c r="L235" s="189"/>
      <c r="M235" s="189"/>
      <c r="N235" s="189"/>
      <c r="O235" s="2"/>
    </row>
    <row r="236" spans="1:15" s="60" customFormat="1" ht="46.8" hidden="1" x14ac:dyDescent="0.3">
      <c r="A236" s="61"/>
      <c r="B236" s="182"/>
      <c r="C236" s="186"/>
      <c r="D236" s="186"/>
      <c r="E236" s="192"/>
      <c r="F236" s="59" t="s">
        <v>33</v>
      </c>
      <c r="G236" s="145">
        <v>0</v>
      </c>
      <c r="H236" s="145">
        <v>0</v>
      </c>
      <c r="I236" s="145" t="e">
        <f t="shared" si="109"/>
        <v>#DIV/0!</v>
      </c>
      <c r="J236" s="190"/>
      <c r="K236" s="190"/>
      <c r="L236" s="190"/>
      <c r="M236" s="190"/>
      <c r="N236" s="190"/>
      <c r="O236" s="2"/>
    </row>
    <row r="237" spans="1:15" s="60" customFormat="1" ht="31.2" x14ac:dyDescent="0.3">
      <c r="A237" s="61"/>
      <c r="B237" s="177" t="s">
        <v>139</v>
      </c>
      <c r="C237" s="186">
        <v>2020</v>
      </c>
      <c r="D237" s="186">
        <v>2026</v>
      </c>
      <c r="E237" s="192" t="s">
        <v>130</v>
      </c>
      <c r="F237" s="59" t="s">
        <v>28</v>
      </c>
      <c r="G237" s="145">
        <f t="shared" ref="G237:H237" si="120">G238+G239</f>
        <v>1055511.6100000001</v>
      </c>
      <c r="H237" s="145">
        <f t="shared" si="120"/>
        <v>1055511.6100000001</v>
      </c>
      <c r="I237" s="145">
        <f t="shared" si="109"/>
        <v>100</v>
      </c>
      <c r="J237" s="183" t="s">
        <v>140</v>
      </c>
      <c r="K237" s="183" t="s">
        <v>141</v>
      </c>
      <c r="L237" s="183">
        <v>15</v>
      </c>
      <c r="M237" s="183">
        <v>15</v>
      </c>
      <c r="N237" s="183">
        <f>M237/L237*100</f>
        <v>100</v>
      </c>
      <c r="O237" s="2"/>
    </row>
    <row r="238" spans="1:15" s="60" customFormat="1" ht="62.4" x14ac:dyDescent="0.3">
      <c r="A238" s="61"/>
      <c r="B238" s="181"/>
      <c r="C238" s="186"/>
      <c r="D238" s="186"/>
      <c r="E238" s="192"/>
      <c r="F238" s="59" t="s">
        <v>32</v>
      </c>
      <c r="G238" s="145">
        <v>1055511.6100000001</v>
      </c>
      <c r="H238" s="145">
        <v>1055511.6100000001</v>
      </c>
      <c r="I238" s="145">
        <f t="shared" si="109"/>
        <v>100</v>
      </c>
      <c r="J238" s="189"/>
      <c r="K238" s="189"/>
      <c r="L238" s="189"/>
      <c r="M238" s="189"/>
      <c r="N238" s="189"/>
      <c r="O238" s="2"/>
    </row>
    <row r="239" spans="1:15" s="60" customFormat="1" ht="46.8" x14ac:dyDescent="0.3">
      <c r="A239" s="61"/>
      <c r="B239" s="182"/>
      <c r="C239" s="186"/>
      <c r="D239" s="186"/>
      <c r="E239" s="192"/>
      <c r="F239" s="59" t="s">
        <v>33</v>
      </c>
      <c r="G239" s="145"/>
      <c r="H239" s="145"/>
      <c r="I239" s="145"/>
      <c r="J239" s="190"/>
      <c r="K239" s="190"/>
      <c r="L239" s="190"/>
      <c r="M239" s="190"/>
      <c r="N239" s="190"/>
      <c r="O239" s="2"/>
    </row>
    <row r="240" spans="1:15" ht="32.25" customHeight="1" x14ac:dyDescent="0.3">
      <c r="A240" s="304"/>
      <c r="B240" s="177" t="s">
        <v>160</v>
      </c>
      <c r="C240" s="186">
        <v>2020</v>
      </c>
      <c r="D240" s="186">
        <v>2026</v>
      </c>
      <c r="E240" s="192" t="s">
        <v>130</v>
      </c>
      <c r="F240" s="16" t="s">
        <v>28</v>
      </c>
      <c r="G240" s="145">
        <f t="shared" ref="G240:H240" si="121">G241+G242</f>
        <v>598000</v>
      </c>
      <c r="H240" s="145">
        <f t="shared" si="121"/>
        <v>598000</v>
      </c>
      <c r="I240" s="145">
        <f t="shared" si="109"/>
        <v>100</v>
      </c>
      <c r="J240" s="183" t="s">
        <v>46</v>
      </c>
      <c r="K240" s="183" t="s">
        <v>46</v>
      </c>
      <c r="L240" s="183" t="s">
        <v>46</v>
      </c>
      <c r="M240" s="183" t="s">
        <v>46</v>
      </c>
      <c r="N240" s="183" t="s">
        <v>46</v>
      </c>
      <c r="O240" s="2"/>
    </row>
    <row r="241" spans="1:15" ht="60" customHeight="1" x14ac:dyDescent="0.3">
      <c r="A241" s="201"/>
      <c r="B241" s="201"/>
      <c r="C241" s="186"/>
      <c r="D241" s="186"/>
      <c r="E241" s="192"/>
      <c r="F241" s="16" t="s">
        <v>32</v>
      </c>
      <c r="G241" s="145">
        <f>G265+G244+G247+G250+G253+G256+G259+G262</f>
        <v>598000</v>
      </c>
      <c r="H241" s="145">
        <f t="shared" ref="H241" si="122">H265+H244+H247+H250+H253+H256+H259+H262</f>
        <v>598000</v>
      </c>
      <c r="I241" s="145">
        <f t="shared" si="109"/>
        <v>100</v>
      </c>
      <c r="J241" s="184"/>
      <c r="K241" s="184"/>
      <c r="L241" s="184"/>
      <c r="M241" s="184"/>
      <c r="N241" s="184"/>
      <c r="O241" s="2"/>
    </row>
    <row r="242" spans="1:15" ht="50.25" customHeight="1" x14ac:dyDescent="0.3">
      <c r="A242" s="202"/>
      <c r="B242" s="202"/>
      <c r="C242" s="186"/>
      <c r="D242" s="186"/>
      <c r="E242" s="192"/>
      <c r="F242" s="16" t="s">
        <v>33</v>
      </c>
      <c r="G242" s="145"/>
      <c r="H242" s="145"/>
      <c r="I242" s="145"/>
      <c r="J242" s="185"/>
      <c r="K242" s="185"/>
      <c r="L242" s="185"/>
      <c r="M242" s="185"/>
      <c r="N242" s="185"/>
      <c r="O242" s="2"/>
    </row>
    <row r="243" spans="1:15" s="47" customFormat="1" ht="50.25" hidden="1" customHeight="1" x14ac:dyDescent="0.3">
      <c r="A243" s="50"/>
      <c r="B243" s="177" t="s">
        <v>161</v>
      </c>
      <c r="C243" s="186">
        <v>2020</v>
      </c>
      <c r="D243" s="186">
        <v>2026</v>
      </c>
      <c r="E243" s="192" t="s">
        <v>130</v>
      </c>
      <c r="F243" s="46" t="s">
        <v>28</v>
      </c>
      <c r="G243" s="145">
        <f t="shared" ref="G243:H243" si="123">G244+G245</f>
        <v>0</v>
      </c>
      <c r="H243" s="145">
        <f t="shared" si="123"/>
        <v>0</v>
      </c>
      <c r="I243" s="145" t="e">
        <f t="shared" si="109"/>
        <v>#DIV/0!</v>
      </c>
      <c r="J243" s="183" t="s">
        <v>162</v>
      </c>
      <c r="K243" s="183" t="s">
        <v>89</v>
      </c>
      <c r="L243" s="183" t="s">
        <v>46</v>
      </c>
      <c r="M243" s="183" t="s">
        <v>46</v>
      </c>
      <c r="N243" s="183" t="s">
        <v>46</v>
      </c>
      <c r="O243" s="2"/>
    </row>
    <row r="244" spans="1:15" s="47" customFormat="1" ht="50.25" hidden="1" customHeight="1" x14ac:dyDescent="0.3">
      <c r="A244" s="50"/>
      <c r="B244" s="181"/>
      <c r="C244" s="186"/>
      <c r="D244" s="186"/>
      <c r="E244" s="192"/>
      <c r="F244" s="46" t="s">
        <v>32</v>
      </c>
      <c r="G244" s="145">
        <v>0</v>
      </c>
      <c r="H244" s="145">
        <v>0</v>
      </c>
      <c r="I244" s="145" t="e">
        <f t="shared" si="109"/>
        <v>#DIV/0!</v>
      </c>
      <c r="J244" s="189"/>
      <c r="K244" s="189"/>
      <c r="L244" s="189"/>
      <c r="M244" s="189"/>
      <c r="N244" s="189"/>
      <c r="O244" s="2"/>
    </row>
    <row r="245" spans="1:15" s="47" customFormat="1" ht="50.25" hidden="1" customHeight="1" x14ac:dyDescent="0.3">
      <c r="A245" s="50"/>
      <c r="B245" s="182"/>
      <c r="C245" s="186"/>
      <c r="D245" s="186"/>
      <c r="E245" s="192"/>
      <c r="F245" s="46" t="s">
        <v>33</v>
      </c>
      <c r="G245" s="145">
        <v>0</v>
      </c>
      <c r="H245" s="145">
        <v>0</v>
      </c>
      <c r="I245" s="145" t="e">
        <f t="shared" si="109"/>
        <v>#DIV/0!</v>
      </c>
      <c r="J245" s="190"/>
      <c r="K245" s="190"/>
      <c r="L245" s="190"/>
      <c r="M245" s="190"/>
      <c r="N245" s="190"/>
      <c r="O245" s="2"/>
    </row>
    <row r="246" spans="1:15" s="60" customFormat="1" ht="50.25" hidden="1" customHeight="1" x14ac:dyDescent="0.3">
      <c r="A246" s="61"/>
      <c r="B246" s="177" t="s">
        <v>163</v>
      </c>
      <c r="C246" s="186">
        <v>2020</v>
      </c>
      <c r="D246" s="186">
        <v>2026</v>
      </c>
      <c r="E246" s="192" t="s">
        <v>130</v>
      </c>
      <c r="F246" s="59" t="s">
        <v>28</v>
      </c>
      <c r="G246" s="145">
        <f t="shared" ref="G246:H246" si="124">G247+G248</f>
        <v>0</v>
      </c>
      <c r="H246" s="145">
        <f t="shared" si="124"/>
        <v>0</v>
      </c>
      <c r="I246" s="145" t="e">
        <f t="shared" si="109"/>
        <v>#DIV/0!</v>
      </c>
      <c r="J246" s="183" t="s">
        <v>162</v>
      </c>
      <c r="K246" s="183" t="s">
        <v>89</v>
      </c>
      <c r="L246" s="183" t="s">
        <v>46</v>
      </c>
      <c r="M246" s="183" t="s">
        <v>46</v>
      </c>
      <c r="N246" s="183" t="s">
        <v>46</v>
      </c>
      <c r="O246" s="2"/>
    </row>
    <row r="247" spans="1:15" s="60" customFormat="1" ht="50.25" hidden="1" customHeight="1" x14ac:dyDescent="0.3">
      <c r="A247" s="61"/>
      <c r="B247" s="181"/>
      <c r="C247" s="186"/>
      <c r="D247" s="186"/>
      <c r="E247" s="192"/>
      <c r="F247" s="59" t="s">
        <v>32</v>
      </c>
      <c r="G247" s="145">
        <v>0</v>
      </c>
      <c r="H247" s="145">
        <v>0</v>
      </c>
      <c r="I247" s="145" t="e">
        <f t="shared" si="109"/>
        <v>#DIV/0!</v>
      </c>
      <c r="J247" s="189"/>
      <c r="K247" s="189"/>
      <c r="L247" s="189"/>
      <c r="M247" s="189"/>
      <c r="N247" s="189"/>
      <c r="O247" s="2"/>
    </row>
    <row r="248" spans="1:15" s="60" customFormat="1" ht="50.25" hidden="1" customHeight="1" x14ac:dyDescent="0.3">
      <c r="A248" s="61"/>
      <c r="B248" s="182"/>
      <c r="C248" s="186"/>
      <c r="D248" s="186"/>
      <c r="E248" s="192"/>
      <c r="F248" s="59" t="s">
        <v>33</v>
      </c>
      <c r="G248" s="145">
        <v>0</v>
      </c>
      <c r="H248" s="145">
        <v>0</v>
      </c>
      <c r="I248" s="145" t="e">
        <f t="shared" si="109"/>
        <v>#DIV/0!</v>
      </c>
      <c r="J248" s="190"/>
      <c r="K248" s="190"/>
      <c r="L248" s="190"/>
      <c r="M248" s="190"/>
      <c r="N248" s="190"/>
      <c r="O248" s="2"/>
    </row>
    <row r="249" spans="1:15" s="67" customFormat="1" ht="50.25" hidden="1" customHeight="1" x14ac:dyDescent="0.3">
      <c r="A249" s="66"/>
      <c r="B249" s="177" t="s">
        <v>164</v>
      </c>
      <c r="C249" s="186">
        <v>2020</v>
      </c>
      <c r="D249" s="186">
        <v>2026</v>
      </c>
      <c r="E249" s="192" t="s">
        <v>130</v>
      </c>
      <c r="F249" s="65" t="s">
        <v>28</v>
      </c>
      <c r="G249" s="145">
        <f t="shared" ref="G249:H249" si="125">G250+G251</f>
        <v>0</v>
      </c>
      <c r="H249" s="145">
        <f t="shared" si="125"/>
        <v>0</v>
      </c>
      <c r="I249" s="145" t="e">
        <f t="shared" si="109"/>
        <v>#DIV/0!</v>
      </c>
      <c r="J249" s="183" t="s">
        <v>165</v>
      </c>
      <c r="K249" s="183" t="s">
        <v>89</v>
      </c>
      <c r="L249" s="183" t="s">
        <v>46</v>
      </c>
      <c r="M249" s="183" t="s">
        <v>46</v>
      </c>
      <c r="N249" s="183" t="s">
        <v>46</v>
      </c>
      <c r="O249" s="2"/>
    </row>
    <row r="250" spans="1:15" s="67" customFormat="1" ht="50.25" hidden="1" customHeight="1" x14ac:dyDescent="0.3">
      <c r="A250" s="66"/>
      <c r="B250" s="181"/>
      <c r="C250" s="186"/>
      <c r="D250" s="186"/>
      <c r="E250" s="192"/>
      <c r="F250" s="65" t="s">
        <v>32</v>
      </c>
      <c r="G250" s="145">
        <v>0</v>
      </c>
      <c r="H250" s="145">
        <v>0</v>
      </c>
      <c r="I250" s="145" t="e">
        <f t="shared" si="109"/>
        <v>#DIV/0!</v>
      </c>
      <c r="J250" s="189"/>
      <c r="K250" s="189"/>
      <c r="L250" s="189"/>
      <c r="M250" s="189"/>
      <c r="N250" s="189"/>
      <c r="O250" s="2"/>
    </row>
    <row r="251" spans="1:15" s="67" customFormat="1" ht="50.25" hidden="1" customHeight="1" x14ac:dyDescent="0.3">
      <c r="A251" s="66"/>
      <c r="B251" s="182"/>
      <c r="C251" s="186"/>
      <c r="D251" s="186"/>
      <c r="E251" s="192"/>
      <c r="F251" s="65" t="s">
        <v>33</v>
      </c>
      <c r="G251" s="145">
        <v>0</v>
      </c>
      <c r="H251" s="145">
        <v>0</v>
      </c>
      <c r="I251" s="145" t="e">
        <f t="shared" si="109"/>
        <v>#DIV/0!</v>
      </c>
      <c r="J251" s="190"/>
      <c r="K251" s="190"/>
      <c r="L251" s="190"/>
      <c r="M251" s="190"/>
      <c r="N251" s="190"/>
      <c r="O251" s="2"/>
    </row>
    <row r="252" spans="1:15" s="119" customFormat="1" ht="50.25" hidden="1" customHeight="1" x14ac:dyDescent="0.3">
      <c r="A252" s="118"/>
      <c r="B252" s="177" t="s">
        <v>170</v>
      </c>
      <c r="C252" s="186">
        <v>2020</v>
      </c>
      <c r="D252" s="186">
        <v>2026</v>
      </c>
      <c r="E252" s="192" t="s">
        <v>130</v>
      </c>
      <c r="F252" s="117" t="s">
        <v>28</v>
      </c>
      <c r="G252" s="145">
        <f t="shared" ref="G252:H252" si="126">G253+G254</f>
        <v>0</v>
      </c>
      <c r="H252" s="145">
        <f t="shared" si="126"/>
        <v>0</v>
      </c>
      <c r="I252" s="145" t="e">
        <f t="shared" si="109"/>
        <v>#DIV/0!</v>
      </c>
      <c r="J252" s="183" t="s">
        <v>169</v>
      </c>
      <c r="K252" s="183" t="s">
        <v>89</v>
      </c>
      <c r="L252" s="183" t="s">
        <v>46</v>
      </c>
      <c r="M252" s="183" t="s">
        <v>46</v>
      </c>
      <c r="N252" s="183" t="s">
        <v>46</v>
      </c>
      <c r="O252" s="2"/>
    </row>
    <row r="253" spans="1:15" s="119" customFormat="1" ht="50.25" hidden="1" customHeight="1" x14ac:dyDescent="0.3">
      <c r="A253" s="118"/>
      <c r="B253" s="181"/>
      <c r="C253" s="186"/>
      <c r="D253" s="186"/>
      <c r="E253" s="192"/>
      <c r="F253" s="117" t="s">
        <v>32</v>
      </c>
      <c r="G253" s="145">
        <v>0</v>
      </c>
      <c r="H253" s="145">
        <v>0</v>
      </c>
      <c r="I253" s="145" t="e">
        <f t="shared" si="109"/>
        <v>#DIV/0!</v>
      </c>
      <c r="J253" s="189"/>
      <c r="K253" s="189"/>
      <c r="L253" s="189"/>
      <c r="M253" s="189"/>
      <c r="N253" s="189"/>
      <c r="O253" s="2"/>
    </row>
    <row r="254" spans="1:15" s="119" customFormat="1" ht="50.25" hidden="1" customHeight="1" x14ac:dyDescent="0.3">
      <c r="A254" s="118"/>
      <c r="B254" s="182"/>
      <c r="C254" s="186"/>
      <c r="D254" s="186"/>
      <c r="E254" s="192"/>
      <c r="F254" s="117" t="s">
        <v>33</v>
      </c>
      <c r="G254" s="145">
        <v>0</v>
      </c>
      <c r="H254" s="145">
        <v>0</v>
      </c>
      <c r="I254" s="145" t="e">
        <f t="shared" si="109"/>
        <v>#DIV/0!</v>
      </c>
      <c r="J254" s="190"/>
      <c r="K254" s="190"/>
      <c r="L254" s="190"/>
      <c r="M254" s="190"/>
      <c r="N254" s="190"/>
      <c r="O254" s="2"/>
    </row>
    <row r="255" spans="1:15" s="119" customFormat="1" ht="50.25" hidden="1" customHeight="1" x14ac:dyDescent="0.3">
      <c r="A255" s="118"/>
      <c r="B255" s="180" t="s">
        <v>191</v>
      </c>
      <c r="C255" s="309">
        <v>2021</v>
      </c>
      <c r="D255" s="309">
        <v>2026</v>
      </c>
      <c r="E255" s="192" t="s">
        <v>130</v>
      </c>
      <c r="F255" s="117" t="s">
        <v>28</v>
      </c>
      <c r="G255" s="145">
        <f t="shared" ref="G255:H255" si="127">G256+G257</f>
        <v>0</v>
      </c>
      <c r="H255" s="145">
        <f t="shared" si="127"/>
        <v>0</v>
      </c>
      <c r="I255" s="145" t="e">
        <f t="shared" si="109"/>
        <v>#DIV/0!</v>
      </c>
      <c r="J255" s="183" t="s">
        <v>162</v>
      </c>
      <c r="K255" s="191" t="s">
        <v>89</v>
      </c>
      <c r="L255" s="191">
        <v>0</v>
      </c>
      <c r="M255" s="191" t="s">
        <v>46</v>
      </c>
      <c r="N255" s="191" t="s">
        <v>46</v>
      </c>
      <c r="O255" s="2"/>
    </row>
    <row r="256" spans="1:15" s="119" customFormat="1" ht="50.25" hidden="1" customHeight="1" x14ac:dyDescent="0.3">
      <c r="A256" s="118"/>
      <c r="B256" s="181"/>
      <c r="C256" s="310"/>
      <c r="D256" s="310"/>
      <c r="E256" s="192"/>
      <c r="F256" s="117" t="s">
        <v>32</v>
      </c>
      <c r="G256" s="145">
        <v>0</v>
      </c>
      <c r="H256" s="145"/>
      <c r="I256" s="145" t="e">
        <f t="shared" si="109"/>
        <v>#DIV/0!</v>
      </c>
      <c r="J256" s="189"/>
      <c r="K256" s="189"/>
      <c r="L256" s="189"/>
      <c r="M256" s="189"/>
      <c r="N256" s="189"/>
      <c r="O256" s="2"/>
    </row>
    <row r="257" spans="1:15" s="119" customFormat="1" ht="50.25" hidden="1" customHeight="1" x14ac:dyDescent="0.3">
      <c r="A257" s="118"/>
      <c r="B257" s="182"/>
      <c r="C257" s="311"/>
      <c r="D257" s="311"/>
      <c r="E257" s="192"/>
      <c r="F257" s="117" t="s">
        <v>33</v>
      </c>
      <c r="G257" s="145">
        <v>0</v>
      </c>
      <c r="H257" s="145"/>
      <c r="I257" s="145" t="e">
        <f t="shared" si="109"/>
        <v>#DIV/0!</v>
      </c>
      <c r="J257" s="190"/>
      <c r="K257" s="190"/>
      <c r="L257" s="190"/>
      <c r="M257" s="190"/>
      <c r="N257" s="190"/>
      <c r="O257" s="2"/>
    </row>
    <row r="258" spans="1:15" s="122" customFormat="1" ht="50.25" hidden="1" customHeight="1" x14ac:dyDescent="0.3">
      <c r="A258" s="121"/>
      <c r="B258" s="177" t="s">
        <v>197</v>
      </c>
      <c r="C258" s="186">
        <v>2021</v>
      </c>
      <c r="D258" s="186">
        <v>2026</v>
      </c>
      <c r="E258" s="192" t="s">
        <v>130</v>
      </c>
      <c r="F258" s="120" t="s">
        <v>28</v>
      </c>
      <c r="G258" s="19">
        <f t="shared" ref="G258:H258" si="128">G259+G260</f>
        <v>0</v>
      </c>
      <c r="H258" s="19">
        <f t="shared" si="128"/>
        <v>0</v>
      </c>
      <c r="I258" s="145" t="e">
        <f t="shared" si="109"/>
        <v>#DIV/0!</v>
      </c>
      <c r="J258" s="183" t="s">
        <v>162</v>
      </c>
      <c r="K258" s="183" t="s">
        <v>89</v>
      </c>
      <c r="L258" s="183">
        <v>0</v>
      </c>
      <c r="M258" s="183" t="s">
        <v>46</v>
      </c>
      <c r="N258" s="183" t="s">
        <v>46</v>
      </c>
      <c r="O258" s="2"/>
    </row>
    <row r="259" spans="1:15" s="122" customFormat="1" ht="50.25" hidden="1" customHeight="1" x14ac:dyDescent="0.3">
      <c r="A259" s="121"/>
      <c r="B259" s="181"/>
      <c r="C259" s="186"/>
      <c r="D259" s="186"/>
      <c r="E259" s="192"/>
      <c r="F259" s="120" t="s">
        <v>32</v>
      </c>
      <c r="G259" s="145">
        <v>0</v>
      </c>
      <c r="H259" s="145">
        <v>0</v>
      </c>
      <c r="I259" s="145" t="e">
        <f t="shared" si="109"/>
        <v>#DIV/0!</v>
      </c>
      <c r="J259" s="189"/>
      <c r="K259" s="189"/>
      <c r="L259" s="189"/>
      <c r="M259" s="189"/>
      <c r="N259" s="189"/>
      <c r="O259" s="2"/>
    </row>
    <row r="260" spans="1:15" s="122" customFormat="1" ht="50.25" hidden="1" customHeight="1" x14ac:dyDescent="0.3">
      <c r="A260" s="121"/>
      <c r="B260" s="182"/>
      <c r="C260" s="186"/>
      <c r="D260" s="186"/>
      <c r="E260" s="192"/>
      <c r="F260" s="120" t="s">
        <v>33</v>
      </c>
      <c r="G260" s="145">
        <v>0</v>
      </c>
      <c r="H260" s="145">
        <v>0</v>
      </c>
      <c r="I260" s="145" t="e">
        <f t="shared" si="109"/>
        <v>#DIV/0!</v>
      </c>
      <c r="J260" s="190"/>
      <c r="K260" s="190"/>
      <c r="L260" s="190"/>
      <c r="M260" s="190"/>
      <c r="N260" s="190"/>
      <c r="O260" s="2"/>
    </row>
    <row r="261" spans="1:15" s="125" customFormat="1" ht="50.25" hidden="1" customHeight="1" x14ac:dyDescent="0.3">
      <c r="A261" s="124"/>
      <c r="B261" s="177" t="s">
        <v>192</v>
      </c>
      <c r="C261" s="183">
        <v>2021</v>
      </c>
      <c r="D261" s="183">
        <v>2026</v>
      </c>
      <c r="E261" s="177" t="s">
        <v>130</v>
      </c>
      <c r="F261" s="123" t="s">
        <v>28</v>
      </c>
      <c r="G261" s="19">
        <f t="shared" ref="G261:H261" si="129">G262+G263</f>
        <v>0</v>
      </c>
      <c r="H261" s="19">
        <f t="shared" si="129"/>
        <v>0</v>
      </c>
      <c r="I261" s="145" t="e">
        <f t="shared" si="109"/>
        <v>#DIV/0!</v>
      </c>
      <c r="J261" s="183" t="s">
        <v>126</v>
      </c>
      <c r="K261" s="183" t="s">
        <v>89</v>
      </c>
      <c r="L261" s="183">
        <v>0</v>
      </c>
      <c r="M261" s="183" t="s">
        <v>46</v>
      </c>
      <c r="N261" s="183" t="s">
        <v>46</v>
      </c>
      <c r="O261" s="2"/>
    </row>
    <row r="262" spans="1:15" s="125" customFormat="1" ht="50.25" hidden="1" customHeight="1" x14ac:dyDescent="0.3">
      <c r="A262" s="124"/>
      <c r="B262" s="178"/>
      <c r="C262" s="184"/>
      <c r="D262" s="184"/>
      <c r="E262" s="178"/>
      <c r="F262" s="123" t="s">
        <v>32</v>
      </c>
      <c r="G262" s="145">
        <v>0</v>
      </c>
      <c r="H262" s="145">
        <v>0</v>
      </c>
      <c r="I262" s="145" t="e">
        <f t="shared" si="109"/>
        <v>#DIV/0!</v>
      </c>
      <c r="J262" s="184"/>
      <c r="K262" s="184"/>
      <c r="L262" s="184"/>
      <c r="M262" s="184"/>
      <c r="N262" s="184"/>
      <c r="O262" s="2"/>
    </row>
    <row r="263" spans="1:15" s="125" customFormat="1" ht="50.25" hidden="1" customHeight="1" x14ac:dyDescent="0.3">
      <c r="A263" s="124"/>
      <c r="B263" s="179"/>
      <c r="C263" s="185"/>
      <c r="D263" s="185"/>
      <c r="E263" s="179"/>
      <c r="F263" s="123" t="s">
        <v>33</v>
      </c>
      <c r="G263" s="145">
        <v>0</v>
      </c>
      <c r="H263" s="145">
        <v>0</v>
      </c>
      <c r="I263" s="145" t="e">
        <f t="shared" si="109"/>
        <v>#DIV/0!</v>
      </c>
      <c r="J263" s="185"/>
      <c r="K263" s="185"/>
      <c r="L263" s="185"/>
      <c r="M263" s="185"/>
      <c r="N263" s="185"/>
      <c r="O263" s="2"/>
    </row>
    <row r="264" spans="1:15" ht="40.5" customHeight="1" x14ac:dyDescent="0.3">
      <c r="A264" s="180"/>
      <c r="B264" s="177" t="s">
        <v>194</v>
      </c>
      <c r="C264" s="183">
        <v>2021</v>
      </c>
      <c r="D264" s="183">
        <v>2026</v>
      </c>
      <c r="E264" s="177" t="s">
        <v>130</v>
      </c>
      <c r="F264" s="16" t="s">
        <v>28</v>
      </c>
      <c r="G264" s="19">
        <f t="shared" ref="G264:H264" si="130">G265+G266</f>
        <v>598000</v>
      </c>
      <c r="H264" s="19">
        <f t="shared" si="130"/>
        <v>598000</v>
      </c>
      <c r="I264" s="145">
        <f t="shared" si="109"/>
        <v>100</v>
      </c>
      <c r="J264" s="183" t="s">
        <v>126</v>
      </c>
      <c r="K264" s="183" t="s">
        <v>89</v>
      </c>
      <c r="L264" s="183">
        <v>100</v>
      </c>
      <c r="M264" s="183">
        <v>100</v>
      </c>
      <c r="N264" s="183">
        <f>M264/L264*100</f>
        <v>100</v>
      </c>
      <c r="O264" s="2"/>
    </row>
    <row r="265" spans="1:15" ht="30.75" customHeight="1" x14ac:dyDescent="0.3">
      <c r="A265" s="181"/>
      <c r="B265" s="178"/>
      <c r="C265" s="184"/>
      <c r="D265" s="184"/>
      <c r="E265" s="178"/>
      <c r="F265" s="16" t="s">
        <v>32</v>
      </c>
      <c r="G265" s="145">
        <v>598000</v>
      </c>
      <c r="H265" s="145">
        <v>598000</v>
      </c>
      <c r="I265" s="145">
        <f t="shared" si="109"/>
        <v>100</v>
      </c>
      <c r="J265" s="184"/>
      <c r="K265" s="184"/>
      <c r="L265" s="184"/>
      <c r="M265" s="184"/>
      <c r="N265" s="184"/>
      <c r="O265" s="2"/>
    </row>
    <row r="266" spans="1:15" ht="87" customHeight="1" x14ac:dyDescent="0.3">
      <c r="A266" s="182"/>
      <c r="B266" s="179"/>
      <c r="C266" s="185"/>
      <c r="D266" s="185"/>
      <c r="E266" s="179"/>
      <c r="F266" s="16" t="s">
        <v>33</v>
      </c>
      <c r="G266" s="145"/>
      <c r="H266" s="145"/>
      <c r="I266" s="145"/>
      <c r="J266" s="185"/>
      <c r="K266" s="185"/>
      <c r="L266" s="185"/>
      <c r="M266" s="185"/>
      <c r="N266" s="185"/>
      <c r="O266" s="2"/>
    </row>
    <row r="267" spans="1:15" ht="30.75" customHeight="1" x14ac:dyDescent="0.3">
      <c r="A267" s="180"/>
      <c r="B267" s="180" t="s">
        <v>110</v>
      </c>
      <c r="C267" s="186">
        <v>2020</v>
      </c>
      <c r="D267" s="186">
        <v>2026</v>
      </c>
      <c r="E267" s="183" t="s">
        <v>46</v>
      </c>
      <c r="F267" s="183" t="s">
        <v>46</v>
      </c>
      <c r="G267" s="193" t="s">
        <v>46</v>
      </c>
      <c r="H267" s="193" t="s">
        <v>46</v>
      </c>
      <c r="I267" s="193" t="s">
        <v>46</v>
      </c>
      <c r="J267" s="193" t="s">
        <v>46</v>
      </c>
      <c r="K267" s="193" t="s">
        <v>46</v>
      </c>
      <c r="L267" s="193" t="s">
        <v>46</v>
      </c>
      <c r="M267" s="193" t="s">
        <v>46</v>
      </c>
      <c r="N267" s="193" t="s">
        <v>46</v>
      </c>
      <c r="O267" s="2"/>
    </row>
    <row r="268" spans="1:15" ht="30.75" customHeight="1" x14ac:dyDescent="0.3">
      <c r="A268" s="181"/>
      <c r="B268" s="181"/>
      <c r="C268" s="186"/>
      <c r="D268" s="186"/>
      <c r="E268" s="184"/>
      <c r="F268" s="184"/>
      <c r="G268" s="194"/>
      <c r="H268" s="194"/>
      <c r="I268" s="194"/>
      <c r="J268" s="194"/>
      <c r="K268" s="194"/>
      <c r="L268" s="194"/>
      <c r="M268" s="194"/>
      <c r="N268" s="194"/>
      <c r="O268" s="2"/>
    </row>
    <row r="269" spans="1:15" ht="30.75" customHeight="1" x14ac:dyDescent="0.3">
      <c r="A269" s="182"/>
      <c r="B269" s="182"/>
      <c r="C269" s="186"/>
      <c r="D269" s="186"/>
      <c r="E269" s="185"/>
      <c r="F269" s="185"/>
      <c r="G269" s="195"/>
      <c r="H269" s="195"/>
      <c r="I269" s="195"/>
      <c r="J269" s="195"/>
      <c r="K269" s="195"/>
      <c r="L269" s="195"/>
      <c r="M269" s="195"/>
      <c r="N269" s="195"/>
      <c r="O269" s="2"/>
    </row>
    <row r="270" spans="1:15" ht="18.75" customHeight="1" x14ac:dyDescent="0.3">
      <c r="A270" s="180"/>
      <c r="B270" s="177" t="s">
        <v>94</v>
      </c>
      <c r="C270" s="186">
        <v>2020</v>
      </c>
      <c r="D270" s="186">
        <v>2026</v>
      </c>
      <c r="E270" s="192" t="s">
        <v>130</v>
      </c>
      <c r="F270" s="16" t="s">
        <v>28</v>
      </c>
      <c r="G270" s="145">
        <f t="shared" ref="G270:H270" si="131">G271+G272</f>
        <v>18309789.189999998</v>
      </c>
      <c r="H270" s="145">
        <f t="shared" si="131"/>
        <v>18309789.189999998</v>
      </c>
      <c r="I270" s="145">
        <f>H270/G270*100</f>
        <v>100</v>
      </c>
      <c r="J270" s="183" t="s">
        <v>46</v>
      </c>
      <c r="K270" s="183" t="s">
        <v>46</v>
      </c>
      <c r="L270" s="183" t="s">
        <v>46</v>
      </c>
      <c r="M270" s="183" t="s">
        <v>46</v>
      </c>
      <c r="N270" s="183" t="s">
        <v>46</v>
      </c>
      <c r="O270" s="2"/>
    </row>
    <row r="271" spans="1:15" ht="77.25" customHeight="1" x14ac:dyDescent="0.3">
      <c r="A271" s="181"/>
      <c r="B271" s="178"/>
      <c r="C271" s="186"/>
      <c r="D271" s="186"/>
      <c r="E271" s="192"/>
      <c r="F271" s="16" t="s">
        <v>16</v>
      </c>
      <c r="G271" s="145">
        <f t="shared" ref="G271:H271" si="132">G274</f>
        <v>6491230.7699999996</v>
      </c>
      <c r="H271" s="145">
        <f t="shared" si="132"/>
        <v>6491230.7699999996</v>
      </c>
      <c r="I271" s="145">
        <f t="shared" ref="I271:I294" si="133">H271/G271*100</f>
        <v>100</v>
      </c>
      <c r="J271" s="184"/>
      <c r="K271" s="184"/>
      <c r="L271" s="184"/>
      <c r="M271" s="184"/>
      <c r="N271" s="184"/>
      <c r="O271" s="2"/>
    </row>
    <row r="272" spans="1:15" ht="45" customHeight="1" x14ac:dyDescent="0.3">
      <c r="A272" s="182"/>
      <c r="B272" s="179"/>
      <c r="C272" s="186"/>
      <c r="D272" s="186"/>
      <c r="E272" s="192"/>
      <c r="F272" s="16" t="s">
        <v>33</v>
      </c>
      <c r="G272" s="145">
        <f t="shared" ref="G272:H272" si="134">G275</f>
        <v>11818558.42</v>
      </c>
      <c r="H272" s="145">
        <f t="shared" si="134"/>
        <v>11818558.42</v>
      </c>
      <c r="I272" s="145">
        <f t="shared" si="133"/>
        <v>100</v>
      </c>
      <c r="J272" s="185"/>
      <c r="K272" s="185"/>
      <c r="L272" s="185"/>
      <c r="M272" s="185"/>
      <c r="N272" s="185"/>
      <c r="O272" s="2"/>
    </row>
    <row r="273" spans="1:15" ht="37.5" customHeight="1" x14ac:dyDescent="0.3">
      <c r="A273" s="180"/>
      <c r="B273" s="231" t="s">
        <v>185</v>
      </c>
      <c r="C273" s="186">
        <v>2020</v>
      </c>
      <c r="D273" s="186">
        <v>2026</v>
      </c>
      <c r="E273" s="192" t="s">
        <v>130</v>
      </c>
      <c r="F273" s="16" t="s">
        <v>28</v>
      </c>
      <c r="G273" s="145">
        <f t="shared" ref="G273:H273" si="135">G274+G275</f>
        <v>18309789.189999998</v>
      </c>
      <c r="H273" s="145">
        <f t="shared" si="135"/>
        <v>18309789.189999998</v>
      </c>
      <c r="I273" s="145">
        <f t="shared" si="133"/>
        <v>100</v>
      </c>
      <c r="J273" s="183" t="s">
        <v>95</v>
      </c>
      <c r="K273" s="183" t="s">
        <v>87</v>
      </c>
      <c r="L273" s="183">
        <v>100</v>
      </c>
      <c r="M273" s="183">
        <v>100</v>
      </c>
      <c r="N273" s="183">
        <f>M273/L273*100</f>
        <v>100</v>
      </c>
      <c r="O273" s="2"/>
    </row>
    <row r="274" spans="1:15" ht="96" customHeight="1" x14ac:dyDescent="0.3">
      <c r="A274" s="181"/>
      <c r="B274" s="232"/>
      <c r="C274" s="186"/>
      <c r="D274" s="186"/>
      <c r="E274" s="192"/>
      <c r="F274" s="16" t="s">
        <v>16</v>
      </c>
      <c r="G274" s="145">
        <v>6491230.7699999996</v>
      </c>
      <c r="H274" s="145">
        <v>6491230.7699999996</v>
      </c>
      <c r="I274" s="145">
        <f t="shared" si="133"/>
        <v>100</v>
      </c>
      <c r="J274" s="184"/>
      <c r="K274" s="184"/>
      <c r="L274" s="184"/>
      <c r="M274" s="184"/>
      <c r="N274" s="184"/>
      <c r="O274" s="2"/>
    </row>
    <row r="275" spans="1:15" ht="53.25" customHeight="1" x14ac:dyDescent="0.3">
      <c r="A275" s="182"/>
      <c r="B275" s="233"/>
      <c r="C275" s="186"/>
      <c r="D275" s="186"/>
      <c r="E275" s="192"/>
      <c r="F275" s="16" t="s">
        <v>33</v>
      </c>
      <c r="G275" s="145">
        <v>11818558.42</v>
      </c>
      <c r="H275" s="145">
        <v>11818558.42</v>
      </c>
      <c r="I275" s="145">
        <f t="shared" si="133"/>
        <v>100</v>
      </c>
      <c r="J275" s="185"/>
      <c r="K275" s="185"/>
      <c r="L275" s="185"/>
      <c r="M275" s="185"/>
      <c r="N275" s="185"/>
      <c r="O275" s="2"/>
    </row>
    <row r="276" spans="1:15" s="47" customFormat="1" ht="53.25" hidden="1" customHeight="1" x14ac:dyDescent="0.3">
      <c r="A276" s="49"/>
      <c r="B276" s="48" t="s">
        <v>111</v>
      </c>
      <c r="C276" s="45">
        <v>2020</v>
      </c>
      <c r="D276" s="45">
        <v>2026</v>
      </c>
      <c r="E276" s="44" t="s">
        <v>46</v>
      </c>
      <c r="F276" s="44" t="s">
        <v>46</v>
      </c>
      <c r="G276" s="153" t="s">
        <v>46</v>
      </c>
      <c r="H276" s="153" t="s">
        <v>46</v>
      </c>
      <c r="I276" s="145" t="e">
        <f t="shared" si="133"/>
        <v>#VALUE!</v>
      </c>
      <c r="J276" s="44"/>
      <c r="K276" s="44"/>
      <c r="L276" s="44"/>
      <c r="M276" s="44"/>
      <c r="N276" s="44"/>
      <c r="O276" s="2"/>
    </row>
    <row r="277" spans="1:15" s="47" customFormat="1" ht="22.2" hidden="1" customHeight="1" x14ac:dyDescent="0.3">
      <c r="A277" s="49"/>
      <c r="B277" s="177" t="s">
        <v>0</v>
      </c>
      <c r="C277" s="183">
        <v>2020</v>
      </c>
      <c r="D277" s="183">
        <v>2026</v>
      </c>
      <c r="E277" s="183" t="s">
        <v>130</v>
      </c>
      <c r="F277" s="46" t="s">
        <v>28</v>
      </c>
      <c r="G277" s="145">
        <f t="shared" ref="G277:H277" si="136">G278+G279</f>
        <v>0</v>
      </c>
      <c r="H277" s="145">
        <f t="shared" si="136"/>
        <v>0</v>
      </c>
      <c r="I277" s="145" t="e">
        <f t="shared" si="133"/>
        <v>#DIV/0!</v>
      </c>
      <c r="J277" s="183" t="s">
        <v>46</v>
      </c>
      <c r="K277" s="183" t="s">
        <v>46</v>
      </c>
      <c r="L277" s="183" t="s">
        <v>46</v>
      </c>
      <c r="M277" s="183" t="s">
        <v>46</v>
      </c>
      <c r="N277" s="183" t="s">
        <v>46</v>
      </c>
      <c r="O277" s="2"/>
    </row>
    <row r="278" spans="1:15" s="47" customFormat="1" ht="53.25" hidden="1" customHeight="1" x14ac:dyDescent="0.3">
      <c r="A278" s="49"/>
      <c r="B278" s="178"/>
      <c r="C278" s="184"/>
      <c r="D278" s="184"/>
      <c r="E278" s="184"/>
      <c r="F278" s="46" t="s">
        <v>32</v>
      </c>
      <c r="G278" s="145">
        <f t="shared" ref="G278:H278" si="137">G284+G293+G287+G290+G281</f>
        <v>0</v>
      </c>
      <c r="H278" s="145">
        <f t="shared" si="137"/>
        <v>0</v>
      </c>
      <c r="I278" s="145" t="e">
        <f t="shared" si="133"/>
        <v>#DIV/0!</v>
      </c>
      <c r="J278" s="184"/>
      <c r="K278" s="184"/>
      <c r="L278" s="184"/>
      <c r="M278" s="184"/>
      <c r="N278" s="184"/>
      <c r="O278" s="2"/>
    </row>
    <row r="279" spans="1:15" s="47" customFormat="1" ht="39.6" hidden="1" customHeight="1" x14ac:dyDescent="0.3">
      <c r="A279" s="49"/>
      <c r="B279" s="179"/>
      <c r="C279" s="185"/>
      <c r="D279" s="185"/>
      <c r="E279" s="185"/>
      <c r="F279" s="46" t="s">
        <v>33</v>
      </c>
      <c r="G279" s="145">
        <f t="shared" ref="G279:H279" si="138">G285+G294+G288+G291+G282</f>
        <v>0</v>
      </c>
      <c r="H279" s="145">
        <f t="shared" si="138"/>
        <v>0</v>
      </c>
      <c r="I279" s="145" t="e">
        <f t="shared" si="133"/>
        <v>#DIV/0!</v>
      </c>
      <c r="J279" s="185"/>
      <c r="K279" s="185"/>
      <c r="L279" s="185"/>
      <c r="M279" s="185"/>
      <c r="N279" s="185"/>
      <c r="O279" s="2"/>
    </row>
    <row r="280" spans="1:15" s="58" customFormat="1" ht="39.6" hidden="1" customHeight="1" x14ac:dyDescent="0.3">
      <c r="A280" s="57"/>
      <c r="B280" s="177" t="s">
        <v>158</v>
      </c>
      <c r="C280" s="183">
        <v>2020</v>
      </c>
      <c r="D280" s="183">
        <v>2026</v>
      </c>
      <c r="E280" s="177" t="s">
        <v>130</v>
      </c>
      <c r="F280" s="56" t="s">
        <v>28</v>
      </c>
      <c r="G280" s="145">
        <f t="shared" ref="G280:H280" si="139">G281+G282</f>
        <v>0</v>
      </c>
      <c r="H280" s="145">
        <f t="shared" si="139"/>
        <v>0</v>
      </c>
      <c r="I280" s="145" t="e">
        <f t="shared" si="133"/>
        <v>#DIV/0!</v>
      </c>
      <c r="J280" s="183" t="s">
        <v>155</v>
      </c>
      <c r="K280" s="183"/>
      <c r="L280" s="183">
        <v>0</v>
      </c>
      <c r="M280" s="183"/>
      <c r="N280" s="183"/>
      <c r="O280" s="2"/>
    </row>
    <row r="281" spans="1:15" s="58" customFormat="1" ht="39.6" hidden="1" customHeight="1" x14ac:dyDescent="0.3">
      <c r="A281" s="57"/>
      <c r="B281" s="178"/>
      <c r="C281" s="184"/>
      <c r="D281" s="184"/>
      <c r="E281" s="178"/>
      <c r="F281" s="56" t="s">
        <v>32</v>
      </c>
      <c r="G281" s="145">
        <v>0</v>
      </c>
      <c r="H281" s="145">
        <v>0</v>
      </c>
      <c r="I281" s="145" t="e">
        <f t="shared" si="133"/>
        <v>#DIV/0!</v>
      </c>
      <c r="J281" s="184"/>
      <c r="K281" s="184"/>
      <c r="L281" s="184"/>
      <c r="M281" s="184"/>
      <c r="N281" s="184"/>
      <c r="O281" s="2"/>
    </row>
    <row r="282" spans="1:15" s="58" customFormat="1" ht="39.6" hidden="1" customHeight="1" x14ac:dyDescent="0.3">
      <c r="A282" s="57"/>
      <c r="B282" s="179"/>
      <c r="C282" s="185"/>
      <c r="D282" s="185"/>
      <c r="E282" s="179"/>
      <c r="F282" s="56" t="s">
        <v>33</v>
      </c>
      <c r="G282" s="145">
        <v>0</v>
      </c>
      <c r="H282" s="145">
        <v>0</v>
      </c>
      <c r="I282" s="145" t="e">
        <f t="shared" si="133"/>
        <v>#DIV/0!</v>
      </c>
      <c r="J282" s="185"/>
      <c r="K282" s="185"/>
      <c r="L282" s="185"/>
      <c r="M282" s="185"/>
      <c r="N282" s="185"/>
      <c r="O282" s="2"/>
    </row>
    <row r="283" spans="1:15" s="47" customFormat="1" ht="53.25" hidden="1" customHeight="1" x14ac:dyDescent="0.3">
      <c r="A283" s="57"/>
      <c r="B283" s="180" t="s">
        <v>166</v>
      </c>
      <c r="C283" s="183">
        <v>2020</v>
      </c>
      <c r="D283" s="183">
        <v>2026</v>
      </c>
      <c r="E283" s="177" t="s">
        <v>130</v>
      </c>
      <c r="F283" s="56" t="s">
        <v>28</v>
      </c>
      <c r="G283" s="145">
        <f t="shared" ref="G283:H283" si="140">G284+G285</f>
        <v>0</v>
      </c>
      <c r="H283" s="145">
        <f t="shared" si="140"/>
        <v>0</v>
      </c>
      <c r="I283" s="145" t="e">
        <f t="shared" si="133"/>
        <v>#DIV/0!</v>
      </c>
      <c r="J283" s="183" t="s">
        <v>152</v>
      </c>
      <c r="K283" s="183" t="s">
        <v>132</v>
      </c>
      <c r="L283" s="183"/>
      <c r="M283" s="183"/>
      <c r="N283" s="183"/>
      <c r="O283" s="2"/>
    </row>
    <row r="284" spans="1:15" s="47" customFormat="1" ht="53.25" hidden="1" customHeight="1" x14ac:dyDescent="0.3">
      <c r="A284" s="57"/>
      <c r="B284" s="181"/>
      <c r="C284" s="184"/>
      <c r="D284" s="184"/>
      <c r="E284" s="178"/>
      <c r="F284" s="56" t="s">
        <v>32</v>
      </c>
      <c r="G284" s="145">
        <v>0</v>
      </c>
      <c r="H284" s="145">
        <v>0</v>
      </c>
      <c r="I284" s="145" t="e">
        <f t="shared" si="133"/>
        <v>#DIV/0!</v>
      </c>
      <c r="J284" s="184"/>
      <c r="K284" s="184"/>
      <c r="L284" s="184"/>
      <c r="M284" s="184"/>
      <c r="N284" s="184"/>
      <c r="O284" s="2"/>
    </row>
    <row r="285" spans="1:15" s="47" customFormat="1" ht="53.25" hidden="1" customHeight="1" x14ac:dyDescent="0.3">
      <c r="A285" s="57"/>
      <c r="B285" s="182"/>
      <c r="C285" s="185"/>
      <c r="D285" s="185"/>
      <c r="E285" s="179"/>
      <c r="F285" s="56" t="s">
        <v>33</v>
      </c>
      <c r="G285" s="145">
        <v>0</v>
      </c>
      <c r="H285" s="145">
        <v>0</v>
      </c>
      <c r="I285" s="145" t="e">
        <f t="shared" si="133"/>
        <v>#DIV/0!</v>
      </c>
      <c r="J285" s="185"/>
      <c r="K285" s="185"/>
      <c r="L285" s="185"/>
      <c r="M285" s="185"/>
      <c r="N285" s="185"/>
      <c r="O285" s="2"/>
    </row>
    <row r="286" spans="1:15" s="53" customFormat="1" ht="53.25" hidden="1" customHeight="1" x14ac:dyDescent="0.3">
      <c r="A286" s="51"/>
      <c r="B286" s="180" t="s">
        <v>167</v>
      </c>
      <c r="C286" s="186">
        <v>2020</v>
      </c>
      <c r="D286" s="183">
        <v>2026</v>
      </c>
      <c r="E286" s="192" t="s">
        <v>130</v>
      </c>
      <c r="F286" s="52" t="s">
        <v>28</v>
      </c>
      <c r="G286" s="145">
        <f t="shared" ref="G286:H286" si="141">G287+G288</f>
        <v>0</v>
      </c>
      <c r="H286" s="145">
        <f t="shared" si="141"/>
        <v>0</v>
      </c>
      <c r="I286" s="145" t="e">
        <f t="shared" si="133"/>
        <v>#DIV/0!</v>
      </c>
      <c r="J286" s="186" t="s">
        <v>153</v>
      </c>
      <c r="K286" s="183" t="s">
        <v>89</v>
      </c>
      <c r="L286" s="183"/>
      <c r="M286" s="183"/>
      <c r="N286" s="183"/>
      <c r="O286" s="2"/>
    </row>
    <row r="287" spans="1:15" s="53" customFormat="1" ht="53.25" hidden="1" customHeight="1" x14ac:dyDescent="0.3">
      <c r="A287" s="51"/>
      <c r="B287" s="181"/>
      <c r="C287" s="186"/>
      <c r="D287" s="184"/>
      <c r="E287" s="192"/>
      <c r="F287" s="52" t="s">
        <v>32</v>
      </c>
      <c r="G287" s="145">
        <v>0</v>
      </c>
      <c r="H287" s="145">
        <v>0</v>
      </c>
      <c r="I287" s="145" t="e">
        <f t="shared" si="133"/>
        <v>#DIV/0!</v>
      </c>
      <c r="J287" s="186"/>
      <c r="K287" s="184"/>
      <c r="L287" s="184"/>
      <c r="M287" s="184"/>
      <c r="N287" s="184"/>
      <c r="O287" s="2"/>
    </row>
    <row r="288" spans="1:15" s="53" customFormat="1" ht="53.25" hidden="1" customHeight="1" x14ac:dyDescent="0.3">
      <c r="A288" s="51"/>
      <c r="B288" s="182"/>
      <c r="C288" s="186"/>
      <c r="D288" s="185"/>
      <c r="E288" s="192"/>
      <c r="F288" s="52" t="s">
        <v>33</v>
      </c>
      <c r="G288" s="145">
        <v>0</v>
      </c>
      <c r="H288" s="145">
        <v>0</v>
      </c>
      <c r="I288" s="145" t="e">
        <f t="shared" si="133"/>
        <v>#DIV/0!</v>
      </c>
      <c r="J288" s="186"/>
      <c r="K288" s="185"/>
      <c r="L288" s="185"/>
      <c r="M288" s="185"/>
      <c r="N288" s="185"/>
      <c r="O288" s="2"/>
    </row>
    <row r="289" spans="1:15" s="53" customFormat="1" ht="53.25" hidden="1" customHeight="1" x14ac:dyDescent="0.3">
      <c r="A289" s="51"/>
      <c r="B289" s="180" t="s">
        <v>168</v>
      </c>
      <c r="C289" s="186">
        <v>2020</v>
      </c>
      <c r="D289" s="183">
        <v>2026</v>
      </c>
      <c r="E289" s="192" t="s">
        <v>130</v>
      </c>
      <c r="F289" s="52" t="s">
        <v>28</v>
      </c>
      <c r="G289" s="145">
        <f t="shared" ref="G289:H289" si="142">G290+G291</f>
        <v>0</v>
      </c>
      <c r="H289" s="145">
        <f t="shared" si="142"/>
        <v>0</v>
      </c>
      <c r="I289" s="145" t="e">
        <f t="shared" si="133"/>
        <v>#DIV/0!</v>
      </c>
      <c r="J289" s="186" t="s">
        <v>154</v>
      </c>
      <c r="K289" s="183" t="s">
        <v>89</v>
      </c>
      <c r="L289" s="183"/>
      <c r="M289" s="183"/>
      <c r="N289" s="183"/>
      <c r="O289" s="2"/>
    </row>
    <row r="290" spans="1:15" s="53" customFormat="1" ht="53.25" hidden="1" customHeight="1" x14ac:dyDescent="0.3">
      <c r="A290" s="51"/>
      <c r="B290" s="181"/>
      <c r="C290" s="186"/>
      <c r="D290" s="184"/>
      <c r="E290" s="192"/>
      <c r="F290" s="52" t="s">
        <v>32</v>
      </c>
      <c r="G290" s="145">
        <v>0</v>
      </c>
      <c r="H290" s="145">
        <v>0</v>
      </c>
      <c r="I290" s="145" t="e">
        <f t="shared" si="133"/>
        <v>#DIV/0!</v>
      </c>
      <c r="J290" s="186"/>
      <c r="K290" s="184"/>
      <c r="L290" s="184"/>
      <c r="M290" s="184"/>
      <c r="N290" s="184"/>
      <c r="O290" s="2"/>
    </row>
    <row r="291" spans="1:15" s="53" customFormat="1" ht="53.25" hidden="1" customHeight="1" x14ac:dyDescent="0.3">
      <c r="A291" s="51"/>
      <c r="B291" s="182"/>
      <c r="C291" s="186"/>
      <c r="D291" s="185"/>
      <c r="E291" s="192"/>
      <c r="F291" s="52" t="s">
        <v>33</v>
      </c>
      <c r="G291" s="145">
        <v>0</v>
      </c>
      <c r="H291" s="145">
        <v>0</v>
      </c>
      <c r="I291" s="145" t="e">
        <f t="shared" si="133"/>
        <v>#DIV/0!</v>
      </c>
      <c r="J291" s="186"/>
      <c r="K291" s="185"/>
      <c r="L291" s="185"/>
      <c r="M291" s="185"/>
      <c r="N291" s="185"/>
      <c r="O291" s="2"/>
    </row>
    <row r="292" spans="1:15" s="47" customFormat="1" ht="53.25" hidden="1" customHeight="1" x14ac:dyDescent="0.3">
      <c r="A292" s="49"/>
      <c r="B292" s="180" t="s">
        <v>159</v>
      </c>
      <c r="C292" s="186">
        <v>2020</v>
      </c>
      <c r="D292" s="186">
        <v>2026</v>
      </c>
      <c r="E292" s="192" t="s">
        <v>130</v>
      </c>
      <c r="F292" s="46" t="s">
        <v>28</v>
      </c>
      <c r="G292" s="145">
        <f t="shared" ref="G292:H292" si="143">G293+G294</f>
        <v>0</v>
      </c>
      <c r="H292" s="145">
        <f t="shared" si="143"/>
        <v>0</v>
      </c>
      <c r="I292" s="145" t="e">
        <f t="shared" si="133"/>
        <v>#DIV/0!</v>
      </c>
      <c r="J292" s="183" t="s">
        <v>155</v>
      </c>
      <c r="K292" s="183" t="s">
        <v>89</v>
      </c>
      <c r="L292" s="183"/>
      <c r="M292" s="183"/>
      <c r="N292" s="183"/>
      <c r="O292" s="2"/>
    </row>
    <row r="293" spans="1:15" s="47" customFormat="1" ht="53.25" hidden="1" customHeight="1" x14ac:dyDescent="0.3">
      <c r="A293" s="49"/>
      <c r="B293" s="181"/>
      <c r="C293" s="186"/>
      <c r="D293" s="186"/>
      <c r="E293" s="192"/>
      <c r="F293" s="46" t="s">
        <v>32</v>
      </c>
      <c r="G293" s="145">
        <v>0</v>
      </c>
      <c r="H293" s="145">
        <v>0</v>
      </c>
      <c r="I293" s="145" t="e">
        <f t="shared" si="133"/>
        <v>#DIV/0!</v>
      </c>
      <c r="J293" s="184"/>
      <c r="K293" s="184"/>
      <c r="L293" s="184"/>
      <c r="M293" s="184"/>
      <c r="N293" s="184"/>
      <c r="O293" s="2"/>
    </row>
    <row r="294" spans="1:15" s="47" customFormat="1" ht="53.25" hidden="1" customHeight="1" x14ac:dyDescent="0.3">
      <c r="A294" s="49"/>
      <c r="B294" s="182"/>
      <c r="C294" s="186"/>
      <c r="D294" s="186"/>
      <c r="E294" s="192"/>
      <c r="F294" s="46" t="s">
        <v>33</v>
      </c>
      <c r="G294" s="145">
        <v>0</v>
      </c>
      <c r="H294" s="145">
        <v>0</v>
      </c>
      <c r="I294" s="145" t="e">
        <f t="shared" si="133"/>
        <v>#DIV/0!</v>
      </c>
      <c r="J294" s="185"/>
      <c r="K294" s="185"/>
      <c r="L294" s="185"/>
      <c r="M294" s="185"/>
      <c r="N294" s="185"/>
      <c r="O294" s="2"/>
    </row>
    <row r="295" spans="1:15" s="47" customFormat="1" ht="42.6" customHeight="1" x14ac:dyDescent="0.3">
      <c r="A295" s="49"/>
      <c r="B295" s="48" t="s">
        <v>147</v>
      </c>
      <c r="C295" s="44">
        <v>2020</v>
      </c>
      <c r="D295" s="44">
        <v>2026</v>
      </c>
      <c r="E295" s="44" t="s">
        <v>46</v>
      </c>
      <c r="F295" s="44" t="s">
        <v>46</v>
      </c>
      <c r="G295" s="153" t="s">
        <v>46</v>
      </c>
      <c r="H295" s="153" t="s">
        <v>46</v>
      </c>
      <c r="I295" s="153" t="s">
        <v>46</v>
      </c>
      <c r="J295" s="44" t="s">
        <v>46</v>
      </c>
      <c r="K295" s="44" t="s">
        <v>46</v>
      </c>
      <c r="L295" s="44" t="s">
        <v>46</v>
      </c>
      <c r="M295" s="44" t="s">
        <v>46</v>
      </c>
      <c r="N295" s="44" t="s">
        <v>46</v>
      </c>
      <c r="O295" s="2"/>
    </row>
    <row r="296" spans="1:15" s="47" customFormat="1" ht="22.2" customHeight="1" x14ac:dyDescent="0.3">
      <c r="A296" s="49"/>
      <c r="B296" s="177" t="s">
        <v>145</v>
      </c>
      <c r="C296" s="183">
        <v>2020</v>
      </c>
      <c r="D296" s="183">
        <v>2026</v>
      </c>
      <c r="E296" s="183" t="s">
        <v>130</v>
      </c>
      <c r="F296" s="46" t="s">
        <v>28</v>
      </c>
      <c r="G296" s="145">
        <f t="shared" ref="G296:H296" si="144">G297+G298</f>
        <v>343543.95</v>
      </c>
      <c r="H296" s="145">
        <f t="shared" si="144"/>
        <v>343543.95</v>
      </c>
      <c r="I296" s="145">
        <f>H296/G296*100</f>
        <v>100</v>
      </c>
      <c r="J296" s="183" t="s">
        <v>46</v>
      </c>
      <c r="K296" s="183" t="s">
        <v>46</v>
      </c>
      <c r="L296" s="183" t="s">
        <v>46</v>
      </c>
      <c r="M296" s="183" t="s">
        <v>46</v>
      </c>
      <c r="N296" s="183" t="s">
        <v>46</v>
      </c>
      <c r="O296" s="2"/>
    </row>
    <row r="297" spans="1:15" s="47" customFormat="1" ht="67.8" customHeight="1" x14ac:dyDescent="0.3">
      <c r="A297" s="49"/>
      <c r="B297" s="178"/>
      <c r="C297" s="184"/>
      <c r="D297" s="184"/>
      <c r="E297" s="184"/>
      <c r="F297" s="46" t="s">
        <v>32</v>
      </c>
      <c r="G297" s="145">
        <f t="shared" ref="G297:H297" si="145">G300+G309+G303+G306</f>
        <v>343543.95</v>
      </c>
      <c r="H297" s="145">
        <f t="shared" si="145"/>
        <v>343543.95</v>
      </c>
      <c r="I297" s="145">
        <f t="shared" ref="I297:I303" si="146">H297/G297*100</f>
        <v>100</v>
      </c>
      <c r="J297" s="184"/>
      <c r="K297" s="184"/>
      <c r="L297" s="184"/>
      <c r="M297" s="184"/>
      <c r="N297" s="184"/>
      <c r="O297" s="2"/>
    </row>
    <row r="298" spans="1:15" s="47" customFormat="1" ht="53.25" customHeight="1" x14ac:dyDescent="0.3">
      <c r="A298" s="49"/>
      <c r="B298" s="179"/>
      <c r="C298" s="185"/>
      <c r="D298" s="185"/>
      <c r="E298" s="185"/>
      <c r="F298" s="46" t="s">
        <v>33</v>
      </c>
      <c r="G298" s="145"/>
      <c r="H298" s="145"/>
      <c r="I298" s="145"/>
      <c r="J298" s="185"/>
      <c r="K298" s="185"/>
      <c r="L298" s="185"/>
      <c r="M298" s="185"/>
      <c r="N298" s="185"/>
      <c r="O298" s="2"/>
    </row>
    <row r="299" spans="1:15" s="47" customFormat="1" ht="53.25" hidden="1" customHeight="1" x14ac:dyDescent="0.3">
      <c r="A299" s="49"/>
      <c r="B299" s="180" t="s">
        <v>171</v>
      </c>
      <c r="C299" s="186">
        <v>2020</v>
      </c>
      <c r="D299" s="186">
        <v>2026</v>
      </c>
      <c r="E299" s="192" t="s">
        <v>130</v>
      </c>
      <c r="F299" s="46" t="s">
        <v>28</v>
      </c>
      <c r="G299" s="145">
        <f t="shared" ref="G299:H299" si="147">G300+G301</f>
        <v>0</v>
      </c>
      <c r="H299" s="145">
        <f t="shared" si="147"/>
        <v>0</v>
      </c>
      <c r="I299" s="145" t="e">
        <f t="shared" si="146"/>
        <v>#DIV/0!</v>
      </c>
      <c r="J299" s="183" t="s">
        <v>126</v>
      </c>
      <c r="K299" s="183" t="s">
        <v>87</v>
      </c>
      <c r="L299" s="183">
        <v>0</v>
      </c>
      <c r="M299" s="183">
        <v>100</v>
      </c>
      <c r="N299" s="183">
        <v>100</v>
      </c>
      <c r="O299" s="2"/>
    </row>
    <row r="300" spans="1:15" s="47" customFormat="1" ht="53.25" hidden="1" customHeight="1" x14ac:dyDescent="0.3">
      <c r="A300" s="49"/>
      <c r="B300" s="181"/>
      <c r="C300" s="186"/>
      <c r="D300" s="186"/>
      <c r="E300" s="192"/>
      <c r="F300" s="46" t="s">
        <v>32</v>
      </c>
      <c r="G300" s="145">
        <v>0</v>
      </c>
      <c r="H300" s="145"/>
      <c r="I300" s="145" t="e">
        <f t="shared" si="146"/>
        <v>#DIV/0!</v>
      </c>
      <c r="J300" s="184"/>
      <c r="K300" s="184"/>
      <c r="L300" s="184"/>
      <c r="M300" s="184"/>
      <c r="N300" s="184"/>
      <c r="O300" s="2"/>
    </row>
    <row r="301" spans="1:15" s="47" customFormat="1" ht="53.25" hidden="1" customHeight="1" x14ac:dyDescent="0.3">
      <c r="A301" s="49"/>
      <c r="B301" s="182"/>
      <c r="C301" s="186"/>
      <c r="D301" s="186"/>
      <c r="E301" s="192"/>
      <c r="F301" s="46" t="s">
        <v>33</v>
      </c>
      <c r="G301" s="145">
        <v>0</v>
      </c>
      <c r="H301" s="145">
        <v>0</v>
      </c>
      <c r="I301" s="145" t="e">
        <f t="shared" si="146"/>
        <v>#DIV/0!</v>
      </c>
      <c r="J301" s="185"/>
      <c r="K301" s="185"/>
      <c r="L301" s="185"/>
      <c r="M301" s="185"/>
      <c r="N301" s="185"/>
      <c r="O301" s="2"/>
    </row>
    <row r="302" spans="1:15" s="58" customFormat="1" ht="53.25" customHeight="1" x14ac:dyDescent="0.3">
      <c r="A302" s="57"/>
      <c r="B302" s="180" t="s">
        <v>177</v>
      </c>
      <c r="C302" s="186">
        <v>2020</v>
      </c>
      <c r="D302" s="186">
        <v>2026</v>
      </c>
      <c r="E302" s="192" t="s">
        <v>130</v>
      </c>
      <c r="F302" s="56" t="s">
        <v>28</v>
      </c>
      <c r="G302" s="145">
        <f t="shared" ref="G302:H302" si="148">G303+G304</f>
        <v>343543.95</v>
      </c>
      <c r="H302" s="145">
        <f t="shared" si="148"/>
        <v>343543.95</v>
      </c>
      <c r="I302" s="145">
        <f t="shared" si="146"/>
        <v>100</v>
      </c>
      <c r="J302" s="183" t="s">
        <v>126</v>
      </c>
      <c r="K302" s="183" t="s">
        <v>87</v>
      </c>
      <c r="L302" s="183">
        <v>100</v>
      </c>
      <c r="M302" s="183">
        <v>100</v>
      </c>
      <c r="N302" s="183">
        <f>M302/L302*100</f>
        <v>100</v>
      </c>
      <c r="O302" s="2"/>
    </row>
    <row r="303" spans="1:15" s="58" customFormat="1" ht="53.25" customHeight="1" x14ac:dyDescent="0.3">
      <c r="A303" s="57"/>
      <c r="B303" s="181"/>
      <c r="C303" s="186"/>
      <c r="D303" s="186"/>
      <c r="E303" s="192"/>
      <c r="F303" s="56" t="s">
        <v>32</v>
      </c>
      <c r="G303" s="145">
        <v>343543.95</v>
      </c>
      <c r="H303" s="145">
        <v>343543.95</v>
      </c>
      <c r="I303" s="145">
        <f t="shared" si="146"/>
        <v>100</v>
      </c>
      <c r="J303" s="184"/>
      <c r="K303" s="184"/>
      <c r="L303" s="184"/>
      <c r="M303" s="184"/>
      <c r="N303" s="184"/>
      <c r="O303" s="2"/>
    </row>
    <row r="304" spans="1:15" s="58" customFormat="1" ht="53.25" customHeight="1" x14ac:dyDescent="0.3">
      <c r="A304" s="57"/>
      <c r="B304" s="182"/>
      <c r="C304" s="186"/>
      <c r="D304" s="186"/>
      <c r="E304" s="192"/>
      <c r="F304" s="56" t="s">
        <v>33</v>
      </c>
      <c r="G304" s="145"/>
      <c r="H304" s="145"/>
      <c r="I304" s="145"/>
      <c r="J304" s="185"/>
      <c r="K304" s="185"/>
      <c r="L304" s="185"/>
      <c r="M304" s="185"/>
      <c r="N304" s="185"/>
      <c r="O304" s="2"/>
    </row>
    <row r="305" spans="1:15" s="64" customFormat="1" ht="53.25" hidden="1" customHeight="1" x14ac:dyDescent="0.3">
      <c r="A305" s="63"/>
      <c r="B305" s="180" t="s">
        <v>172</v>
      </c>
      <c r="C305" s="186">
        <v>2020</v>
      </c>
      <c r="D305" s="186">
        <v>2026</v>
      </c>
      <c r="E305" s="192" t="s">
        <v>130</v>
      </c>
      <c r="F305" s="62" t="s">
        <v>28</v>
      </c>
      <c r="G305" s="145">
        <f t="shared" ref="G305:I305" si="149">G306+G307</f>
        <v>0</v>
      </c>
      <c r="H305" s="145">
        <f t="shared" si="149"/>
        <v>0</v>
      </c>
      <c r="I305" s="145">
        <f t="shared" si="149"/>
        <v>0</v>
      </c>
      <c r="J305" s="186" t="s">
        <v>178</v>
      </c>
      <c r="K305" s="186" t="s">
        <v>87</v>
      </c>
      <c r="L305" s="183"/>
      <c r="M305" s="183"/>
      <c r="N305" s="183"/>
      <c r="O305" s="2"/>
    </row>
    <row r="306" spans="1:15" s="64" customFormat="1" ht="53.25" hidden="1" customHeight="1" x14ac:dyDescent="0.3">
      <c r="A306" s="63"/>
      <c r="B306" s="181"/>
      <c r="C306" s="186"/>
      <c r="D306" s="186"/>
      <c r="E306" s="192"/>
      <c r="F306" s="62" t="s">
        <v>32</v>
      </c>
      <c r="G306" s="145">
        <v>0</v>
      </c>
      <c r="H306" s="145">
        <v>0</v>
      </c>
      <c r="I306" s="145">
        <v>0</v>
      </c>
      <c r="J306" s="186"/>
      <c r="K306" s="186"/>
      <c r="L306" s="184"/>
      <c r="M306" s="184"/>
      <c r="N306" s="184"/>
      <c r="O306" s="2"/>
    </row>
    <row r="307" spans="1:15" s="64" customFormat="1" ht="74.400000000000006" hidden="1" customHeight="1" x14ac:dyDescent="0.3">
      <c r="A307" s="63"/>
      <c r="B307" s="182"/>
      <c r="C307" s="186"/>
      <c r="D307" s="186"/>
      <c r="E307" s="192"/>
      <c r="F307" s="62" t="s">
        <v>33</v>
      </c>
      <c r="G307" s="145">
        <v>0</v>
      </c>
      <c r="H307" s="145">
        <v>0</v>
      </c>
      <c r="I307" s="145">
        <v>0</v>
      </c>
      <c r="J307" s="68" t="s">
        <v>146</v>
      </c>
      <c r="K307" s="68" t="s">
        <v>173</v>
      </c>
      <c r="L307" s="185"/>
      <c r="M307" s="185"/>
      <c r="N307" s="185"/>
      <c r="O307" s="2"/>
    </row>
    <row r="308" spans="1:15" s="47" customFormat="1" ht="53.25" hidden="1" customHeight="1" x14ac:dyDescent="0.3">
      <c r="A308" s="49"/>
      <c r="B308" s="180" t="s">
        <v>193</v>
      </c>
      <c r="C308" s="186">
        <v>2020</v>
      </c>
      <c r="D308" s="186">
        <v>2026</v>
      </c>
      <c r="E308" s="192" t="s">
        <v>130</v>
      </c>
      <c r="F308" s="46" t="s">
        <v>28</v>
      </c>
      <c r="G308" s="145">
        <f t="shared" ref="G308:I308" si="150">G309+G310</f>
        <v>0</v>
      </c>
      <c r="H308" s="145">
        <f t="shared" si="150"/>
        <v>0</v>
      </c>
      <c r="I308" s="145">
        <f t="shared" si="150"/>
        <v>0</v>
      </c>
      <c r="J308" s="183" t="s">
        <v>126</v>
      </c>
      <c r="K308" s="183" t="s">
        <v>89</v>
      </c>
      <c r="L308" s="183"/>
      <c r="M308" s="183"/>
      <c r="N308" s="183"/>
      <c r="O308" s="2"/>
    </row>
    <row r="309" spans="1:15" s="47" customFormat="1" ht="53.25" hidden="1" customHeight="1" x14ac:dyDescent="0.3">
      <c r="A309" s="49"/>
      <c r="B309" s="181"/>
      <c r="C309" s="186"/>
      <c r="D309" s="186"/>
      <c r="E309" s="192"/>
      <c r="F309" s="46" t="s">
        <v>32</v>
      </c>
      <c r="G309" s="145">
        <v>0</v>
      </c>
      <c r="H309" s="145">
        <v>0</v>
      </c>
      <c r="I309" s="145">
        <v>0</v>
      </c>
      <c r="J309" s="184"/>
      <c r="K309" s="184"/>
      <c r="L309" s="184"/>
      <c r="M309" s="184"/>
      <c r="N309" s="184"/>
      <c r="O309" s="2"/>
    </row>
    <row r="310" spans="1:15" s="47" customFormat="1" ht="53.25" hidden="1" customHeight="1" x14ac:dyDescent="0.3">
      <c r="A310" s="49"/>
      <c r="B310" s="182"/>
      <c r="C310" s="186"/>
      <c r="D310" s="186"/>
      <c r="E310" s="192"/>
      <c r="F310" s="46" t="s">
        <v>33</v>
      </c>
      <c r="G310" s="145">
        <v>0</v>
      </c>
      <c r="H310" s="145">
        <v>0</v>
      </c>
      <c r="I310" s="145">
        <v>0</v>
      </c>
      <c r="J310" s="185"/>
      <c r="K310" s="185"/>
      <c r="L310" s="185"/>
      <c r="M310" s="185"/>
      <c r="N310" s="185"/>
      <c r="O310" s="2"/>
    </row>
    <row r="311" spans="1:15" ht="43.8" customHeight="1" x14ac:dyDescent="0.3">
      <c r="A311" s="180"/>
      <c r="B311" s="180" t="s">
        <v>148</v>
      </c>
      <c r="C311" s="186">
        <v>2020</v>
      </c>
      <c r="D311" s="186">
        <v>2026</v>
      </c>
      <c r="E311" s="183" t="s">
        <v>46</v>
      </c>
      <c r="F311" s="183" t="s">
        <v>46</v>
      </c>
      <c r="G311" s="193" t="s">
        <v>46</v>
      </c>
      <c r="H311" s="193" t="s">
        <v>46</v>
      </c>
      <c r="I311" s="193" t="s">
        <v>46</v>
      </c>
      <c r="J311" s="44" t="s">
        <v>46</v>
      </c>
      <c r="K311" s="44" t="s">
        <v>46</v>
      </c>
      <c r="L311" s="44" t="s">
        <v>46</v>
      </c>
      <c r="M311" s="44" t="s">
        <v>46</v>
      </c>
      <c r="N311" s="44" t="s">
        <v>46</v>
      </c>
      <c r="O311" s="2"/>
    </row>
    <row r="312" spans="1:15" ht="1.5" hidden="1" customHeight="1" x14ac:dyDescent="0.3">
      <c r="A312" s="182"/>
      <c r="B312" s="182"/>
      <c r="C312" s="186"/>
      <c r="D312" s="186"/>
      <c r="E312" s="185"/>
      <c r="F312" s="185"/>
      <c r="G312" s="195"/>
      <c r="H312" s="195"/>
      <c r="I312" s="195"/>
      <c r="J312" s="14"/>
      <c r="K312" s="14"/>
      <c r="L312" s="14"/>
      <c r="M312" s="14"/>
      <c r="N312" s="14"/>
      <c r="O312" s="2"/>
    </row>
    <row r="313" spans="1:15" ht="29.25" customHeight="1" x14ac:dyDescent="0.3">
      <c r="A313" s="18"/>
      <c r="B313" s="177" t="s">
        <v>149</v>
      </c>
      <c r="C313" s="183">
        <v>2020</v>
      </c>
      <c r="D313" s="183">
        <v>2026</v>
      </c>
      <c r="E313" s="183" t="s">
        <v>130</v>
      </c>
      <c r="F313" s="16" t="s">
        <v>28</v>
      </c>
      <c r="G313" s="145">
        <f t="shared" ref="G313:H313" si="151">G314+G315</f>
        <v>14995</v>
      </c>
      <c r="H313" s="145">
        <f t="shared" si="151"/>
        <v>14995</v>
      </c>
      <c r="I313" s="145">
        <f>H313/G313*100</f>
        <v>100</v>
      </c>
      <c r="J313" s="183" t="s">
        <v>46</v>
      </c>
      <c r="K313" s="183" t="s">
        <v>46</v>
      </c>
      <c r="L313" s="183" t="s">
        <v>46</v>
      </c>
      <c r="M313" s="183" t="s">
        <v>46</v>
      </c>
      <c r="N313" s="183" t="s">
        <v>46</v>
      </c>
      <c r="O313" s="2"/>
    </row>
    <row r="314" spans="1:15" ht="37.5" customHeight="1" x14ac:dyDescent="0.3">
      <c r="A314" s="180"/>
      <c r="B314" s="178"/>
      <c r="C314" s="184"/>
      <c r="D314" s="184"/>
      <c r="E314" s="184"/>
      <c r="F314" s="16" t="s">
        <v>32</v>
      </c>
      <c r="G314" s="145">
        <f t="shared" ref="G314:H314" si="152">G317</f>
        <v>14995</v>
      </c>
      <c r="H314" s="145">
        <f t="shared" si="152"/>
        <v>14995</v>
      </c>
      <c r="I314" s="145">
        <f t="shared" ref="I314:I324" si="153">H314/G314*100</f>
        <v>100</v>
      </c>
      <c r="J314" s="184"/>
      <c r="K314" s="184"/>
      <c r="L314" s="184"/>
      <c r="M314" s="184"/>
      <c r="N314" s="184"/>
      <c r="O314" s="2"/>
    </row>
    <row r="315" spans="1:15" ht="36" customHeight="1" x14ac:dyDescent="0.3">
      <c r="A315" s="182"/>
      <c r="B315" s="179"/>
      <c r="C315" s="185"/>
      <c r="D315" s="185"/>
      <c r="E315" s="185"/>
      <c r="F315" s="16" t="s">
        <v>33</v>
      </c>
      <c r="G315" s="145"/>
      <c r="H315" s="145"/>
      <c r="I315" s="145"/>
      <c r="J315" s="185"/>
      <c r="K315" s="185"/>
      <c r="L315" s="185"/>
      <c r="M315" s="185"/>
      <c r="N315" s="185"/>
      <c r="O315" s="2"/>
    </row>
    <row r="316" spans="1:15" ht="37.5" customHeight="1" x14ac:dyDescent="0.3">
      <c r="A316" s="180"/>
      <c r="B316" s="180" t="s">
        <v>150</v>
      </c>
      <c r="C316" s="186">
        <v>2020</v>
      </c>
      <c r="D316" s="186">
        <v>2026</v>
      </c>
      <c r="E316" s="192" t="s">
        <v>130</v>
      </c>
      <c r="F316" s="16" t="s">
        <v>28</v>
      </c>
      <c r="G316" s="145">
        <f t="shared" ref="G316:H316" si="154">G317+G318</f>
        <v>14995</v>
      </c>
      <c r="H316" s="145">
        <f t="shared" si="154"/>
        <v>14995</v>
      </c>
      <c r="I316" s="145">
        <f t="shared" si="153"/>
        <v>100</v>
      </c>
      <c r="J316" s="183" t="s">
        <v>151</v>
      </c>
      <c r="K316" s="183" t="s">
        <v>89</v>
      </c>
      <c r="L316" s="183">
        <v>15</v>
      </c>
      <c r="M316" s="183">
        <v>15</v>
      </c>
      <c r="N316" s="183">
        <f>M316/L316*100</f>
        <v>100</v>
      </c>
      <c r="O316" s="2"/>
    </row>
    <row r="317" spans="1:15" ht="37.5" customHeight="1" x14ac:dyDescent="0.3">
      <c r="A317" s="181"/>
      <c r="B317" s="181"/>
      <c r="C317" s="186"/>
      <c r="D317" s="186"/>
      <c r="E317" s="192"/>
      <c r="F317" s="16" t="s">
        <v>32</v>
      </c>
      <c r="G317" s="145">
        <v>14995</v>
      </c>
      <c r="H317" s="145">
        <v>14995</v>
      </c>
      <c r="I317" s="145">
        <f t="shared" si="153"/>
        <v>100</v>
      </c>
      <c r="J317" s="184"/>
      <c r="K317" s="184"/>
      <c r="L317" s="184"/>
      <c r="M317" s="184"/>
      <c r="N317" s="184"/>
      <c r="O317" s="2"/>
    </row>
    <row r="318" spans="1:15" ht="76.2" customHeight="1" x14ac:dyDescent="0.3">
      <c r="A318" s="182"/>
      <c r="B318" s="182"/>
      <c r="C318" s="186"/>
      <c r="D318" s="186"/>
      <c r="E318" s="192"/>
      <c r="F318" s="16" t="s">
        <v>33</v>
      </c>
      <c r="G318" s="145"/>
      <c r="H318" s="145"/>
      <c r="I318" s="145"/>
      <c r="J318" s="185"/>
      <c r="K318" s="185"/>
      <c r="L318" s="185"/>
      <c r="M318" s="185"/>
      <c r="N318" s="185"/>
      <c r="O318" s="2"/>
    </row>
    <row r="319" spans="1:15" ht="31.2" x14ac:dyDescent="0.3">
      <c r="A319" s="241" t="s">
        <v>60</v>
      </c>
      <c r="B319" s="241"/>
      <c r="C319" s="241"/>
      <c r="D319" s="241"/>
      <c r="E319" s="241"/>
      <c r="F319" s="23" t="s">
        <v>28</v>
      </c>
      <c r="G319" s="155">
        <f t="shared" ref="G319:H319" si="155">G320+G321</f>
        <v>26146760.390000001</v>
      </c>
      <c r="H319" s="155">
        <f t="shared" si="155"/>
        <v>22153623.049999997</v>
      </c>
      <c r="I319" s="150">
        <f t="shared" si="153"/>
        <v>84.727984345138211</v>
      </c>
      <c r="J319" s="186" t="s">
        <v>27</v>
      </c>
      <c r="K319" s="186" t="s">
        <v>27</v>
      </c>
      <c r="L319" s="186" t="s">
        <v>27</v>
      </c>
      <c r="M319" s="186" t="s">
        <v>27</v>
      </c>
      <c r="N319" s="186" t="s">
        <v>27</v>
      </c>
      <c r="O319" s="2"/>
    </row>
    <row r="320" spans="1:15" ht="63" customHeight="1" x14ac:dyDescent="0.3">
      <c r="A320" s="241"/>
      <c r="B320" s="241"/>
      <c r="C320" s="241"/>
      <c r="D320" s="241"/>
      <c r="E320" s="241"/>
      <c r="F320" s="23" t="s">
        <v>32</v>
      </c>
      <c r="G320" s="155">
        <f>G223+G241+G271+G314+G217+G297+G278+G232</f>
        <v>14328201.969999999</v>
      </c>
      <c r="H320" s="155">
        <f>H223+H241+H271+H314+H217+H297+H278+H232</f>
        <v>10335064.629999999</v>
      </c>
      <c r="I320" s="150">
        <f t="shared" si="153"/>
        <v>72.130925091922052</v>
      </c>
      <c r="J320" s="186"/>
      <c r="K320" s="186"/>
      <c r="L320" s="186"/>
      <c r="M320" s="186"/>
      <c r="N320" s="186"/>
      <c r="O320" s="2"/>
    </row>
    <row r="321" spans="1:15" ht="46.8" x14ac:dyDescent="0.3">
      <c r="A321" s="241"/>
      <c r="B321" s="241"/>
      <c r="C321" s="241"/>
      <c r="D321" s="241"/>
      <c r="E321" s="241"/>
      <c r="F321" s="23" t="s">
        <v>33</v>
      </c>
      <c r="G321" s="154">
        <f>G224+G242+G275+G315+G218+G298+G279+G233</f>
        <v>11818558.42</v>
      </c>
      <c r="H321" s="154">
        <f>H224+H242+H275+H315+H218+H298+H279+H233</f>
        <v>11818558.42</v>
      </c>
      <c r="I321" s="150">
        <f t="shared" si="153"/>
        <v>100</v>
      </c>
      <c r="J321" s="186"/>
      <c r="K321" s="186"/>
      <c r="L321" s="186"/>
      <c r="M321" s="186"/>
      <c r="N321" s="186"/>
      <c r="O321" s="2"/>
    </row>
    <row r="322" spans="1:15" ht="31.2" x14ac:dyDescent="0.3">
      <c r="A322" s="235" t="s">
        <v>36</v>
      </c>
      <c r="B322" s="236"/>
      <c r="C322" s="234"/>
      <c r="D322" s="234"/>
      <c r="E322" s="242"/>
      <c r="F322" s="34" t="s">
        <v>28</v>
      </c>
      <c r="G322" s="157">
        <f t="shared" ref="G322:H322" si="156">G323+G324</f>
        <v>147777923.07999998</v>
      </c>
      <c r="H322" s="157">
        <f t="shared" si="156"/>
        <v>143379570.22999999</v>
      </c>
      <c r="I322" s="156">
        <f t="shared" si="153"/>
        <v>97.023673930226423</v>
      </c>
      <c r="J322" s="186" t="s">
        <v>27</v>
      </c>
      <c r="K322" s="186" t="s">
        <v>27</v>
      </c>
      <c r="L322" s="186" t="s">
        <v>27</v>
      </c>
      <c r="M322" s="186" t="s">
        <v>27</v>
      </c>
      <c r="N322" s="186" t="s">
        <v>27</v>
      </c>
      <c r="O322" s="2"/>
    </row>
    <row r="323" spans="1:15" ht="63" customHeight="1" x14ac:dyDescent="0.3">
      <c r="A323" s="237"/>
      <c r="B323" s="238"/>
      <c r="C323" s="234"/>
      <c r="D323" s="234"/>
      <c r="E323" s="242"/>
      <c r="F323" s="34" t="s">
        <v>32</v>
      </c>
      <c r="G323" s="157">
        <f>G320+G209+G174+G113</f>
        <v>100177891.56</v>
      </c>
      <c r="H323" s="157">
        <f>H320+H209+H174+H113</f>
        <v>96155806.159999996</v>
      </c>
      <c r="I323" s="156">
        <f t="shared" si="153"/>
        <v>95.985056845011513</v>
      </c>
      <c r="J323" s="186"/>
      <c r="K323" s="186"/>
      <c r="L323" s="186"/>
      <c r="M323" s="186"/>
      <c r="N323" s="186"/>
      <c r="O323" s="2"/>
    </row>
    <row r="324" spans="1:15" ht="46.8" x14ac:dyDescent="0.3">
      <c r="A324" s="239"/>
      <c r="B324" s="240"/>
      <c r="C324" s="234"/>
      <c r="D324" s="234"/>
      <c r="E324" s="242"/>
      <c r="F324" s="34" t="s">
        <v>33</v>
      </c>
      <c r="G324" s="156">
        <f>G114+G175+G321+G210</f>
        <v>47600031.519999996</v>
      </c>
      <c r="H324" s="156">
        <f>H114+H175+H321+H210</f>
        <v>47223764.07</v>
      </c>
      <c r="I324" s="156">
        <f t="shared" si="153"/>
        <v>99.209522687307668</v>
      </c>
      <c r="J324" s="186"/>
      <c r="K324" s="186"/>
      <c r="L324" s="186"/>
      <c r="M324" s="186"/>
      <c r="N324" s="186"/>
      <c r="O324" s="2"/>
    </row>
  </sheetData>
  <mergeCells count="981">
    <mergeCell ref="B4:N4"/>
    <mergeCell ref="K264:K266"/>
    <mergeCell ref="J264:J266"/>
    <mergeCell ref="E264:E266"/>
    <mergeCell ref="B261:B263"/>
    <mergeCell ref="C261:C263"/>
    <mergeCell ref="D261:D263"/>
    <mergeCell ref="E261:E263"/>
    <mergeCell ref="J261:J263"/>
    <mergeCell ref="K261:K263"/>
    <mergeCell ref="L261:L263"/>
    <mergeCell ref="M261:M263"/>
    <mergeCell ref="N261:N263"/>
    <mergeCell ref="M264:M266"/>
    <mergeCell ref="L264:L266"/>
    <mergeCell ref="C252:C254"/>
    <mergeCell ref="D252:D254"/>
    <mergeCell ref="E252:E254"/>
    <mergeCell ref="J252:J254"/>
    <mergeCell ref="K252:K254"/>
    <mergeCell ref="L252:L254"/>
    <mergeCell ref="M252:M254"/>
    <mergeCell ref="N252:N254"/>
    <mergeCell ref="B97:B99"/>
    <mergeCell ref="E97:E99"/>
    <mergeCell ref="B258:B260"/>
    <mergeCell ref="C258:C260"/>
    <mergeCell ref="D258:D260"/>
    <mergeCell ref="E258:E260"/>
    <mergeCell ref="J258:J260"/>
    <mergeCell ref="K258:K260"/>
    <mergeCell ref="E255:E257"/>
    <mergeCell ref="J255:J257"/>
    <mergeCell ref="K196:K198"/>
    <mergeCell ref="J181:J183"/>
    <mergeCell ref="J187:J189"/>
    <mergeCell ref="B252:B254"/>
    <mergeCell ref="K161:K163"/>
    <mergeCell ref="K148:K150"/>
    <mergeCell ref="H213:H215"/>
    <mergeCell ref="K155:K157"/>
    <mergeCell ref="E208:E210"/>
    <mergeCell ref="K167:K169"/>
    <mergeCell ref="K173:K175"/>
    <mergeCell ref="J185:J186"/>
    <mergeCell ref="K185:K186"/>
    <mergeCell ref="L258:L260"/>
    <mergeCell ref="M258:M260"/>
    <mergeCell ref="B100:B102"/>
    <mergeCell ref="C100:C102"/>
    <mergeCell ref="D100:D102"/>
    <mergeCell ref="E100:E102"/>
    <mergeCell ref="J164:J166"/>
    <mergeCell ref="K164:K166"/>
    <mergeCell ref="L164:L166"/>
    <mergeCell ref="M164:M166"/>
    <mergeCell ref="K193:K195"/>
    <mergeCell ref="D190:D192"/>
    <mergeCell ref="E190:E192"/>
    <mergeCell ref="B213:B215"/>
    <mergeCell ref="B219:B221"/>
    <mergeCell ref="D219:D221"/>
    <mergeCell ref="E219:E221"/>
    <mergeCell ref="J219:J221"/>
    <mergeCell ref="K219:K221"/>
    <mergeCell ref="M213:M215"/>
    <mergeCell ref="M228:M230"/>
    <mergeCell ref="B255:B257"/>
    <mergeCell ref="C255:C257"/>
    <mergeCell ref="D255:D257"/>
    <mergeCell ref="N164:N166"/>
    <mergeCell ref="M167:M169"/>
    <mergeCell ref="M191:M192"/>
    <mergeCell ref="L191:L192"/>
    <mergeCell ref="N100:N102"/>
    <mergeCell ref="B225:B227"/>
    <mergeCell ref="C225:C227"/>
    <mergeCell ref="D225:D227"/>
    <mergeCell ref="E225:E227"/>
    <mergeCell ref="J225:J227"/>
    <mergeCell ref="K225:K227"/>
    <mergeCell ref="L225:L227"/>
    <mergeCell ref="M225:M227"/>
    <mergeCell ref="N225:N227"/>
    <mergeCell ref="B202:B204"/>
    <mergeCell ref="C202:C204"/>
    <mergeCell ref="D222:D224"/>
    <mergeCell ref="D205:D207"/>
    <mergeCell ref="J205:J207"/>
    <mergeCell ref="E205:E207"/>
    <mergeCell ref="D202:D204"/>
    <mergeCell ref="B216:B218"/>
    <mergeCell ref="E216:E218"/>
    <mergeCell ref="J216:J218"/>
    <mergeCell ref="N196:N198"/>
    <mergeCell ref="L219:L221"/>
    <mergeCell ref="M219:M221"/>
    <mergeCell ref="N219:N221"/>
    <mergeCell ref="N208:N210"/>
    <mergeCell ref="N216:N218"/>
    <mergeCell ref="L199:L201"/>
    <mergeCell ref="M199:M201"/>
    <mergeCell ref="D228:D230"/>
    <mergeCell ref="K205:K207"/>
    <mergeCell ref="K199:K201"/>
    <mergeCell ref="E196:E198"/>
    <mergeCell ref="J196:J198"/>
    <mergeCell ref="D199:D201"/>
    <mergeCell ref="M280:M282"/>
    <mergeCell ref="N280:N282"/>
    <mergeCell ref="M273:M275"/>
    <mergeCell ref="F267:F269"/>
    <mergeCell ref="E267:E269"/>
    <mergeCell ref="H267:H269"/>
    <mergeCell ref="I267:I269"/>
    <mergeCell ref="M243:M245"/>
    <mergeCell ref="L187:L189"/>
    <mergeCell ref="M187:M189"/>
    <mergeCell ref="L216:L218"/>
    <mergeCell ref="L234:L236"/>
    <mergeCell ref="M234:M236"/>
    <mergeCell ref="M205:M207"/>
    <mergeCell ref="N234:N236"/>
    <mergeCell ref="M216:M218"/>
    <mergeCell ref="N222:N224"/>
    <mergeCell ref="J191:J192"/>
    <mergeCell ref="J237:J239"/>
    <mergeCell ref="K237:K239"/>
    <mergeCell ref="J213:J215"/>
    <mergeCell ref="F213:F215"/>
    <mergeCell ref="K267:K269"/>
    <mergeCell ref="L196:L198"/>
    <mergeCell ref="N55:N57"/>
    <mergeCell ref="D43:D45"/>
    <mergeCell ref="D46:D48"/>
    <mergeCell ref="D52:D54"/>
    <mergeCell ref="D58:D60"/>
    <mergeCell ref="D61:D63"/>
    <mergeCell ref="E49:E51"/>
    <mergeCell ref="E58:E60"/>
    <mergeCell ref="K43:K45"/>
    <mergeCell ref="M58:M60"/>
    <mergeCell ref="E61:E63"/>
    <mergeCell ref="N34:N36"/>
    <mergeCell ref="M46:M48"/>
    <mergeCell ref="N52:N54"/>
    <mergeCell ref="J46:J48"/>
    <mergeCell ref="J49:J51"/>
    <mergeCell ref="K52:K54"/>
    <mergeCell ref="I43:I45"/>
    <mergeCell ref="N37:N39"/>
    <mergeCell ref="L43:L45"/>
    <mergeCell ref="N286:N288"/>
    <mergeCell ref="N305:N307"/>
    <mergeCell ref="L289:L291"/>
    <mergeCell ref="M289:M291"/>
    <mergeCell ref="N289:N291"/>
    <mergeCell ref="L292:L294"/>
    <mergeCell ref="N136:N138"/>
    <mergeCell ref="N133:N135"/>
    <mergeCell ref="N103:N105"/>
    <mergeCell ref="M127:M129"/>
    <mergeCell ref="N112:N114"/>
    <mergeCell ref="M124:M126"/>
    <mergeCell ref="M121:M122"/>
    <mergeCell ref="L124:L126"/>
    <mergeCell ref="N148:N150"/>
    <mergeCell ref="M148:M150"/>
    <mergeCell ref="M142:M144"/>
    <mergeCell ref="N142:N144"/>
    <mergeCell ref="M130:M132"/>
    <mergeCell ref="M145:M147"/>
    <mergeCell ref="L115:L117"/>
    <mergeCell ref="L118:L120"/>
    <mergeCell ref="N187:N189"/>
    <mergeCell ref="L280:L282"/>
    <mergeCell ref="N181:N183"/>
    <mergeCell ref="M178:M180"/>
    <mergeCell ref="N185:N186"/>
    <mergeCell ref="N191:N192"/>
    <mergeCell ref="N193:N195"/>
    <mergeCell ref="L185:L186"/>
    <mergeCell ref="M185:M186"/>
    <mergeCell ref="M181:M183"/>
    <mergeCell ref="N178:N180"/>
    <mergeCell ref="N173:N175"/>
    <mergeCell ref="N199:N201"/>
    <mergeCell ref="M173:M175"/>
    <mergeCell ref="L193:L195"/>
    <mergeCell ref="M193:M195"/>
    <mergeCell ref="N270:N272"/>
    <mergeCell ref="N273:N275"/>
    <mergeCell ref="L273:L275"/>
    <mergeCell ref="L283:L285"/>
    <mergeCell ref="M283:M285"/>
    <mergeCell ref="L202:L204"/>
    <mergeCell ref="M202:M204"/>
    <mergeCell ref="N202:N204"/>
    <mergeCell ref="N213:N215"/>
    <mergeCell ref="L208:L210"/>
    <mergeCell ref="L213:L215"/>
    <mergeCell ref="L222:L224"/>
    <mergeCell ref="M240:M242"/>
    <mergeCell ref="L228:L230"/>
    <mergeCell ref="N205:N207"/>
    <mergeCell ref="L270:L272"/>
    <mergeCell ref="M270:M272"/>
    <mergeCell ref="M208:M210"/>
    <mergeCell ref="L205:L207"/>
    <mergeCell ref="N228:N230"/>
    <mergeCell ref="B228:B230"/>
    <mergeCell ref="C237:C239"/>
    <mergeCell ref="C231:C233"/>
    <mergeCell ref="D231:D233"/>
    <mergeCell ref="E231:E233"/>
    <mergeCell ref="E228:E230"/>
    <mergeCell ref="J228:J230"/>
    <mergeCell ref="B243:B245"/>
    <mergeCell ref="C243:C245"/>
    <mergeCell ref="D243:D245"/>
    <mergeCell ref="C240:C242"/>
    <mergeCell ref="C234:C236"/>
    <mergeCell ref="D234:D236"/>
    <mergeCell ref="E234:E236"/>
    <mergeCell ref="K234:K236"/>
    <mergeCell ref="D216:D218"/>
    <mergeCell ref="D196:D198"/>
    <mergeCell ref="E193:E195"/>
    <mergeCell ref="E213:E215"/>
    <mergeCell ref="E184:E186"/>
    <mergeCell ref="A228:A230"/>
    <mergeCell ref="E249:E251"/>
    <mergeCell ref="J249:J251"/>
    <mergeCell ref="K249:K251"/>
    <mergeCell ref="E243:E245"/>
    <mergeCell ref="J243:J245"/>
    <mergeCell ref="K243:K245"/>
    <mergeCell ref="K240:K242"/>
    <mergeCell ref="B249:B251"/>
    <mergeCell ref="C249:C251"/>
    <mergeCell ref="D249:D251"/>
    <mergeCell ref="A240:A242"/>
    <mergeCell ref="C196:C198"/>
    <mergeCell ref="C219:C221"/>
    <mergeCell ref="J234:J236"/>
    <mergeCell ref="J199:J201"/>
    <mergeCell ref="F178:F180"/>
    <mergeCell ref="J178:J180"/>
    <mergeCell ref="K181:K183"/>
    <mergeCell ref="J222:J224"/>
    <mergeCell ref="K187:K189"/>
    <mergeCell ref="B196:B198"/>
    <mergeCell ref="A212:B212"/>
    <mergeCell ref="A222:A224"/>
    <mergeCell ref="A213:A215"/>
    <mergeCell ref="C213:C215"/>
    <mergeCell ref="G178:G180"/>
    <mergeCell ref="K216:K218"/>
    <mergeCell ref="K222:K224"/>
    <mergeCell ref="J208:J210"/>
    <mergeCell ref="B222:B224"/>
    <mergeCell ref="C222:C224"/>
    <mergeCell ref="E222:E224"/>
    <mergeCell ref="B234:B236"/>
    <mergeCell ref="H178:H180"/>
    <mergeCell ref="D213:D215"/>
    <mergeCell ref="D208:D210"/>
    <mergeCell ref="D184:D186"/>
    <mergeCell ref="A190:A192"/>
    <mergeCell ref="B193:B195"/>
    <mergeCell ref="A193:A195"/>
    <mergeCell ref="B181:B183"/>
    <mergeCell ref="C190:C192"/>
    <mergeCell ref="A211:B211"/>
    <mergeCell ref="A205:A207"/>
    <mergeCell ref="B205:B207"/>
    <mergeCell ref="C181:C183"/>
    <mergeCell ref="A187:A189"/>
    <mergeCell ref="A199:A201"/>
    <mergeCell ref="A196:A198"/>
    <mergeCell ref="C205:C207"/>
    <mergeCell ref="B187:B189"/>
    <mergeCell ref="A161:A163"/>
    <mergeCell ref="B161:B163"/>
    <mergeCell ref="D148:D150"/>
    <mergeCell ref="I178:I180"/>
    <mergeCell ref="D187:D189"/>
    <mergeCell ref="C216:C218"/>
    <mergeCell ref="D237:D239"/>
    <mergeCell ref="B167:B169"/>
    <mergeCell ref="A167:A169"/>
    <mergeCell ref="C208:C210"/>
    <mergeCell ref="C193:C195"/>
    <mergeCell ref="A208:B210"/>
    <mergeCell ref="A170:A172"/>
    <mergeCell ref="A173:B175"/>
    <mergeCell ref="B170:B172"/>
    <mergeCell ref="A176:B176"/>
    <mergeCell ref="A181:A183"/>
    <mergeCell ref="C170:C172"/>
    <mergeCell ref="C187:C189"/>
    <mergeCell ref="C184:C186"/>
    <mergeCell ref="C178:C180"/>
    <mergeCell ref="D193:D195"/>
    <mergeCell ref="E202:E204"/>
    <mergeCell ref="A177:B177"/>
    <mergeCell ref="E187:E189"/>
    <mergeCell ref="D170:D172"/>
    <mergeCell ref="E173:E175"/>
    <mergeCell ref="D167:D169"/>
    <mergeCell ref="E170:E172"/>
    <mergeCell ref="E199:E201"/>
    <mergeCell ref="B121:B123"/>
    <mergeCell ref="D133:D135"/>
    <mergeCell ref="D127:D129"/>
    <mergeCell ref="E130:E132"/>
    <mergeCell ref="B152:B154"/>
    <mergeCell ref="C152:C154"/>
    <mergeCell ref="B130:B132"/>
    <mergeCell ref="B184:B186"/>
    <mergeCell ref="B178:B180"/>
    <mergeCell ref="C161:C163"/>
    <mergeCell ref="B124:B126"/>
    <mergeCell ref="C133:C135"/>
    <mergeCell ref="D130:D132"/>
    <mergeCell ref="E133:E135"/>
    <mergeCell ref="E178:E180"/>
    <mergeCell ref="C148:C150"/>
    <mergeCell ref="C145:C147"/>
    <mergeCell ref="D145:D147"/>
    <mergeCell ref="B164:B166"/>
    <mergeCell ref="C164:C166"/>
    <mergeCell ref="B148:B150"/>
    <mergeCell ref="B142:B144"/>
    <mergeCell ref="D164:D166"/>
    <mergeCell ref="E164:E166"/>
    <mergeCell ref="E155:E157"/>
    <mergeCell ref="B158:B160"/>
    <mergeCell ref="D161:D163"/>
    <mergeCell ref="C173:C175"/>
    <mergeCell ref="D173:D175"/>
    <mergeCell ref="B103:B105"/>
    <mergeCell ref="C103:C105"/>
    <mergeCell ref="D103:D105"/>
    <mergeCell ref="B91:B93"/>
    <mergeCell ref="A136:A138"/>
    <mergeCell ref="A133:A135"/>
    <mergeCell ref="B133:B135"/>
    <mergeCell ref="B136:B138"/>
    <mergeCell ref="C124:C126"/>
    <mergeCell ref="B127:B129"/>
    <mergeCell ref="A127:A129"/>
    <mergeCell ref="A112:B114"/>
    <mergeCell ref="A109:A111"/>
    <mergeCell ref="B109:B111"/>
    <mergeCell ref="C118:C120"/>
    <mergeCell ref="A118:B120"/>
    <mergeCell ref="D118:D120"/>
    <mergeCell ref="C97:C99"/>
    <mergeCell ref="D97:D99"/>
    <mergeCell ref="E109:E111"/>
    <mergeCell ref="B79:B81"/>
    <mergeCell ref="C79:C81"/>
    <mergeCell ref="D79:D81"/>
    <mergeCell ref="D106:D108"/>
    <mergeCell ref="A106:A108"/>
    <mergeCell ref="E76:E78"/>
    <mergeCell ref="D109:D111"/>
    <mergeCell ref="C106:C108"/>
    <mergeCell ref="C109:C111"/>
    <mergeCell ref="B85:B87"/>
    <mergeCell ref="C85:C87"/>
    <mergeCell ref="D85:D87"/>
    <mergeCell ref="E85:E87"/>
    <mergeCell ref="B88:B90"/>
    <mergeCell ref="B76:B78"/>
    <mergeCell ref="C91:C93"/>
    <mergeCell ref="D91:D93"/>
    <mergeCell ref="B82:B84"/>
    <mergeCell ref="C82:C84"/>
    <mergeCell ref="B94:B96"/>
    <mergeCell ref="C94:C96"/>
    <mergeCell ref="D94:D96"/>
    <mergeCell ref="E94:E96"/>
    <mergeCell ref="E115:E117"/>
    <mergeCell ref="D112:D114"/>
    <mergeCell ref="E112:E114"/>
    <mergeCell ref="E70:E72"/>
    <mergeCell ref="E103:E105"/>
    <mergeCell ref="J118:J120"/>
    <mergeCell ref="D64:D66"/>
    <mergeCell ref="E67:E69"/>
    <mergeCell ref="C67:C69"/>
    <mergeCell ref="J115:J117"/>
    <mergeCell ref="J109:J111"/>
    <mergeCell ref="G118:G120"/>
    <mergeCell ref="D67:D69"/>
    <mergeCell ref="J106:J108"/>
    <mergeCell ref="E106:E108"/>
    <mergeCell ref="I115:I117"/>
    <mergeCell ref="H115:H117"/>
    <mergeCell ref="E91:E93"/>
    <mergeCell ref="F115:F117"/>
    <mergeCell ref="F103:F105"/>
    <mergeCell ref="D115:D117"/>
    <mergeCell ref="G115:G117"/>
    <mergeCell ref="C112:C114"/>
    <mergeCell ref="G103:G105"/>
    <mergeCell ref="E22:E24"/>
    <mergeCell ref="A19:A21"/>
    <mergeCell ref="B19:B21"/>
    <mergeCell ref="C19:C21"/>
    <mergeCell ref="E19:E21"/>
    <mergeCell ref="A43:A45"/>
    <mergeCell ref="A22:A24"/>
    <mergeCell ref="A55:A57"/>
    <mergeCell ref="A46:A54"/>
    <mergeCell ref="A31:A33"/>
    <mergeCell ref="A25:A27"/>
    <mergeCell ref="B46:B48"/>
    <mergeCell ref="E55:E57"/>
    <mergeCell ref="D49:D51"/>
    <mergeCell ref="E25:E27"/>
    <mergeCell ref="C46:C48"/>
    <mergeCell ref="D34:D36"/>
    <mergeCell ref="E34:E36"/>
    <mergeCell ref="J25:J27"/>
    <mergeCell ref="B58:B60"/>
    <mergeCell ref="C58:C60"/>
    <mergeCell ref="C115:C117"/>
    <mergeCell ref="A115:B117"/>
    <mergeCell ref="B70:B72"/>
    <mergeCell ref="A103:A105"/>
    <mergeCell ref="B106:B108"/>
    <mergeCell ref="N13:N15"/>
    <mergeCell ref="J103:J105"/>
    <mergeCell ref="J70:J72"/>
    <mergeCell ref="B67:B69"/>
    <mergeCell ref="D31:D33"/>
    <mergeCell ref="E31:E33"/>
    <mergeCell ref="J31:J33"/>
    <mergeCell ref="K31:K33"/>
    <mergeCell ref="L31:L33"/>
    <mergeCell ref="M31:M33"/>
    <mergeCell ref="N31:N33"/>
    <mergeCell ref="N49:N51"/>
    <mergeCell ref="B34:B36"/>
    <mergeCell ref="B22:B24"/>
    <mergeCell ref="C22:C24"/>
    <mergeCell ref="M25:M27"/>
    <mergeCell ref="N61:N63"/>
    <mergeCell ref="K22:K24"/>
    <mergeCell ref="B31:B33"/>
    <mergeCell ref="C31:C33"/>
    <mergeCell ref="I103:I105"/>
    <mergeCell ref="H103:H105"/>
    <mergeCell ref="J73:J75"/>
    <mergeCell ref="E79:E81"/>
    <mergeCell ref="D82:D84"/>
    <mergeCell ref="E82:E84"/>
    <mergeCell ref="K25:K27"/>
    <mergeCell ref="K49:K51"/>
    <mergeCell ref="J52:J54"/>
    <mergeCell ref="J55:J57"/>
    <mergeCell ref="J61:J63"/>
    <mergeCell ref="B52:B54"/>
    <mergeCell ref="C52:C54"/>
    <mergeCell ref="B28:B30"/>
    <mergeCell ref="C28:C30"/>
    <mergeCell ref="D28:D30"/>
    <mergeCell ref="E28:E30"/>
    <mergeCell ref="E52:E54"/>
    <mergeCell ref="C25:C27"/>
    <mergeCell ref="E43:E45"/>
    <mergeCell ref="N82:N84"/>
    <mergeCell ref="N85:N87"/>
    <mergeCell ref="N88:N90"/>
    <mergeCell ref="N91:N93"/>
    <mergeCell ref="M94:M96"/>
    <mergeCell ref="N94:N96"/>
    <mergeCell ref="N97:N99"/>
    <mergeCell ref="M91:M93"/>
    <mergeCell ref="M115:M117"/>
    <mergeCell ref="N322:N324"/>
    <mergeCell ref="N319:N321"/>
    <mergeCell ref="N316:N318"/>
    <mergeCell ref="K277:K279"/>
    <mergeCell ref="L277:L279"/>
    <mergeCell ref="M277:M279"/>
    <mergeCell ref="N277:N279"/>
    <mergeCell ref="M322:M324"/>
    <mergeCell ref="L322:L324"/>
    <mergeCell ref="M319:M321"/>
    <mergeCell ref="L319:L321"/>
    <mergeCell ref="L316:L318"/>
    <mergeCell ref="M316:M318"/>
    <mergeCell ref="M308:M310"/>
    <mergeCell ref="N313:N315"/>
    <mergeCell ref="L305:L307"/>
    <mergeCell ref="M305:M307"/>
    <mergeCell ref="L308:L310"/>
    <mergeCell ref="L302:L304"/>
    <mergeCell ref="L313:L315"/>
    <mergeCell ref="M313:M315"/>
    <mergeCell ref="N292:N294"/>
    <mergeCell ref="N308:N310"/>
    <mergeCell ref="N283:N285"/>
    <mergeCell ref="E322:E324"/>
    <mergeCell ref="D319:D321"/>
    <mergeCell ref="D322:D324"/>
    <mergeCell ref="E319:E321"/>
    <mergeCell ref="E316:E318"/>
    <mergeCell ref="F311:F312"/>
    <mergeCell ref="E283:E285"/>
    <mergeCell ref="J283:J285"/>
    <mergeCell ref="K283:K285"/>
    <mergeCell ref="K319:K321"/>
    <mergeCell ref="J322:J324"/>
    <mergeCell ref="K322:K324"/>
    <mergeCell ref="G311:G312"/>
    <mergeCell ref="I311:I312"/>
    <mergeCell ref="J305:J306"/>
    <mergeCell ref="K305:K306"/>
    <mergeCell ref="E305:E307"/>
    <mergeCell ref="J302:J304"/>
    <mergeCell ref="E308:E310"/>
    <mergeCell ref="J308:J310"/>
    <mergeCell ref="K308:K310"/>
    <mergeCell ref="E313:E315"/>
    <mergeCell ref="E302:E304"/>
    <mergeCell ref="K302:K304"/>
    <mergeCell ref="C322:C324"/>
    <mergeCell ref="B316:B318"/>
    <mergeCell ref="C316:C318"/>
    <mergeCell ref="A322:B324"/>
    <mergeCell ref="A316:A318"/>
    <mergeCell ref="A319:B321"/>
    <mergeCell ref="C319:C321"/>
    <mergeCell ref="J273:J275"/>
    <mergeCell ref="G267:G269"/>
    <mergeCell ref="D267:D269"/>
    <mergeCell ref="J267:J269"/>
    <mergeCell ref="A314:A315"/>
    <mergeCell ref="A311:A312"/>
    <mergeCell ref="A273:A275"/>
    <mergeCell ref="A267:A269"/>
    <mergeCell ref="C299:C301"/>
    <mergeCell ref="D299:D301"/>
    <mergeCell ref="C313:C315"/>
    <mergeCell ref="B277:B279"/>
    <mergeCell ref="C277:C279"/>
    <mergeCell ref="D277:D279"/>
    <mergeCell ref="B305:B307"/>
    <mergeCell ref="C305:C307"/>
    <mergeCell ref="D305:D307"/>
    <mergeCell ref="K313:K315"/>
    <mergeCell ref="J270:J272"/>
    <mergeCell ref="K270:K272"/>
    <mergeCell ref="D316:D318"/>
    <mergeCell ref="B313:B315"/>
    <mergeCell ref="B311:B312"/>
    <mergeCell ref="B283:B285"/>
    <mergeCell ref="C283:C285"/>
    <mergeCell ref="D283:D285"/>
    <mergeCell ref="B299:B301"/>
    <mergeCell ref="J316:J318"/>
    <mergeCell ref="K316:K318"/>
    <mergeCell ref="C273:C275"/>
    <mergeCell ref="J319:J321"/>
    <mergeCell ref="E311:E312"/>
    <mergeCell ref="D273:D275"/>
    <mergeCell ref="C270:C272"/>
    <mergeCell ref="B273:B275"/>
    <mergeCell ref="B270:B272"/>
    <mergeCell ref="C311:C312"/>
    <mergeCell ref="D270:D272"/>
    <mergeCell ref="E270:E272"/>
    <mergeCell ref="E273:E275"/>
    <mergeCell ref="D311:D312"/>
    <mergeCell ref="H311:H312"/>
    <mergeCell ref="J313:J315"/>
    <mergeCell ref="A264:A266"/>
    <mergeCell ref="D264:D266"/>
    <mergeCell ref="C264:C266"/>
    <mergeCell ref="B264:B266"/>
    <mergeCell ref="C267:C269"/>
    <mergeCell ref="B280:B282"/>
    <mergeCell ref="D313:D315"/>
    <mergeCell ref="A270:A272"/>
    <mergeCell ref="B267:B269"/>
    <mergeCell ref="C286:C288"/>
    <mergeCell ref="C289:C291"/>
    <mergeCell ref="B286:B288"/>
    <mergeCell ref="B289:B291"/>
    <mergeCell ref="D286:D288"/>
    <mergeCell ref="D289:D291"/>
    <mergeCell ref="B308:B310"/>
    <mergeCell ref="C308:C310"/>
    <mergeCell ref="D308:D310"/>
    <mergeCell ref="C302:C304"/>
    <mergeCell ref="B240:B242"/>
    <mergeCell ref="C121:C123"/>
    <mergeCell ref="A121:A123"/>
    <mergeCell ref="I118:I120"/>
    <mergeCell ref="H118:H120"/>
    <mergeCell ref="B190:B192"/>
    <mergeCell ref="A178:A180"/>
    <mergeCell ref="C142:C144"/>
    <mergeCell ref="C139:C141"/>
    <mergeCell ref="C127:C129"/>
    <mergeCell ref="C136:C138"/>
    <mergeCell ref="C130:C132"/>
    <mergeCell ref="D136:D138"/>
    <mergeCell ref="B139:B141"/>
    <mergeCell ref="A139:A141"/>
    <mergeCell ref="A148:A150"/>
    <mergeCell ref="A124:A126"/>
    <mergeCell ref="A145:A147"/>
    <mergeCell ref="B145:B147"/>
    <mergeCell ref="A184:A186"/>
    <mergeCell ref="E121:E123"/>
    <mergeCell ref="F118:F120"/>
    <mergeCell ref="E161:E163"/>
    <mergeCell ref="A130:A132"/>
    <mergeCell ref="E152:E154"/>
    <mergeCell ref="J155:J157"/>
    <mergeCell ref="J142:J144"/>
    <mergeCell ref="J158:J160"/>
    <mergeCell ref="D139:D141"/>
    <mergeCell ref="E139:E141"/>
    <mergeCell ref="E142:E144"/>
    <mergeCell ref="J133:J135"/>
    <mergeCell ref="I121:I122"/>
    <mergeCell ref="H121:H122"/>
    <mergeCell ref="D121:D123"/>
    <mergeCell ref="E158:E160"/>
    <mergeCell ref="F121:F123"/>
    <mergeCell ref="J145:J147"/>
    <mergeCell ref="E145:E147"/>
    <mergeCell ref="G121:G123"/>
    <mergeCell ref="D124:D126"/>
    <mergeCell ref="D142:D144"/>
    <mergeCell ref="J127:J129"/>
    <mergeCell ref="D152:D154"/>
    <mergeCell ref="E136:E138"/>
    <mergeCell ref="E148:E150"/>
    <mergeCell ref="J136:J138"/>
    <mergeCell ref="N161:N163"/>
    <mergeCell ref="M161:M163"/>
    <mergeCell ref="N158:N160"/>
    <mergeCell ref="L155:L157"/>
    <mergeCell ref="L127:L129"/>
    <mergeCell ref="M118:M120"/>
    <mergeCell ref="L142:L144"/>
    <mergeCell ref="N124:N126"/>
    <mergeCell ref="L121:L122"/>
    <mergeCell ref="N127:N129"/>
    <mergeCell ref="N121:N122"/>
    <mergeCell ref="K142:K144"/>
    <mergeCell ref="M73:M75"/>
    <mergeCell ref="N73:N75"/>
    <mergeCell ref="M67:M69"/>
    <mergeCell ref="L58:L60"/>
    <mergeCell ref="L55:L57"/>
    <mergeCell ref="L73:L75"/>
    <mergeCell ref="E118:E120"/>
    <mergeCell ref="E124:E126"/>
    <mergeCell ref="E127:E129"/>
    <mergeCell ref="J124:J126"/>
    <mergeCell ref="K70:K72"/>
    <mergeCell ref="K103:K105"/>
    <mergeCell ref="K106:K108"/>
    <mergeCell ref="N64:N66"/>
    <mergeCell ref="M64:M66"/>
    <mergeCell ref="K64:K66"/>
    <mergeCell ref="K61:K63"/>
    <mergeCell ref="M61:M63"/>
    <mergeCell ref="N115:N117"/>
    <mergeCell ref="M106:M108"/>
    <mergeCell ref="M109:M111"/>
    <mergeCell ref="L103:L105"/>
    <mergeCell ref="N76:N78"/>
    <mergeCell ref="N79:N81"/>
    <mergeCell ref="D25:D27"/>
    <mergeCell ref="B49:B51"/>
    <mergeCell ref="C7:C8"/>
    <mergeCell ref="C13:C15"/>
    <mergeCell ref="E46:E48"/>
    <mergeCell ref="D40:D42"/>
    <mergeCell ref="N25:N27"/>
    <mergeCell ref="N118:N120"/>
    <mergeCell ref="N106:N108"/>
    <mergeCell ref="N109:N111"/>
    <mergeCell ref="N22:N24"/>
    <mergeCell ref="L25:L27"/>
    <mergeCell ref="L40:L42"/>
    <mergeCell ref="M40:M42"/>
    <mergeCell ref="N40:N42"/>
    <mergeCell ref="L49:L51"/>
    <mergeCell ref="N46:N48"/>
    <mergeCell ref="N43:N45"/>
    <mergeCell ref="N67:N69"/>
    <mergeCell ref="N58:N60"/>
    <mergeCell ref="M103:M105"/>
    <mergeCell ref="L106:L108"/>
    <mergeCell ref="L67:L69"/>
    <mergeCell ref="L64:L66"/>
    <mergeCell ref="M49:M51"/>
    <mergeCell ref="K40:K42"/>
    <mergeCell ref="K46:K48"/>
    <mergeCell ref="D55:D57"/>
    <mergeCell ref="L46:L48"/>
    <mergeCell ref="L28:L30"/>
    <mergeCell ref="M28:M30"/>
    <mergeCell ref="A40:A42"/>
    <mergeCell ref="K37:K39"/>
    <mergeCell ref="L37:L39"/>
    <mergeCell ref="M37:M39"/>
    <mergeCell ref="C55:C57"/>
    <mergeCell ref="C49:C51"/>
    <mergeCell ref="B55:B57"/>
    <mergeCell ref="C40:C42"/>
    <mergeCell ref="J34:J36"/>
    <mergeCell ref="K34:K36"/>
    <mergeCell ref="L34:L36"/>
    <mergeCell ref="M34:M36"/>
    <mergeCell ref="N28:N30"/>
    <mergeCell ref="M52:M54"/>
    <mergeCell ref="L52:L54"/>
    <mergeCell ref="G43:G45"/>
    <mergeCell ref="F43:F45"/>
    <mergeCell ref="C6:D6"/>
    <mergeCell ref="D19:D21"/>
    <mergeCell ref="K13:K15"/>
    <mergeCell ref="M55:M57"/>
    <mergeCell ref="K55:K57"/>
    <mergeCell ref="J43:J45"/>
    <mergeCell ref="K28:K30"/>
    <mergeCell ref="J28:J30"/>
    <mergeCell ref="C34:C36"/>
    <mergeCell ref="J13:J15"/>
    <mergeCell ref="F6:I6"/>
    <mergeCell ref="J16:J18"/>
    <mergeCell ref="N19:N21"/>
    <mergeCell ref="N16:N18"/>
    <mergeCell ref="L13:L15"/>
    <mergeCell ref="M16:M18"/>
    <mergeCell ref="D37:D39"/>
    <mergeCell ref="E37:E39"/>
    <mergeCell ref="J37:J39"/>
    <mergeCell ref="K16:K18"/>
    <mergeCell ref="L7:N7"/>
    <mergeCell ref="M19:M21"/>
    <mergeCell ref="A10:B10"/>
    <mergeCell ref="A12:B12"/>
    <mergeCell ref="A11:B11"/>
    <mergeCell ref="B13:B15"/>
    <mergeCell ref="M13:M15"/>
    <mergeCell ref="K19:K21"/>
    <mergeCell ref="L16:L18"/>
    <mergeCell ref="A6:A8"/>
    <mergeCell ref="B6:B8"/>
    <mergeCell ref="J7:J8"/>
    <mergeCell ref="A13:A15"/>
    <mergeCell ref="B16:B18"/>
    <mergeCell ref="H13:H15"/>
    <mergeCell ref="A16:A18"/>
    <mergeCell ref="D16:D18"/>
    <mergeCell ref="F13:F15"/>
    <mergeCell ref="D13:D15"/>
    <mergeCell ref="E13:E15"/>
    <mergeCell ref="E16:E18"/>
    <mergeCell ref="C16:C18"/>
    <mergeCell ref="G13:G15"/>
    <mergeCell ref="M112:M114"/>
    <mergeCell ref="J130:J132"/>
    <mergeCell ref="K109:K111"/>
    <mergeCell ref="K118:K120"/>
    <mergeCell ref="K136:K138"/>
    <mergeCell ref="J139:J141"/>
    <mergeCell ref="K130:K132"/>
    <mergeCell ref="L139:L141"/>
    <mergeCell ref="L167:L169"/>
    <mergeCell ref="M158:M160"/>
    <mergeCell ref="K124:K126"/>
    <mergeCell ref="J121:J122"/>
    <mergeCell ref="K115:K117"/>
    <mergeCell ref="L109:L111"/>
    <mergeCell ref="K112:K114"/>
    <mergeCell ref="K121:K122"/>
    <mergeCell ref="K139:K141"/>
    <mergeCell ref="K133:K135"/>
    <mergeCell ref="L133:L135"/>
    <mergeCell ref="L112:L114"/>
    <mergeCell ref="J112:J114"/>
    <mergeCell ref="J152:J154"/>
    <mergeCell ref="K152:K154"/>
    <mergeCell ref="L152:L154"/>
    <mergeCell ref="L148:L150"/>
    <mergeCell ref="L145:L147"/>
    <mergeCell ref="N145:N147"/>
    <mergeCell ref="N130:N132"/>
    <mergeCell ref="N139:N141"/>
    <mergeCell ref="M133:M135"/>
    <mergeCell ref="M139:M141"/>
    <mergeCell ref="L136:L138"/>
    <mergeCell ref="M136:M138"/>
    <mergeCell ref="L130:L132"/>
    <mergeCell ref="A2:N2"/>
    <mergeCell ref="B25:B27"/>
    <mergeCell ref="B40:B42"/>
    <mergeCell ref="L19:L21"/>
    <mergeCell ref="G7:I7"/>
    <mergeCell ref="B43:B45"/>
    <mergeCell ref="K7:K8"/>
    <mergeCell ref="C43:C45"/>
    <mergeCell ref="F7:F8"/>
    <mergeCell ref="A3:N3"/>
    <mergeCell ref="M22:M24"/>
    <mergeCell ref="L22:L24"/>
    <mergeCell ref="D7:D8"/>
    <mergeCell ref="E6:E8"/>
    <mergeCell ref="J22:J24"/>
    <mergeCell ref="E40:E42"/>
    <mergeCell ref="H43:H45"/>
    <mergeCell ref="J19:J21"/>
    <mergeCell ref="J6:N6"/>
    <mergeCell ref="D22:D24"/>
    <mergeCell ref="B37:B39"/>
    <mergeCell ref="C37:C39"/>
    <mergeCell ref="M43:M45"/>
    <mergeCell ref="I13:I15"/>
    <mergeCell ref="B231:B233"/>
    <mergeCell ref="L161:L163"/>
    <mergeCell ref="M152:M154"/>
    <mergeCell ref="N152:N154"/>
    <mergeCell ref="K127:K129"/>
    <mergeCell ref="N155:N157"/>
    <mergeCell ref="D178:D180"/>
    <mergeCell ref="D181:D183"/>
    <mergeCell ref="E167:E169"/>
    <mergeCell ref="C167:C169"/>
    <mergeCell ref="E181:E183"/>
    <mergeCell ref="C228:C230"/>
    <mergeCell ref="B199:B201"/>
    <mergeCell ref="C199:C201"/>
    <mergeCell ref="K191:K192"/>
    <mergeCell ref="I213:I215"/>
    <mergeCell ref="J193:J195"/>
    <mergeCell ref="K208:K210"/>
    <mergeCell ref="G213:G215"/>
    <mergeCell ref="K178:K180"/>
    <mergeCell ref="J173:J175"/>
    <mergeCell ref="N170:N172"/>
    <mergeCell ref="N167:N169"/>
    <mergeCell ref="L158:L160"/>
    <mergeCell ref="K170:K172"/>
    <mergeCell ref="M155:M157"/>
    <mergeCell ref="K231:K233"/>
    <mergeCell ref="L231:L233"/>
    <mergeCell ref="M231:M233"/>
    <mergeCell ref="J231:J233"/>
    <mergeCell ref="K228:K230"/>
    <mergeCell ref="J202:J204"/>
    <mergeCell ref="K202:K204"/>
    <mergeCell ref="J161:J163"/>
    <mergeCell ref="K158:K160"/>
    <mergeCell ref="L173:L175"/>
    <mergeCell ref="L181:L183"/>
    <mergeCell ref="L178:L180"/>
    <mergeCell ref="L170:L172"/>
    <mergeCell ref="M170:M172"/>
    <mergeCell ref="K213:K215"/>
    <mergeCell ref="J170:J172"/>
    <mergeCell ref="J167:J169"/>
    <mergeCell ref="M196:M198"/>
    <mergeCell ref="N243:N245"/>
    <mergeCell ref="N237:N239"/>
    <mergeCell ref="E240:E242"/>
    <mergeCell ref="K286:K288"/>
    <mergeCell ref="K289:K291"/>
    <mergeCell ref="L237:L239"/>
    <mergeCell ref="J277:J279"/>
    <mergeCell ref="E237:E239"/>
    <mergeCell ref="N240:N242"/>
    <mergeCell ref="M237:M239"/>
    <mergeCell ref="J289:J291"/>
    <mergeCell ref="L246:L248"/>
    <mergeCell ref="M246:M248"/>
    <mergeCell ref="N246:N248"/>
    <mergeCell ref="J240:J242"/>
    <mergeCell ref="L255:L257"/>
    <mergeCell ref="M255:M257"/>
    <mergeCell ref="N255:N257"/>
    <mergeCell ref="J280:J282"/>
    <mergeCell ref="K280:K282"/>
    <mergeCell ref="K246:K248"/>
    <mergeCell ref="K273:K275"/>
    <mergeCell ref="L286:L288"/>
    <mergeCell ref="M286:M288"/>
    <mergeCell ref="N231:N233"/>
    <mergeCell ref="N258:N260"/>
    <mergeCell ref="L240:L242"/>
    <mergeCell ref="M267:M269"/>
    <mergeCell ref="N267:N269"/>
    <mergeCell ref="L267:L269"/>
    <mergeCell ref="M222:M224"/>
    <mergeCell ref="N264:N266"/>
    <mergeCell ref="D302:D304"/>
    <mergeCell ref="E286:E288"/>
    <mergeCell ref="J286:J288"/>
    <mergeCell ref="E246:E248"/>
    <mergeCell ref="J246:J248"/>
    <mergeCell ref="L243:L245"/>
    <mergeCell ref="D240:D242"/>
    <mergeCell ref="M302:M304"/>
    <mergeCell ref="J292:J294"/>
    <mergeCell ref="K292:K294"/>
    <mergeCell ref="K299:K301"/>
    <mergeCell ref="L299:L301"/>
    <mergeCell ref="M299:M301"/>
    <mergeCell ref="E289:E291"/>
    <mergeCell ref="M292:M294"/>
    <mergeCell ref="N299:N301"/>
    <mergeCell ref="C246:C248"/>
    <mergeCell ref="D246:D248"/>
    <mergeCell ref="B292:B294"/>
    <mergeCell ref="C292:C294"/>
    <mergeCell ref="D292:D294"/>
    <mergeCell ref="E292:E294"/>
    <mergeCell ref="C296:C298"/>
    <mergeCell ref="D296:D298"/>
    <mergeCell ref="E296:E298"/>
    <mergeCell ref="E277:E279"/>
    <mergeCell ref="C280:C282"/>
    <mergeCell ref="D280:D282"/>
    <mergeCell ref="E280:E282"/>
    <mergeCell ref="L61:L63"/>
    <mergeCell ref="C64:C66"/>
    <mergeCell ref="E64:E66"/>
    <mergeCell ref="B296:B298"/>
    <mergeCell ref="B302:B304"/>
    <mergeCell ref="N302:N304"/>
    <mergeCell ref="J296:J298"/>
    <mergeCell ref="K145:K147"/>
    <mergeCell ref="J148:J150"/>
    <mergeCell ref="B155:B157"/>
    <mergeCell ref="C155:C157"/>
    <mergeCell ref="D155:D157"/>
    <mergeCell ref="L249:L251"/>
    <mergeCell ref="M249:M251"/>
    <mergeCell ref="N249:N251"/>
    <mergeCell ref="K255:K257"/>
    <mergeCell ref="K296:K298"/>
    <mergeCell ref="L296:L298"/>
    <mergeCell ref="M296:M298"/>
    <mergeCell ref="N296:N298"/>
    <mergeCell ref="E299:E301"/>
    <mergeCell ref="J299:J301"/>
    <mergeCell ref="B237:B239"/>
    <mergeCell ref="B246:B248"/>
    <mergeCell ref="J91:J93"/>
    <mergeCell ref="C88:C90"/>
    <mergeCell ref="D88:D90"/>
    <mergeCell ref="E88:E90"/>
    <mergeCell ref="K67:K69"/>
    <mergeCell ref="K73:K75"/>
    <mergeCell ref="B61:B63"/>
    <mergeCell ref="C61:C63"/>
    <mergeCell ref="J40:J42"/>
    <mergeCell ref="B64:B66"/>
    <mergeCell ref="J64:J66"/>
    <mergeCell ref="J67:J69"/>
    <mergeCell ref="J58:J60"/>
    <mergeCell ref="K58:K60"/>
    <mergeCell ref="B73:B75"/>
    <mergeCell ref="C73:C75"/>
    <mergeCell ref="D73:D75"/>
    <mergeCell ref="E73:E75"/>
    <mergeCell ref="D70:D72"/>
    <mergeCell ref="C70:C72"/>
  </mergeCells>
  <phoneticPr fontId="0" type="noConversion"/>
  <pageMargins left="0" right="0" top="0" bottom="0" header="0.31496062992125984" footer="0.31496062992125984"/>
  <pageSetup paperSize="9" scale="65" fitToHeight="0" orientation="landscape" horizontalDpi="180" verticalDpi="180" r:id="rId1"/>
  <headerFooter>
    <oddFooter>Страница &amp;P</oddFooter>
  </headerFooter>
  <rowBreaks count="11" manualBreakCount="11">
    <brk id="24" max="13" man="1"/>
    <brk id="42" max="13" man="1"/>
    <brk id="63" max="13" man="1"/>
    <brk id="96" max="13" man="1"/>
    <brk id="117" max="13" man="1"/>
    <brk id="151" max="13" man="1"/>
    <brk id="185" max="13" man="1"/>
    <brk id="204" max="13" man="1"/>
    <brk id="221" max="13" man="1"/>
    <brk id="258" max="13" man="1"/>
    <brk id="298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4.4" x14ac:dyDescent="0.3"/>
  <cols>
    <col min="1" max="1" width="26.44140625" customWidth="1"/>
    <col min="2" max="2" width="8.88671875" customWidth="1"/>
    <col min="4" max="4" width="16.6640625" customWidth="1"/>
    <col min="5" max="5" width="26.33203125" customWidth="1"/>
    <col min="6" max="6" width="15.33203125" customWidth="1"/>
    <col min="7" max="7" width="40.88671875" customWidth="1"/>
    <col min="8" max="8" width="11" customWidth="1"/>
  </cols>
  <sheetData>
    <row r="2" spans="1:9" ht="39" customHeight="1" x14ac:dyDescent="0.3">
      <c r="A2" s="177" t="s">
        <v>104</v>
      </c>
      <c r="B2" s="183">
        <v>2020</v>
      </c>
      <c r="C2" s="183">
        <v>2026</v>
      </c>
      <c r="D2" s="177" t="s">
        <v>100</v>
      </c>
      <c r="E2" s="139" t="s">
        <v>28</v>
      </c>
      <c r="F2" s="145">
        <f t="shared" ref="F2" si="0">F3+F4</f>
        <v>87250</v>
      </c>
      <c r="G2" s="138"/>
      <c r="H2" s="138"/>
      <c r="I2" s="138"/>
    </row>
    <row r="3" spans="1:9" ht="78.599999999999994" customHeight="1" x14ac:dyDescent="0.3">
      <c r="A3" s="178"/>
      <c r="B3" s="184"/>
      <c r="C3" s="184"/>
      <c r="D3" s="178"/>
      <c r="E3" s="139" t="s">
        <v>32</v>
      </c>
      <c r="F3" s="145">
        <v>87250</v>
      </c>
      <c r="G3" s="183" t="s">
        <v>90</v>
      </c>
      <c r="H3" s="183" t="s">
        <v>89</v>
      </c>
      <c r="I3" s="183">
        <v>7</v>
      </c>
    </row>
    <row r="4" spans="1:9" ht="48" customHeight="1" x14ac:dyDescent="0.3">
      <c r="A4" s="179"/>
      <c r="B4" s="185"/>
      <c r="C4" s="185"/>
      <c r="D4" s="179"/>
      <c r="E4" s="139" t="s">
        <v>33</v>
      </c>
      <c r="F4" s="145">
        <v>0</v>
      </c>
      <c r="G4" s="185"/>
      <c r="H4" s="185"/>
      <c r="I4" s="185"/>
    </row>
    <row r="5" spans="1:9" ht="32.4" customHeight="1" x14ac:dyDescent="0.3">
      <c r="A5" s="177" t="s">
        <v>53</v>
      </c>
      <c r="B5" s="183">
        <v>2020</v>
      </c>
      <c r="C5" s="183">
        <v>2026</v>
      </c>
      <c r="D5" s="177" t="s">
        <v>100</v>
      </c>
      <c r="E5" s="139" t="s">
        <v>28</v>
      </c>
      <c r="F5" s="145">
        <f t="shared" ref="F5" si="1">F6+F7</f>
        <v>4282791.66</v>
      </c>
      <c r="G5" s="183" t="s">
        <v>76</v>
      </c>
      <c r="H5" s="183" t="s">
        <v>75</v>
      </c>
      <c r="I5" s="183">
        <v>1</v>
      </c>
    </row>
    <row r="6" spans="1:9" ht="32.4" customHeight="1" x14ac:dyDescent="0.3">
      <c r="A6" s="178"/>
      <c r="B6" s="184"/>
      <c r="C6" s="184"/>
      <c r="D6" s="178"/>
      <c r="E6" s="139" t="s">
        <v>32</v>
      </c>
      <c r="F6" s="145">
        <v>4282791.66</v>
      </c>
      <c r="G6" s="184"/>
      <c r="H6" s="184"/>
      <c r="I6" s="184"/>
    </row>
    <row r="7" spans="1:9" ht="46.2" customHeight="1" x14ac:dyDescent="0.3">
      <c r="A7" s="179"/>
      <c r="B7" s="185"/>
      <c r="C7" s="185"/>
      <c r="D7" s="179"/>
      <c r="E7" s="139" t="s">
        <v>33</v>
      </c>
      <c r="F7" s="145">
        <v>0</v>
      </c>
      <c r="G7" s="185"/>
      <c r="H7" s="185"/>
      <c r="I7" s="185"/>
    </row>
    <row r="8" spans="1:9" ht="31.2" x14ac:dyDescent="0.3">
      <c r="A8" s="177" t="s">
        <v>55</v>
      </c>
      <c r="B8" s="183">
        <v>2020</v>
      </c>
      <c r="C8" s="183">
        <v>2026</v>
      </c>
      <c r="D8" s="177" t="s">
        <v>100</v>
      </c>
      <c r="E8" s="139" t="s">
        <v>28</v>
      </c>
      <c r="F8" s="145">
        <f t="shared" ref="F8" si="2">F9+F10</f>
        <v>8775445</v>
      </c>
      <c r="G8" s="167" t="s">
        <v>91</v>
      </c>
      <c r="H8" s="167" t="s">
        <v>75</v>
      </c>
      <c r="I8" s="160">
        <v>650</v>
      </c>
    </row>
    <row r="9" spans="1:9" ht="76.2" customHeight="1" x14ac:dyDescent="0.3">
      <c r="A9" s="201"/>
      <c r="B9" s="189"/>
      <c r="C9" s="189"/>
      <c r="D9" s="178"/>
      <c r="E9" s="139" t="s">
        <v>32</v>
      </c>
      <c r="F9" s="145">
        <v>8775445</v>
      </c>
      <c r="G9" s="170"/>
      <c r="H9" s="168"/>
      <c r="I9" s="161"/>
    </row>
    <row r="10" spans="1:9" ht="49.8" customHeight="1" x14ac:dyDescent="0.3">
      <c r="A10" s="202"/>
      <c r="B10" s="190"/>
      <c r="C10" s="190"/>
      <c r="D10" s="179"/>
      <c r="E10" s="139" t="s">
        <v>33</v>
      </c>
      <c r="F10" s="145">
        <v>0</v>
      </c>
      <c r="G10" s="171"/>
      <c r="H10" s="169"/>
      <c r="I10" s="162"/>
    </row>
    <row r="11" spans="1:9" ht="37.200000000000003" customHeight="1" x14ac:dyDescent="0.3">
      <c r="A11" s="177" t="s">
        <v>137</v>
      </c>
      <c r="B11" s="183">
        <v>2020</v>
      </c>
      <c r="C11" s="183">
        <v>2026</v>
      </c>
      <c r="D11" s="177" t="s">
        <v>100</v>
      </c>
      <c r="E11" s="139" t="s">
        <v>28</v>
      </c>
      <c r="F11" s="145">
        <f t="shared" ref="F11" si="3">F12+F13</f>
        <v>40827.519999999997</v>
      </c>
      <c r="G11" s="167" t="s">
        <v>138</v>
      </c>
      <c r="H11" s="167" t="s">
        <v>75</v>
      </c>
      <c r="I11" s="160"/>
    </row>
    <row r="12" spans="1:9" ht="65.400000000000006" customHeight="1" x14ac:dyDescent="0.3">
      <c r="A12" s="201"/>
      <c r="B12" s="189"/>
      <c r="C12" s="189"/>
      <c r="D12" s="178"/>
      <c r="E12" s="139" t="s">
        <v>32</v>
      </c>
      <c r="F12" s="145">
        <v>40827.519999999997</v>
      </c>
      <c r="G12" s="170"/>
      <c r="H12" s="168"/>
      <c r="I12" s="161"/>
    </row>
    <row r="13" spans="1:9" ht="52.8" customHeight="1" x14ac:dyDescent="0.3">
      <c r="A13" s="202"/>
      <c r="B13" s="190"/>
      <c r="C13" s="190"/>
      <c r="D13" s="179"/>
      <c r="E13" s="139" t="s">
        <v>33</v>
      </c>
      <c r="F13" s="145">
        <v>0</v>
      </c>
      <c r="G13" s="171"/>
      <c r="H13" s="169"/>
      <c r="I13" s="162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2022-05-13T06:33:42Z</dcterms:modified>
</cp:coreProperties>
</file>