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bookViews>
  <sheets>
    <sheet name="Лист1" sheetId="1" r:id="rId1"/>
    <sheet name="Лист2" sheetId="2" r:id="rId2"/>
    <sheet name="Лист3" sheetId="3" r:id="rId3"/>
  </sheets>
  <definedNames>
    <definedName name="_xlnm.Print_Area" localSheetId="0">Лист1!$A$1:$N$552</definedName>
  </definedNames>
  <calcPr calcId="162913"/>
</workbook>
</file>

<file path=xl/calcChain.xml><?xml version="1.0" encoding="utf-8"?>
<calcChain xmlns="http://schemas.openxmlformats.org/spreadsheetml/2006/main">
  <c r="N122" i="1" l="1"/>
  <c r="N62" i="1"/>
  <c r="I551" i="1" l="1"/>
  <c r="I552" i="1"/>
  <c r="I550" i="1"/>
  <c r="I548" i="1"/>
  <c r="I549" i="1"/>
  <c r="I533" i="1"/>
  <c r="I535" i="1"/>
  <c r="I536" i="1"/>
  <c r="I532" i="1"/>
  <c r="I524" i="1"/>
  <c r="I526" i="1"/>
  <c r="I527" i="1"/>
  <c r="I528" i="1"/>
  <c r="I513" i="1"/>
  <c r="I514" i="1"/>
  <c r="I512" i="1"/>
  <c r="N482" i="1"/>
  <c r="N479" i="1"/>
  <c r="I480" i="1"/>
  <c r="I483" i="1"/>
  <c r="N470" i="1"/>
  <c r="N467" i="1"/>
  <c r="N464" i="1"/>
  <c r="I449" i="1"/>
  <c r="I450" i="1"/>
  <c r="I451" i="1"/>
  <c r="I454" i="1"/>
  <c r="I457" i="1"/>
  <c r="I460" i="1"/>
  <c r="I463" i="1"/>
  <c r="I465" i="1"/>
  <c r="I466" i="1"/>
  <c r="I468" i="1"/>
  <c r="I471" i="1"/>
  <c r="I472" i="1"/>
  <c r="I439" i="1"/>
  <c r="I428" i="1"/>
  <c r="I427" i="1"/>
  <c r="N421" i="1"/>
  <c r="N412" i="1"/>
  <c r="I413" i="1"/>
  <c r="I415" i="1"/>
  <c r="I416" i="1"/>
  <c r="I417" i="1"/>
  <c r="I419" i="1"/>
  <c r="I422" i="1"/>
  <c r="N393" i="1"/>
  <c r="N385" i="1"/>
  <c r="N376" i="1"/>
  <c r="I377" i="1"/>
  <c r="I380" i="1"/>
  <c r="I383" i="1"/>
  <c r="I386" i="1"/>
  <c r="I390" i="1"/>
  <c r="I392" i="1"/>
  <c r="I393" i="1"/>
  <c r="I395" i="1"/>
  <c r="I396" i="1"/>
  <c r="I399" i="1"/>
  <c r="I366" i="1"/>
  <c r="I367" i="1"/>
  <c r="I365" i="1"/>
  <c r="I357" i="1"/>
  <c r="I358" i="1"/>
  <c r="I330" i="1"/>
  <c r="I333" i="1"/>
  <c r="I334" i="1"/>
  <c r="N302" i="1"/>
  <c r="I303" i="1"/>
  <c r="I306" i="1"/>
  <c r="I307" i="1"/>
  <c r="I308" i="1"/>
  <c r="I309" i="1"/>
  <c r="I310" i="1"/>
  <c r="I311" i="1"/>
  <c r="I312" i="1"/>
  <c r="I313" i="1"/>
  <c r="I314" i="1"/>
  <c r="I315" i="1"/>
  <c r="I316" i="1"/>
  <c r="I317" i="1"/>
  <c r="I318" i="1"/>
  <c r="I319" i="1"/>
  <c r="I321" i="1"/>
  <c r="I322" i="1"/>
  <c r="N293" i="1"/>
  <c r="I294" i="1"/>
  <c r="I297" i="1"/>
  <c r="I298" i="1"/>
  <c r="N281" i="1"/>
  <c r="I276" i="1"/>
  <c r="I279" i="1"/>
  <c r="I280" i="1"/>
  <c r="I282" i="1"/>
  <c r="I283" i="1"/>
  <c r="I285" i="1"/>
  <c r="I286" i="1"/>
  <c r="N245" i="1"/>
  <c r="I246" i="1"/>
  <c r="I249" i="1"/>
  <c r="I236" i="1"/>
  <c r="I226" i="1"/>
  <c r="I230" i="1"/>
  <c r="I217" i="1"/>
  <c r="I216" i="1"/>
  <c r="H201" i="1"/>
  <c r="I191" i="1"/>
  <c r="I192" i="1"/>
  <c r="I193" i="1"/>
  <c r="I194" i="1"/>
  <c r="I195" i="1"/>
  <c r="I196" i="1"/>
  <c r="I197" i="1"/>
  <c r="I198" i="1"/>
  <c r="I199" i="1"/>
  <c r="I204" i="1"/>
  <c r="I205" i="1"/>
  <c r="H177" i="1"/>
  <c r="I177" i="1" s="1"/>
  <c r="I190" i="1"/>
  <c r="I189" i="1"/>
  <c r="I179" i="1"/>
  <c r="I182" i="1"/>
  <c r="I185" i="1"/>
  <c r="I153" i="1"/>
  <c r="I155" i="1"/>
  <c r="I156" i="1"/>
  <c r="I157" i="1"/>
  <c r="I159" i="1"/>
  <c r="I160" i="1"/>
  <c r="I162" i="1"/>
  <c r="I164" i="1"/>
  <c r="I165" i="1"/>
  <c r="I166" i="1"/>
  <c r="I167" i="1"/>
  <c r="I168" i="1"/>
  <c r="I169" i="1"/>
  <c r="I170" i="1"/>
  <c r="I171" i="1"/>
  <c r="I172" i="1"/>
  <c r="I175" i="1"/>
  <c r="I123" i="1"/>
  <c r="I126" i="1"/>
  <c r="I127" i="1"/>
  <c r="I129" i="1"/>
  <c r="I131" i="1"/>
  <c r="I132" i="1"/>
  <c r="I133" i="1"/>
  <c r="I134" i="1"/>
  <c r="I135" i="1"/>
  <c r="I136" i="1"/>
  <c r="I137" i="1"/>
  <c r="I138" i="1"/>
  <c r="I139" i="1"/>
  <c r="I141" i="1"/>
  <c r="I145" i="1"/>
  <c r="N111" i="1"/>
  <c r="N112" i="1"/>
  <c r="N110" i="1"/>
  <c r="I90" i="1" l="1"/>
  <c r="I93" i="1"/>
  <c r="I99" i="1"/>
  <c r="I100" i="1"/>
  <c r="I102" i="1"/>
  <c r="I103" i="1"/>
  <c r="I111" i="1"/>
  <c r="I112" i="1"/>
  <c r="I115" i="1"/>
  <c r="N61" i="1"/>
  <c r="N53" i="1"/>
  <c r="N52" i="1"/>
  <c r="N51" i="1"/>
  <c r="N23" i="1"/>
  <c r="N20" i="1"/>
  <c r="N17" i="1"/>
  <c r="I82" i="1"/>
  <c r="I17" i="1"/>
  <c r="I18" i="1"/>
  <c r="I22" i="1"/>
  <c r="I25" i="1"/>
  <c r="I27" i="1"/>
  <c r="I28" i="1"/>
  <c r="I29" i="1"/>
  <c r="I30" i="1"/>
  <c r="I31" i="1"/>
  <c r="I33" i="1"/>
  <c r="I36" i="1"/>
  <c r="I39" i="1"/>
  <c r="I40" i="1"/>
  <c r="I41" i="1"/>
  <c r="I42" i="1"/>
  <c r="I43" i="1"/>
  <c r="I46" i="1"/>
  <c r="I48" i="1"/>
  <c r="I51" i="1"/>
  <c r="I52" i="1"/>
  <c r="I54" i="1"/>
  <c r="I55" i="1"/>
  <c r="I56" i="1"/>
  <c r="I57" i="1"/>
  <c r="I58" i="1"/>
  <c r="I60" i="1"/>
  <c r="I61" i="1"/>
  <c r="I63" i="1"/>
  <c r="I64" i="1"/>
  <c r="I65" i="1"/>
  <c r="I66" i="1"/>
  <c r="I67" i="1"/>
  <c r="I69" i="1"/>
  <c r="I71" i="1"/>
  <c r="I72" i="1"/>
  <c r="I73" i="1"/>
  <c r="I76" i="1"/>
  <c r="I78" i="1"/>
  <c r="I79" i="1"/>
  <c r="G151" i="1" l="1"/>
  <c r="H151" i="1"/>
  <c r="I151" i="1" s="1"/>
  <c r="G150" i="1"/>
  <c r="H150" i="1"/>
  <c r="I150" i="1" s="1"/>
  <c r="H170" i="1"/>
  <c r="G170" i="1"/>
  <c r="G95" i="1"/>
  <c r="G121" i="1" l="1"/>
  <c r="H121" i="1"/>
  <c r="I121" i="1" s="1"/>
  <c r="G120" i="1"/>
  <c r="H120" i="1"/>
  <c r="I120" i="1" s="1"/>
  <c r="H140" i="1"/>
  <c r="I140" i="1" s="1"/>
  <c r="G140" i="1"/>
  <c r="G143" i="1"/>
  <c r="H143" i="1"/>
  <c r="I143" i="1" s="1"/>
  <c r="G88" i="1"/>
  <c r="H88" i="1"/>
  <c r="G87" i="1"/>
  <c r="H87" i="1"/>
  <c r="I87" i="1" s="1"/>
  <c r="H110" i="1"/>
  <c r="G110" i="1"/>
  <c r="I88" i="1" l="1"/>
  <c r="I110" i="1"/>
  <c r="G16" i="1"/>
  <c r="H16" i="1"/>
  <c r="I16" i="1" s="1"/>
  <c r="H77" i="1"/>
  <c r="I77" i="1" s="1"/>
  <c r="G77" i="1"/>
  <c r="G224" i="1" l="1"/>
  <c r="H224" i="1"/>
  <c r="I224" i="1" s="1"/>
  <c r="H74" i="1" l="1"/>
  <c r="I74" i="1" s="1"/>
  <c r="G74" i="1"/>
  <c r="H71" i="1"/>
  <c r="G71" i="1"/>
  <c r="G477" i="1" l="1"/>
  <c r="G448" i="1" l="1"/>
  <c r="H448" i="1"/>
  <c r="I448" i="1" s="1"/>
  <c r="G447" i="1"/>
  <c r="H447" i="1"/>
  <c r="I447" i="1" s="1"/>
  <c r="H467" i="1"/>
  <c r="I467" i="1" s="1"/>
  <c r="G467" i="1"/>
  <c r="G62" i="1" l="1"/>
  <c r="H302" i="1" l="1"/>
  <c r="I302" i="1" s="1"/>
  <c r="G188" i="1" l="1"/>
  <c r="G178" i="1"/>
  <c r="H137" i="1"/>
  <c r="G137" i="1"/>
  <c r="H107" i="1"/>
  <c r="G107" i="1"/>
  <c r="G274" i="1" l="1"/>
  <c r="H274" i="1"/>
  <c r="I274" i="1" s="1"/>
  <c r="G273" i="1"/>
  <c r="H273" i="1"/>
  <c r="I273" i="1" s="1"/>
  <c r="H281" i="1"/>
  <c r="I281" i="1" s="1"/>
  <c r="G281" i="1"/>
  <c r="G244" i="1" l="1"/>
  <c r="H244" i="1"/>
  <c r="I244" i="1" s="1"/>
  <c r="G243" i="1"/>
  <c r="H243" i="1"/>
  <c r="I243" i="1" s="1"/>
  <c r="I263" i="1"/>
  <c r="H263" i="1"/>
  <c r="G263" i="1"/>
  <c r="H68" i="1" l="1"/>
  <c r="I68" i="1" s="1"/>
  <c r="G68" i="1"/>
  <c r="H65" i="1"/>
  <c r="G65" i="1"/>
  <c r="H104" i="1" l="1"/>
  <c r="G104" i="1"/>
  <c r="G470" i="1" l="1"/>
  <c r="H470" i="1"/>
  <c r="I470" i="1" s="1"/>
  <c r="G412" i="1"/>
  <c r="H412" i="1"/>
  <c r="I412" i="1" s="1"/>
  <c r="H225" i="1" l="1"/>
  <c r="H223" i="1" l="1"/>
  <c r="I223" i="1" s="1"/>
  <c r="I225" i="1"/>
  <c r="H62" i="1"/>
  <c r="I62" i="1" s="1"/>
  <c r="G375" i="1" l="1"/>
  <c r="H375" i="1"/>
  <c r="I375" i="1" s="1"/>
  <c r="G374" i="1"/>
  <c r="H374" i="1"/>
  <c r="I374" i="1" s="1"/>
  <c r="I400" i="1"/>
  <c r="H400" i="1"/>
  <c r="G400" i="1"/>
  <c r="I260" i="1"/>
  <c r="H260" i="1"/>
  <c r="G260" i="1"/>
  <c r="H134" i="1"/>
  <c r="G134" i="1"/>
  <c r="H131" i="1"/>
  <c r="G131" i="1"/>
  <c r="H101" i="1"/>
  <c r="G101" i="1"/>
  <c r="I101" i="1" l="1"/>
  <c r="G251" i="1"/>
  <c r="H251" i="1"/>
  <c r="I251" i="1"/>
  <c r="H356" i="1" l="1"/>
  <c r="I356" i="1" s="1"/>
  <c r="G356" i="1"/>
  <c r="H355" i="1"/>
  <c r="I355" i="1" s="1"/>
  <c r="G355" i="1"/>
  <c r="H354" i="1"/>
  <c r="I354" i="1" s="1"/>
  <c r="G354" i="1"/>
  <c r="G353" i="1" l="1"/>
  <c r="H353" i="1"/>
  <c r="I353" i="1" s="1"/>
  <c r="H202" i="1" l="1"/>
  <c r="G201" i="1"/>
  <c r="I201" i="1" s="1"/>
  <c r="I206" i="1"/>
  <c r="H206" i="1"/>
  <c r="G206" i="1"/>
  <c r="G193" i="1"/>
  <c r="H193" i="1"/>
  <c r="G192" i="1"/>
  <c r="H192" i="1"/>
  <c r="H194" i="1"/>
  <c r="G194" i="1"/>
  <c r="H200" i="1" l="1"/>
  <c r="H59" i="1"/>
  <c r="I59" i="1" s="1"/>
  <c r="G59" i="1"/>
  <c r="G167" i="1" l="1"/>
  <c r="H167" i="1"/>
  <c r="G535" i="1" l="1"/>
  <c r="H535" i="1"/>
  <c r="G533" i="1"/>
  <c r="H533" i="1"/>
  <c r="G523" i="1"/>
  <c r="H523" i="1"/>
  <c r="I523" i="1" s="1"/>
  <c r="G534" i="1"/>
  <c r="H534" i="1"/>
  <c r="G438" i="1"/>
  <c r="H438" i="1"/>
  <c r="I438" i="1" s="1"/>
  <c r="G411" i="1"/>
  <c r="H411" i="1"/>
  <c r="G410" i="1"/>
  <c r="H410" i="1"/>
  <c r="I410" i="1" s="1"/>
  <c r="H421" i="1"/>
  <c r="I421" i="1" s="1"/>
  <c r="G421" i="1"/>
  <c r="H209" i="1"/>
  <c r="G532" i="1" l="1"/>
  <c r="H532" i="1"/>
  <c r="G214" i="1" l="1"/>
  <c r="H214" i="1"/>
  <c r="I214" i="1" s="1"/>
  <c r="G213" i="1"/>
  <c r="I209" i="1"/>
  <c r="G209" i="1"/>
  <c r="H203" i="1"/>
  <c r="G203" i="1" l="1"/>
  <c r="I203" i="1" s="1"/>
  <c r="G202" i="1"/>
  <c r="I202" i="1" s="1"/>
  <c r="G212" i="1"/>
  <c r="I509" i="1"/>
  <c r="H509" i="1"/>
  <c r="G509" i="1"/>
  <c r="G508" i="1"/>
  <c r="H508" i="1"/>
  <c r="I508" i="1"/>
  <c r="G507" i="1"/>
  <c r="H507" i="1"/>
  <c r="I507" i="1"/>
  <c r="G200" i="1" l="1"/>
  <c r="I200" i="1" s="1"/>
  <c r="I506" i="1"/>
  <c r="H506" i="1"/>
  <c r="G506" i="1"/>
  <c r="H98" i="1"/>
  <c r="G98" i="1"/>
  <c r="H56" i="1"/>
  <c r="G56" i="1"/>
  <c r="I98" i="1" l="1"/>
  <c r="G522" i="1"/>
  <c r="H522" i="1"/>
  <c r="G521" i="1"/>
  <c r="H521" i="1"/>
  <c r="I521" i="1" s="1"/>
  <c r="H526" i="1"/>
  <c r="G526" i="1"/>
  <c r="I257" i="1"/>
  <c r="H257" i="1"/>
  <c r="G257" i="1"/>
  <c r="H228" i="1"/>
  <c r="I228" i="1" s="1"/>
  <c r="G228" i="1"/>
  <c r="H95" i="1"/>
  <c r="H53" i="1"/>
  <c r="I53" i="1" s="1"/>
  <c r="G53" i="1"/>
  <c r="G500" i="1" l="1"/>
  <c r="H500" i="1"/>
  <c r="I500" i="1"/>
  <c r="G177" i="1" l="1"/>
  <c r="H185" i="1"/>
  <c r="G185" i="1"/>
  <c r="H50" i="1" l="1"/>
  <c r="I50" i="1" s="1"/>
  <c r="G50" i="1"/>
  <c r="H464" i="1" l="1"/>
  <c r="I464" i="1" s="1"/>
  <c r="G464" i="1"/>
  <c r="H397" i="1" l="1"/>
  <c r="I397" i="1" s="1"/>
  <c r="G397" i="1"/>
  <c r="I424" i="1" l="1"/>
  <c r="H424" i="1"/>
  <c r="G424" i="1"/>
  <c r="H418" i="1"/>
  <c r="I418" i="1" s="1"/>
  <c r="G418" i="1"/>
  <c r="G415" i="1"/>
  <c r="H415" i="1"/>
  <c r="G173" i="1"/>
  <c r="H173" i="1"/>
  <c r="I173" i="1" s="1"/>
  <c r="G35" i="1"/>
  <c r="G15" i="1" s="1"/>
  <c r="H35" i="1"/>
  <c r="H15" i="1" l="1"/>
  <c r="I15" i="1" s="1"/>
  <c r="I35" i="1"/>
  <c r="G236" i="1"/>
  <c r="H191" i="1"/>
  <c r="G191" i="1"/>
  <c r="I544" i="1" l="1"/>
  <c r="H544" i="1"/>
  <c r="G544" i="1"/>
  <c r="I543" i="1"/>
  <c r="H543" i="1"/>
  <c r="G543" i="1"/>
  <c r="I542" i="1"/>
  <c r="H542" i="1"/>
  <c r="H548" i="1" s="1"/>
  <c r="G542" i="1"/>
  <c r="G548" i="1" l="1"/>
  <c r="H549" i="1"/>
  <c r="H547" i="1" s="1"/>
  <c r="H520" i="1"/>
  <c r="I520" i="1" s="1"/>
  <c r="I541" i="1"/>
  <c r="G520" i="1"/>
  <c r="G549" i="1"/>
  <c r="G541" i="1"/>
  <c r="H541" i="1"/>
  <c r="G311" i="1"/>
  <c r="H311" i="1"/>
  <c r="G308" i="1"/>
  <c r="H308" i="1"/>
  <c r="G547" i="1" l="1"/>
  <c r="I547" i="1" s="1"/>
  <c r="G41" i="1"/>
  <c r="H41" i="1"/>
  <c r="H197" i="1"/>
  <c r="G197" i="1"/>
  <c r="H182" i="1"/>
  <c r="G182" i="1"/>
  <c r="H179" i="1"/>
  <c r="G179" i="1"/>
  <c r="H215" i="1" l="1"/>
  <c r="I215" i="1" s="1"/>
  <c r="H213" i="1"/>
  <c r="I213" i="1" s="1"/>
  <c r="G176" i="1"/>
  <c r="G478" i="1"/>
  <c r="H478" i="1"/>
  <c r="H514" i="1" s="1"/>
  <c r="H477" i="1"/>
  <c r="I477" i="1" s="1"/>
  <c r="G503" i="1"/>
  <c r="H503" i="1"/>
  <c r="I503" i="1"/>
  <c r="G161" i="1"/>
  <c r="H161" i="1"/>
  <c r="I161" i="1" s="1"/>
  <c r="G514" i="1" l="1"/>
  <c r="H212" i="1"/>
  <c r="I212" i="1" s="1"/>
  <c r="H235" i="1"/>
  <c r="I235" i="1" s="1"/>
  <c r="G215" i="1"/>
  <c r="H278" i="1" l="1"/>
  <c r="I278" i="1" s="1"/>
  <c r="G278" i="1"/>
  <c r="G403" i="1" l="1"/>
  <c r="H403" i="1"/>
  <c r="I403" i="1"/>
  <c r="G225" i="1" l="1"/>
  <c r="G223" i="1" s="1"/>
  <c r="G235" i="1" l="1"/>
  <c r="G301" i="1"/>
  <c r="H301" i="1"/>
  <c r="I301" i="1" s="1"/>
  <c r="G300" i="1"/>
  <c r="H300" i="1"/>
  <c r="I300" i="1" s="1"/>
  <c r="H317" i="1"/>
  <c r="G317" i="1"/>
  <c r="G361" i="1" l="1"/>
  <c r="H361" i="1"/>
  <c r="I361" i="1"/>
  <c r="G360" i="1"/>
  <c r="H360" i="1"/>
  <c r="I360" i="1"/>
  <c r="G362" i="1"/>
  <c r="H362" i="1"/>
  <c r="I362" i="1"/>
  <c r="G343" i="1"/>
  <c r="H343" i="1"/>
  <c r="I343" i="1"/>
  <c r="G342" i="1"/>
  <c r="H342" i="1"/>
  <c r="I342" i="1"/>
  <c r="I350" i="1"/>
  <c r="H350" i="1"/>
  <c r="G350" i="1"/>
  <c r="I347" i="1"/>
  <c r="H347" i="1"/>
  <c r="G347" i="1"/>
  <c r="I254" i="1"/>
  <c r="H254" i="1"/>
  <c r="G254" i="1"/>
  <c r="G359" i="1" l="1"/>
  <c r="I359" i="1"/>
  <c r="H359" i="1"/>
  <c r="G113" i="1"/>
  <c r="H113" i="1"/>
  <c r="G92" i="1"/>
  <c r="H92" i="1"/>
  <c r="I92" i="1" s="1"/>
  <c r="H47" i="1"/>
  <c r="I47" i="1" s="1"/>
  <c r="G47" i="1"/>
  <c r="I113" i="1" l="1"/>
  <c r="H429" i="1"/>
  <c r="G394" i="1"/>
  <c r="H394" i="1"/>
  <c r="I394" i="1" s="1"/>
  <c r="G292" i="1" l="1"/>
  <c r="H292" i="1"/>
  <c r="I292" i="1" s="1"/>
  <c r="G291" i="1"/>
  <c r="H291" i="1"/>
  <c r="I291" i="1" s="1"/>
  <c r="G332" i="1" l="1"/>
  <c r="H332" i="1"/>
  <c r="I332" i="1" s="1"/>
  <c r="G328" i="1"/>
  <c r="H328" i="1"/>
  <c r="G305" i="1"/>
  <c r="H305" i="1"/>
  <c r="I305" i="1" s="1"/>
  <c r="G296" i="1"/>
  <c r="H296" i="1"/>
  <c r="I296" i="1" s="1"/>
  <c r="G284" i="1"/>
  <c r="H284" i="1"/>
  <c r="I284" i="1" s="1"/>
  <c r="G248" i="1"/>
  <c r="H248" i="1"/>
  <c r="I248" i="1" s="1"/>
  <c r="H367" i="1" l="1"/>
  <c r="I328" i="1"/>
  <c r="G367" i="1"/>
  <c r="G128" i="1"/>
  <c r="H128" i="1"/>
  <c r="I128" i="1" s="1"/>
  <c r="G341" i="1" l="1"/>
  <c r="G344" i="1"/>
  <c r="H344" i="1"/>
  <c r="I344" i="1"/>
  <c r="G327" i="1"/>
  <c r="H327" i="1"/>
  <c r="G266" i="1"/>
  <c r="H266" i="1"/>
  <c r="I266" i="1"/>
  <c r="H366" i="1" l="1"/>
  <c r="I327" i="1"/>
  <c r="G366" i="1"/>
  <c r="I341" i="1"/>
  <c r="H341" i="1"/>
  <c r="G320" i="1" l="1"/>
  <c r="H320" i="1"/>
  <c r="I320" i="1" s="1"/>
  <c r="G38" i="1"/>
  <c r="H38" i="1"/>
  <c r="I38" i="1" s="1"/>
  <c r="G80" i="1"/>
  <c r="H80" i="1"/>
  <c r="I80" i="1" s="1"/>
  <c r="G32" i="1"/>
  <c r="H32" i="1"/>
  <c r="I32" i="1" s="1"/>
  <c r="G44" i="1"/>
  <c r="H44" i="1"/>
  <c r="I44" i="1" s="1"/>
  <c r="G14" i="1" l="1"/>
  <c r="H14" i="1"/>
  <c r="I14" i="1" s="1"/>
  <c r="G29" i="1"/>
  <c r="H29" i="1"/>
  <c r="G222" i="1"/>
  <c r="H222" i="1"/>
  <c r="I222" i="1" s="1"/>
  <c r="G164" i="1"/>
  <c r="H164" i="1"/>
  <c r="G26" i="1"/>
  <c r="H26" i="1"/>
  <c r="I26" i="1" s="1"/>
  <c r="G436" i="1"/>
  <c r="H436" i="1"/>
  <c r="I436" i="1" s="1"/>
  <c r="G429" i="1"/>
  <c r="H409" i="1"/>
  <c r="I409" i="1" s="1"/>
  <c r="G385" i="1"/>
  <c r="H385" i="1"/>
  <c r="I385" i="1" s="1"/>
  <c r="H242" i="1"/>
  <c r="I242" i="1" s="1"/>
  <c r="G245" i="1"/>
  <c r="H245" i="1"/>
  <c r="I245" i="1" s="1"/>
  <c r="I429" i="1"/>
  <c r="G302" i="1"/>
  <c r="H458" i="1"/>
  <c r="I458" i="1" s="1"/>
  <c r="I231" i="1"/>
  <c r="G458" i="1"/>
  <c r="G391" i="1"/>
  <c r="H391" i="1"/>
  <c r="I391" i="1" s="1"/>
  <c r="H388" i="1"/>
  <c r="I388" i="1" s="1"/>
  <c r="G388" i="1"/>
  <c r="H382" i="1"/>
  <c r="I382" i="1" s="1"/>
  <c r="G382" i="1"/>
  <c r="H379" i="1"/>
  <c r="I379" i="1" s="1"/>
  <c r="G379" i="1"/>
  <c r="H376" i="1"/>
  <c r="I376" i="1" s="1"/>
  <c r="G376" i="1"/>
  <c r="H231" i="1"/>
  <c r="G231" i="1"/>
  <c r="H158" i="1"/>
  <c r="I158" i="1" s="1"/>
  <c r="G158" i="1"/>
  <c r="H155" i="1"/>
  <c r="G155" i="1"/>
  <c r="H152" i="1"/>
  <c r="I152" i="1" s="1"/>
  <c r="G152" i="1"/>
  <c r="H125" i="1"/>
  <c r="I125" i="1" s="1"/>
  <c r="G125" i="1"/>
  <c r="H122" i="1"/>
  <c r="I122" i="1" s="1"/>
  <c r="G122" i="1"/>
  <c r="H89" i="1"/>
  <c r="I89" i="1" s="1"/>
  <c r="G89" i="1"/>
  <c r="H23" i="1"/>
  <c r="I23" i="1" s="1"/>
  <c r="G23" i="1"/>
  <c r="H20" i="1"/>
  <c r="I20" i="1" s="1"/>
  <c r="G20" i="1"/>
  <c r="H17" i="1"/>
  <c r="G17" i="1"/>
  <c r="H482" i="1"/>
  <c r="I482" i="1" s="1"/>
  <c r="G482" i="1"/>
  <c r="H479" i="1"/>
  <c r="I479" i="1" s="1"/>
  <c r="G479" i="1"/>
  <c r="H461" i="1"/>
  <c r="I461" i="1" s="1"/>
  <c r="G461" i="1"/>
  <c r="H455" i="1"/>
  <c r="I455" i="1" s="1"/>
  <c r="G455" i="1"/>
  <c r="H452" i="1"/>
  <c r="I452" i="1" s="1"/>
  <c r="G452" i="1"/>
  <c r="H449" i="1"/>
  <c r="G449" i="1"/>
  <c r="H329" i="1"/>
  <c r="I329" i="1" s="1"/>
  <c r="G329" i="1"/>
  <c r="H293" i="1"/>
  <c r="I293" i="1" s="1"/>
  <c r="G293" i="1"/>
  <c r="H275" i="1"/>
  <c r="I275" i="1" s="1"/>
  <c r="G275" i="1"/>
  <c r="G435" i="1" l="1"/>
  <c r="G513" i="1"/>
  <c r="H435" i="1"/>
  <c r="I435" i="1" s="1"/>
  <c r="H513" i="1"/>
  <c r="G428" i="1"/>
  <c r="H326" i="1"/>
  <c r="I326" i="1" s="1"/>
  <c r="H428" i="1"/>
  <c r="H427" i="1" s="1"/>
  <c r="G149" i="1"/>
  <c r="H119" i="1"/>
  <c r="I119" i="1" s="1"/>
  <c r="H373" i="1"/>
  <c r="I373" i="1" s="1"/>
  <c r="G476" i="1"/>
  <c r="G86" i="1"/>
  <c r="H86" i="1"/>
  <c r="G242" i="1"/>
  <c r="G373" i="1"/>
  <c r="H149" i="1"/>
  <c r="I149" i="1" s="1"/>
  <c r="H299" i="1"/>
  <c r="I299" i="1" s="1"/>
  <c r="G409" i="1"/>
  <c r="G119" i="1"/>
  <c r="G446" i="1"/>
  <c r="H446" i="1"/>
  <c r="I446" i="1" s="1"/>
  <c r="G272" i="1"/>
  <c r="G290" i="1"/>
  <c r="G326" i="1"/>
  <c r="H476" i="1"/>
  <c r="I476" i="1" s="1"/>
  <c r="H290" i="1"/>
  <c r="I290" i="1" s="1"/>
  <c r="G552" i="1"/>
  <c r="G299" i="1"/>
  <c r="H272" i="1"/>
  <c r="I272" i="1" s="1"/>
  <c r="I86" i="1" l="1"/>
  <c r="G427" i="1"/>
  <c r="G551" i="1"/>
  <c r="H551" i="1"/>
  <c r="G512" i="1"/>
  <c r="H512" i="1"/>
  <c r="G365" i="1"/>
  <c r="H365" i="1"/>
  <c r="G234" i="1"/>
  <c r="G550" i="1" l="1"/>
  <c r="H178" i="1" l="1"/>
  <c r="H176" i="1" s="1"/>
  <c r="I176" i="1" s="1"/>
  <c r="H188" i="1"/>
  <c r="I188" i="1" s="1"/>
  <c r="I178" i="1" l="1"/>
  <c r="H236" i="1"/>
  <c r="H234" i="1" l="1"/>
  <c r="I234" i="1" s="1"/>
  <c r="H552" i="1"/>
  <c r="H550" i="1" s="1"/>
</calcChain>
</file>

<file path=xl/sharedStrings.xml><?xml version="1.0" encoding="utf-8"?>
<sst xmlns="http://schemas.openxmlformats.org/spreadsheetml/2006/main" count="1548" uniqueCount="309">
  <si>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</si>
  <si>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</si>
  <si>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</si>
  <si>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</si>
  <si>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</si>
  <si>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</si>
  <si>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</si>
  <si>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</si>
  <si>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</si>
  <si>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Наименование</t>
  </si>
  <si>
    <t>Единица измерения</t>
  </si>
  <si>
    <t>с (год)</t>
  </si>
  <si>
    <t>по (год)</t>
  </si>
  <si>
    <t>X</t>
  </si>
  <si>
    <t>Всего, из них расходы за счет:</t>
  </si>
  <si>
    <t>№ п/п</t>
  </si>
  <si>
    <t>Соисполнитель, исполнитель основного мероприятия,  исполнитель мероприятия*</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</si>
  <si>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</si>
  <si>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</si>
  <si>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</si>
  <si>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</si>
  <si>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</si>
  <si>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</si>
  <si>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</si>
  <si>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</si>
  <si>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</si>
  <si>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</si>
  <si>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</si>
  <si>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</si>
  <si>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</si>
  <si>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</si>
  <si>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</si>
  <si>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</si>
  <si>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</si>
  <si>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</si>
  <si>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</si>
  <si>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</si>
  <si>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</si>
  <si>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</si>
  <si>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</si>
  <si>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</si>
  <si>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</si>
  <si>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</si>
  <si>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</si>
  <si>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</si>
  <si>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</si>
  <si>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</si>
  <si>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</si>
  <si>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</si>
  <si>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</si>
  <si>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</si>
  <si>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</si>
  <si>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</si>
  <si>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</si>
  <si>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</si>
  <si>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</si>
  <si>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</si>
  <si>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</si>
  <si>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</si>
  <si>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</si>
  <si>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</si>
  <si>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</si>
  <si>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</si>
  <si>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</si>
  <si>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</si>
  <si>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</si>
  <si>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</si>
  <si>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</si>
  <si>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</si>
  <si>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</si>
  <si>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</si>
  <si>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</si>
  <si>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</si>
  <si>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</si>
  <si>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</si>
  <si>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</si>
  <si>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</si>
  <si>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</si>
  <si>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</si>
  <si>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</si>
  <si>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</si>
  <si>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</si>
  <si>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</si>
  <si>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</si>
  <si>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</si>
  <si>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</si>
  <si>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</si>
  <si>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</si>
  <si>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</si>
  <si>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</si>
  <si>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</si>
  <si>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</si>
  <si>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</si>
  <si>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</si>
  <si>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</si>
  <si>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</si>
  <si>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</si>
  <si>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</si>
  <si>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</si>
  <si>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</si>
  <si>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</si>
  <si>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</si>
  <si>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</si>
  <si>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</si>
  <si>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</si>
  <si>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</si>
  <si>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</si>
  <si>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</si>
  <si>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</si>
  <si>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</si>
  <si>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</si>
  <si>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</si>
  <si>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</si>
  <si>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</si>
  <si>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</si>
  <si>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</si>
  <si>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</si>
  <si>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</si>
  <si>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</si>
  <si>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</si>
  <si>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</si>
  <si>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</si>
  <si>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</si>
  <si>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</si>
  <si>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</si>
  <si>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</si>
  <si>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</si>
  <si>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</si>
  <si>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кол.</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</si>
  <si>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</si>
  <si>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</si>
  <si>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</si>
  <si>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</si>
  <si>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</si>
  <si>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</si>
  <si>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</si>
  <si>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</si>
  <si>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</si>
  <si>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</si>
  <si>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</si>
  <si>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</si>
  <si>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</si>
  <si>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</si>
  <si>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</si>
  <si>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</si>
  <si>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</si>
  <si>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</si>
  <si>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</si>
  <si>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</si>
  <si>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</si>
  <si>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</si>
  <si>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</si>
  <si>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</si>
  <si>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</si>
  <si>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</si>
  <si>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</si>
  <si>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</si>
  <si>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</si>
  <si>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</si>
  <si>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</si>
  <si>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</si>
  <si>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</si>
  <si>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</si>
  <si>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</si>
  <si>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</si>
  <si>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</si>
  <si>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</si>
  <si>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</si>
  <si>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Численность трудоустроенных  на общественные  работы  безработных  граждан численность  трудоустроенных на общественные работы граждан, ищущих работ и обратившихся центр занятости</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</si>
  <si>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</si>
  <si>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</si>
  <si>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</si>
  <si>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</si>
  <si>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</si>
  <si>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</si>
  <si>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Мероприятие 4. Обеспечение развития и укрепления материально-технической базы домов культуры в населенных пунктах с числом жителей до 50 тысяч человек (софинансирование расходов на обеспечение развития и укрепления материально-технической базы муниципальных учреждений культурно-досугового типа)</t>
  </si>
  <si>
    <t>Основное мероприятие: Реализация мероприятий, направленных на достижение целей федерального проекта "Культурная среда"</t>
  </si>
  <si>
    <t>Мероприятие 1: Капитальный ремонт муниципальных детских школ искусств по видам искусств</t>
  </si>
  <si>
    <t>Мероприятие 2: Государственная поддержка отрасли культуры (софинансирование расходов на модернизацию путем капитального ремонта муниципальных детских школ искусств по видам искусства)</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</si>
  <si>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</si>
  <si>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Мероприятие 12. Ремонт зданий, установка систем и оборудования пожарной и общей безопасности в муниципальных образовательных организациях</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</si>
  <si>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</si>
  <si>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Мероприятие 5. Текущий ремонт, капитальный ремонт, реконструкция и строительствол объектов капитального строительства, архитектурно-строительное проектирование объектов капитального строительства, находящегося в собственности поселений</t>
  </si>
  <si>
    <t>Основное мероприятие: Реализация мероприятия, направленного на достижение целей федерального проекта "Творческие люди"</t>
  </si>
  <si>
    <t>Мероприятие 1: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поселений Омской области, и их работникам)</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</si>
  <si>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</si>
  <si>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</si>
  <si>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7.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</si>
  <si>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 xml:space="preserve">Доля муниципальных образовательных организаций муниципальных  районов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 </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</si>
  <si>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</si>
  <si>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</si>
  <si>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</si>
  <si>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</si>
  <si>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</si>
  <si>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</si>
  <si>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Основное мероприятие: Функционирование модели персонифицированного финансирования дополнительного образования детей</t>
  </si>
  <si>
    <t>Мероприятие 2: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</si>
  <si>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</si>
  <si>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</si>
  <si>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</si>
  <si>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</si>
  <si>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</si>
  <si>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</si>
  <si>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</si>
  <si>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</si>
  <si>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</si>
  <si>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</si>
  <si>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</si>
  <si>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</si>
  <si>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</si>
  <si>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</si>
  <si>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</si>
  <si>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</si>
  <si>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</si>
  <si>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</si>
  <si>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</si>
  <si>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Количество общеобразовательных организаций, расположенных в сельской местности и малых городах, в которых обновлена материально-техническая база для занятий детей физической культурой и спортом</t>
  </si>
  <si>
    <t>Мероприятие 4.Исполнение судебных актов, предусматривающих взыскание денежных средств за счет казны</t>
  </si>
  <si>
    <t xml:space="preserve"> Мероприятие 7. Осуществление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</si>
  <si>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регионального проекта "Успех каждого ребенка", направленного на достижение целей федерального проекта "Успех каждого ребенка"</t>
  </si>
  <si>
    <t>Мероприятие 1.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</si>
  <si>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Мероприятие 2: Изготовление информационных материалов</t>
  </si>
  <si>
    <t>Мероприятие 3: Приобретение спортивного инвентаря</t>
  </si>
  <si>
    <t>Мероприятие 4: Проведение спортивных мероприятий</t>
  </si>
  <si>
    <t>Доля населения, принимающего участие в муниципальных официальных физкультурно-оздоровительных, спортивных мероприятиях</t>
  </si>
  <si>
    <t xml:space="preserve">Мероприятие 9.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(абзац введен Постановлением Правительства Омской области от 03.08.2020 N 293-п) 
</t>
  </si>
  <si>
    <t xml:space="preserve">Доля муниципальных учреждений отдыха детей и их оздоровления, в которых выполнен запланированный ремонт объектов инфраструктуры в рамках реализации Плана мероприятий ("дорожной карты") "Развитие и укрепление материально-технической базы муниципальных и государственных организаций отдыха детей и их оздоровления, расположенных на территории Омской области, на 2020 - 2024 годы", утвержденного распоряжением Правительства Омской области от 1 апреля 2020 года        N 41-рп (далее - "дорожная карта"), в общем количестве муниципальных учреждений отдыха детей и их оздоровления, требующих ремонта и участвующих в реализации мероприятий "дорожной карты" в текущем году (процентов). 
(абзац введен Постановлением Правительства Омской области от 03.08.2020 N 293-п)
</t>
  </si>
  <si>
    <t>Мероприятие 7: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</si>
  <si>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Количество студентов, которым оказана социальная поддержка</t>
  </si>
  <si>
    <t>Мероприятие 13. Материально-техническое оснащение муниципальных образовательных организаций</t>
  </si>
  <si>
    <t>Мероприятие 4.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</si>
  <si>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</si>
  <si>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</si>
  <si>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</si>
  <si>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14.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</si>
  <si>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 xml:space="preserve"> 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</si>
  <si>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</si>
  <si>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</si>
  <si>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Мероприятие 3: Организация и осуществление деятельности по опеке и попечительству над несовершеннолетними</t>
  </si>
  <si>
    <t>Мероприятие 6. Поощрение администрации муниципальных образований Омской области за создание условий для развития и совершенствования сферы культуры</t>
  </si>
  <si>
    <t>Мероприятие 2: Реализация муниципальных программ поддержки социально ориентированных некоммерческих организаций</t>
  </si>
  <si>
    <t>Мероприятие 3: Обеспечение учреждений культуры специализированным автотранспортом для обслуживания населения, в том числе сельского населения</t>
  </si>
  <si>
    <t>Количество передвижных многофункциональных культурных центров (автоклубов), приобретенных для муниципальных учреждений культуры Омской области в отчетном году</t>
  </si>
  <si>
    <t>шт</t>
  </si>
  <si>
    <t>Основное мероприятие: Содействие занятости населения (за счет средств резервного фонда Правительства Российской Федерации)</t>
  </si>
  <si>
    <t xml:space="preserve">Численность трудоустроенных  на общественные  работы  безработных  граждан </t>
  </si>
  <si>
    <t>Мероприятие 1.  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t>
  </si>
  <si>
    <t>Основное мероприятие: Реализация регионального проекта «Патриотическое воспитание граждан Российской Федерации», направленного на достижение целей федерального проекта «Патриотическое воспитание граждан Российской Федерации»</t>
  </si>
  <si>
    <t>Мероприятие 5: Обустройство прилегающей территории к объектам социальной инфраструктуры в сфере физической культуры и спорта (обустройство асфальтированных подъездных путей и паркинга у здания спортивного клуба "Кросс")</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</si>
  <si>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</si>
  <si>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Количество введенных ставок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</si>
  <si>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общеобразовательных организаций, в которых обновлена материально-техническая база для занятий детей физической культурой и спортом</t>
  </si>
  <si>
    <t>Мероприятие 2.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</si>
  <si>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</si>
  <si>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Основное мероприятие: Реализация мероприятия, направленного на достижение целей федерального проекта "Цифровая культура"</t>
  </si>
  <si>
    <t>Мероприятие 1: Создание виртуальных концертных залов</t>
  </si>
  <si>
    <t>Мероприятие 16.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</si>
  <si>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</si>
  <si>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предоставленной Называевскому муниципальному району Омской области,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указанных субсидий на соответствующие цели</t>
  </si>
  <si>
    <t>Мероприятие 6: Приобретение мебели для МБДОУ "Называевский детский сад № 1"</t>
  </si>
  <si>
    <t>Мероприятие 5. Приобретение хоккейной формы</t>
  </si>
  <si>
    <t>Мероприятие 6. Приобретение спортивного инвентаря для занятий биатлоном</t>
  </si>
  <si>
    <t>Мероприятие 7. Приобретение сборно-разборного сценического комплекса</t>
  </si>
  <si>
    <t>Мероприятие 10. Приобретение кроссового мотоцикла</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</si>
  <si>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</si>
  <si>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Мероприятие 17: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</si>
  <si>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Мероприятие 9.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</si>
  <si>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Называевского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t>
  </si>
  <si>
    <t>Мероприятие 7: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</si>
  <si>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Мероприятие 8.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</si>
  <si>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</si>
  <si>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Мероприятие 10.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</si>
  <si>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</si>
  <si>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</si>
  <si>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</si>
  <si>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</si>
  <si>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 xml:space="preserve">Мероприятие 15. Предоставление дополнительных мер социальной поддержки членам семей участников специальной военной операции.
</t>
  </si>
  <si>
    <t>Мероприятие 5. Предоставление дополнительных мер социальной поддержки членам семей участников специальной военной операции.</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</si>
  <si>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</si>
  <si>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</si>
  <si>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</si>
  <si>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</si>
  <si>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Доля педагогических работников муниципальных  образовательных организаций Омской области, реализующих образовательные программыначального общего, основного общегои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</si>
  <si>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18: Проведение строительного контроля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</si>
  <si>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19: Ведение авторского надзора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</si>
  <si>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8. Обустройство территории, прилегающей к зданию центральной районной библиотеке в городе Называевске</t>
  </si>
  <si>
    <t>Мероприятие 4: Реализация инициативных проектов в сфере культуры на территории муниципальных образований Омской области (Благоустройство территории Центральной районной библиотеки)</t>
  </si>
  <si>
    <t xml:space="preserve">  </t>
  </si>
  <si>
    <t>Мероприятие 8: Ремонт зданий, установка систем и оборудования пожарной безопасности в муниципальных образовательных организациях</t>
  </si>
  <si>
    <t>Мероприятие 7. Единовременная денежная выплата педагогическим работникам</t>
  </si>
  <si>
    <t xml:space="preserve">В муниципальных образовательных организациях проведены мероприятия по ремонту зданий, установке систем оборудования пожарной и общей безопасности </t>
  </si>
  <si>
    <t>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</si>
  <si>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</si>
  <si>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 xml:space="preserve">Выполнены мероприятия по капитальному ремонту общеобразовательных организаций и их оснащению средствами обучения и воспитания в полном объеме </t>
  </si>
  <si>
    <t>Мероприятие 20: Обеспечение пунктов проведения экзаменов для государственной итоговой аттестации по образовательным программам основного общего и среднего общего образования,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</si>
  <si>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t>Мероприятие 21: 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</si>
  <si>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Обеспечено отсутствие у муниципальных учреждений кредиторской задолженности за тепловое снабжение</t>
  </si>
  <si>
    <t>Количество автоматизированных рабочих мест, планируемых к подключению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соответствующих требованиям информационной безопасности</t>
  </si>
  <si>
    <t>Мероприятие 8: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</si>
  <si>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t>
  </si>
  <si>
    <t>Мероприятие 22: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</si>
  <si>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 xml:space="preserve">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t>
  </si>
  <si>
    <t>Мероприятие 9: 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</si>
  <si>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Мероприятие 8: 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</si>
  <si>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 xml:space="preserve"> Мероприятие 8: 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</si>
  <si>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Отчет об исполнении муниципальной программы "Развитие социально-культурной сферы Называевского муниципального района" на 2020-2026 годы</t>
  </si>
  <si>
    <t>План</t>
  </si>
  <si>
    <t>Факт</t>
  </si>
  <si>
    <t>Процент исполнения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</si>
</sst>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_-* #,##0.00\ _р_._-;\-* #,##0.00\ _р_._-;_-* &quot;-&quot;??\ _р_._-;_-@_-"/>
    <numFmt numFmtId="166" formatCode="0.0"/>
  </numFmts>
  <fonts count="12"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
      <sz val="12"/>
      <color indexed="8"/>
      <name val="Times New Roman"/>
      <family val="1"/>
      <charset val="204"/>
    </font>
    <font>
      <sz val="11"/>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2">
    <xf numFmtId="0" fontId="0" fillId="0" borderId="0"/>
    <xf numFmtId="165" fontId="1" fillId="0" borderId="0" applyFont="0" applyFill="0" applyBorder="0" applyAlignment="0" applyProtection="0"/>
  </cellStyleXfs>
  <cellXfs count="347">
    <xf numFmtId="0" fontId="0" fillId="0" borderId="0" xfId="0"/>
    <xf numFmtId="4" fontId="2" fillId="0" borderId="2"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4" fillId="0" borderId="0" xfId="0" applyFont="1" applyFill="1" applyAlignment="1">
      <alignmen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3"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1"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3" borderId="1" xfId="0"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4" fontId="6" fillId="0" borderId="2" xfId="0" applyNumberFormat="1" applyFont="1" applyFill="1" applyBorder="1" applyAlignment="1">
      <alignment horizontal="center" vertical="top" wrapText="1"/>
    </xf>
    <xf numFmtId="0" fontId="2" fillId="0" borderId="1" xfId="0" applyNumberFormat="1" applyFont="1" applyFill="1" applyBorder="1" applyAlignment="1">
      <alignment horizontal="left" vertical="top" wrapText="1"/>
    </xf>
    <xf numFmtId="0" fontId="0" fillId="0" borderId="3" xfId="0" applyFont="1" applyFill="1" applyBorder="1" applyAlignment="1">
      <alignment horizontal="left" vertical="top" wrapText="1"/>
    </xf>
    <xf numFmtId="4" fontId="2" fillId="3"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4" borderId="1" xfId="0" applyFont="1" applyFill="1" applyBorder="1" applyAlignment="1">
      <alignment horizontal="left" vertical="top" wrapText="1"/>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2" borderId="0" xfId="0" applyFont="1" applyFill="1" applyAlignment="1">
      <alignmen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4" fontId="7" fillId="0" borderId="1" xfId="1"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4" fontId="7" fillId="3" borderId="1" xfId="1" applyNumberFormat="1" applyFont="1" applyFill="1" applyBorder="1" applyAlignment="1">
      <alignment horizontal="center" vertical="top" wrapText="1"/>
    </xf>
    <xf numFmtId="4" fontId="7" fillId="3" borderId="1" xfId="0" applyNumberFormat="1" applyFont="1" applyFill="1" applyBorder="1" applyAlignment="1">
      <alignment horizontal="center" vertical="top" wrapText="1"/>
    </xf>
    <xf numFmtId="4" fontId="2" fillId="3" borderId="1" xfId="1"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4" fontId="2" fillId="4" borderId="1" xfId="1"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2" fontId="7" fillId="0" borderId="1" xfId="0" applyNumberFormat="1" applyFont="1" applyFill="1" applyBorder="1" applyAlignment="1">
      <alignment vertical="top" wrapText="1"/>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2" fillId="5" borderId="0" xfId="0" applyFont="1" applyFill="1" applyAlignment="1">
      <alignment horizontal="left" vertical="top"/>
    </xf>
    <xf numFmtId="0" fontId="4" fillId="5" borderId="0" xfId="0" applyFont="1" applyFill="1" applyAlignment="1">
      <alignment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center" wrapText="1"/>
    </xf>
    <xf numFmtId="165" fontId="2" fillId="5" borderId="1" xfId="1" applyFont="1" applyFill="1" applyBorder="1" applyAlignment="1">
      <alignment horizontal="center" vertical="top" wrapText="1"/>
    </xf>
    <xf numFmtId="4" fontId="6"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wrapText="1"/>
    </xf>
    <xf numFmtId="4" fontId="7" fillId="5" borderId="1" xfId="1" applyNumberFormat="1" applyFont="1" applyFill="1" applyBorder="1" applyAlignment="1">
      <alignment horizontal="center" vertical="top" wrapText="1"/>
    </xf>
    <xf numFmtId="4" fontId="7" fillId="5" borderId="1"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center" wrapText="1"/>
    </xf>
    <xf numFmtId="4" fontId="2" fillId="5" borderId="1" xfId="1" applyNumberFormat="1" applyFont="1" applyFill="1" applyBorder="1" applyAlignment="1">
      <alignment horizontal="center" vertical="top" wrapText="1"/>
    </xf>
    <xf numFmtId="4" fontId="2" fillId="5" borderId="1" xfId="0" applyNumberFormat="1" applyFont="1" applyFill="1" applyBorder="1" applyAlignment="1">
      <alignment horizontal="left" vertical="top" wrapText="1"/>
    </xf>
    <xf numFmtId="164" fontId="2" fillId="5" borderId="0" xfId="0" applyNumberFormat="1" applyFont="1" applyFill="1" applyAlignment="1">
      <alignment horizontal="left" vertical="top"/>
    </xf>
    <xf numFmtId="0" fontId="2" fillId="5" borderId="1" xfId="0" applyFont="1" applyFill="1" applyBorder="1" applyAlignment="1">
      <alignment horizontal="left" vertical="top" wrapText="1"/>
    </xf>
    <xf numFmtId="1" fontId="7" fillId="0" borderId="1" xfId="0" applyNumberFormat="1" applyFont="1" applyFill="1" applyBorder="1" applyAlignment="1">
      <alignment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1" xfId="0" applyFont="1" applyFill="1" applyBorder="1" applyAlignment="1">
      <alignment vertical="top" wrapText="1"/>
    </xf>
    <xf numFmtId="2" fontId="7" fillId="0" borderId="0" xfId="0" applyNumberFormat="1" applyFont="1" applyFill="1" applyBorder="1" applyAlignment="1">
      <alignment vertical="top" wrapText="1"/>
    </xf>
    <xf numFmtId="1" fontId="7" fillId="0" borderId="0" xfId="0" applyNumberFormat="1" applyFont="1" applyFill="1" applyBorder="1" applyAlignment="1">
      <alignment vertical="top" wrapText="1"/>
    </xf>
    <xf numFmtId="0" fontId="2" fillId="0" borderId="1" xfId="0" applyFont="1" applyFill="1" applyBorder="1" applyAlignment="1">
      <alignment vertical="top" wrapText="1"/>
    </xf>
    <xf numFmtId="0" fontId="6" fillId="0" borderId="0" xfId="0" applyFont="1" applyAlignment="1">
      <alignment horizontal="center" vertical="top" wrapText="1"/>
    </xf>
    <xf numFmtId="0" fontId="6" fillId="0" borderId="1" xfId="0" applyNumberFormat="1"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2" fillId="0" borderId="1" xfId="0" applyFont="1" applyFill="1" applyBorder="1" applyAlignment="1">
      <alignment horizontal="left" vertical="top" wrapText="1"/>
    </xf>
    <xf numFmtId="0" fontId="7" fillId="0" borderId="4" xfId="0" applyFont="1" applyFill="1" applyBorder="1" applyAlignment="1">
      <alignment horizontal="left" vertical="top" wrapText="1"/>
    </xf>
    <xf numFmtId="0" fontId="6" fillId="0" borderId="1" xfId="0" applyFont="1" applyFill="1" applyBorder="1" applyAlignment="1">
      <alignment horizontal="center" vertical="top" wrapText="1"/>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4" xfId="0" applyFont="1" applyFill="1" applyBorder="1" applyAlignment="1">
      <alignment vertical="top" wrapText="1"/>
    </xf>
    <xf numFmtId="0" fontId="2" fillId="0" borderId="1" xfId="0" applyFont="1" applyFill="1" applyBorder="1" applyAlignment="1">
      <alignment vertical="top" wrapText="1"/>
    </xf>
    <xf numFmtId="0" fontId="1" fillId="5" borderId="4" xfId="0" applyFont="1" applyFill="1" applyBorder="1" applyAlignment="1">
      <alignment horizontal="left" vertical="top" wrapText="1"/>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5" borderId="11" xfId="0" applyFont="1" applyFill="1" applyBorder="1" applyAlignment="1">
      <alignment vertical="top" wrapText="1"/>
    </xf>
    <xf numFmtId="0" fontId="7" fillId="0" borderId="1" xfId="0" applyNumberFormat="1" applyFont="1" applyFill="1" applyBorder="1" applyAlignment="1">
      <alignment horizontal="center"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5" borderId="1" xfId="0" applyFont="1" applyFill="1" applyBorder="1" applyAlignment="1">
      <alignment vertical="top" wrapText="1"/>
    </xf>
    <xf numFmtId="4" fontId="2" fillId="5" borderId="2" xfId="0" applyNumberFormat="1" applyFont="1" applyFill="1" applyBorder="1" applyAlignment="1">
      <alignment horizontal="center" vertical="top" wrapText="1"/>
    </xf>
    <xf numFmtId="0" fontId="2" fillId="3" borderId="0" xfId="0" applyFont="1" applyFill="1" applyAlignment="1">
      <alignment horizontal="left" vertical="top"/>
    </xf>
    <xf numFmtId="0" fontId="6" fillId="5" borderId="2" xfId="0"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2" fillId="5" borderId="1" xfId="0"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4" fontId="3" fillId="5" borderId="0" xfId="0" applyNumberFormat="1" applyFont="1" applyFill="1" applyAlignment="1">
      <alignment horizontal="center" vertical="top"/>
    </xf>
    <xf numFmtId="4" fontId="6" fillId="5" borderId="1" xfId="0" applyNumberFormat="1" applyFont="1" applyFill="1" applyBorder="1" applyAlignment="1">
      <alignment horizontal="center" vertical="top"/>
    </xf>
    <xf numFmtId="4" fontId="2" fillId="5" borderId="1" xfId="0" applyNumberFormat="1" applyFont="1" applyFill="1" applyBorder="1" applyAlignment="1">
      <alignment horizontal="center" vertical="top"/>
    </xf>
    <xf numFmtId="4" fontId="6" fillId="5" borderId="1"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2" fillId="3" borderId="1" xfId="1" applyNumberFormat="1"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0" fontId="7" fillId="0" borderId="4" xfId="0"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4" fontId="7" fillId="5" borderId="11" xfId="0" applyNumberFormat="1" applyFont="1" applyFill="1" applyBorder="1" applyAlignment="1">
      <alignment horizontal="center" vertical="top" wrapText="1"/>
    </xf>
    <xf numFmtId="4" fontId="7" fillId="5" borderId="7"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xf>
    <xf numFmtId="0" fontId="2" fillId="0" borderId="1"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0" borderId="1" xfId="0"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6" fillId="0" borderId="1"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2" fontId="2" fillId="0" borderId="3"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2" xfId="0" applyNumberFormat="1" applyFont="1" applyFill="1" applyBorder="1" applyAlignment="1">
      <alignment horizontal="center" vertical="top" wrapText="1"/>
    </xf>
    <xf numFmtId="0" fontId="11" fillId="0" borderId="4" xfId="0" applyFont="1" applyFill="1" applyBorder="1" applyAlignment="1">
      <alignment horizontal="center" vertical="top" wrapText="1"/>
    </xf>
    <xf numFmtId="0" fontId="6" fillId="0" borderId="3" xfId="0" applyNumberFormat="1" applyFont="1" applyFill="1" applyBorder="1" applyAlignment="1">
      <alignment horizontal="center" vertical="top" wrapText="1"/>
    </xf>
    <xf numFmtId="0" fontId="11" fillId="0" borderId="4" xfId="0" applyFont="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2" xfId="0" applyFont="1" applyFill="1" applyBorder="1" applyAlignment="1">
      <alignment horizontal="center"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6" fillId="5" borderId="2" xfId="0" applyFont="1" applyFill="1" applyBorder="1" applyAlignment="1">
      <alignment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2"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6" fillId="5" borderId="3"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1" xfId="0" applyFont="1" applyFill="1" applyBorder="1" applyAlignment="1">
      <alignment horizontal="left"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6" fillId="5" borderId="2" xfId="0" applyFont="1" applyFill="1" applyBorder="1" applyAlignment="1">
      <alignment horizontal="left" vertical="top"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alignment vertical="top" wrapText="1"/>
    </xf>
    <xf numFmtId="0" fontId="2" fillId="5" borderId="1" xfId="0" applyFont="1" applyFill="1" applyBorder="1" applyAlignment="1">
      <alignment horizontal="center" vertical="top" wrapText="1"/>
    </xf>
    <xf numFmtId="0" fontId="7" fillId="5" borderId="3" xfId="0" applyFont="1" applyFill="1" applyBorder="1" applyAlignment="1">
      <alignment vertical="top" wrapText="1"/>
    </xf>
    <xf numFmtId="0" fontId="7" fillId="5" borderId="4" xfId="0" applyFont="1" applyFill="1" applyBorder="1" applyAlignment="1">
      <alignment vertical="top" wrapText="1"/>
    </xf>
    <xf numFmtId="0" fontId="7" fillId="5" borderId="2" xfId="0" applyFont="1" applyFill="1" applyBorder="1" applyAlignment="1">
      <alignment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2" xfId="0" applyFont="1" applyFill="1" applyBorder="1" applyAlignment="1">
      <alignment horizontal="left"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0" fontId="2" fillId="0" borderId="0" xfId="0" applyFont="1" applyFill="1" applyAlignment="1">
      <alignment horizontal="right" vertical="justify" wrapText="1"/>
    </xf>
    <xf numFmtId="166" fontId="2" fillId="0" borderId="3" xfId="0" applyNumberFormat="1" applyFont="1" applyFill="1" applyBorder="1" applyAlignment="1">
      <alignment horizontal="center" vertical="top" wrapText="1"/>
    </xf>
    <xf numFmtId="166" fontId="2" fillId="0" borderId="4" xfId="0" applyNumberFormat="1" applyFont="1" applyFill="1" applyBorder="1" applyAlignment="1">
      <alignment horizontal="center" vertical="top" wrapText="1"/>
    </xf>
    <xf numFmtId="166" fontId="2" fillId="0" borderId="2" xfId="0" applyNumberFormat="1"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0" fontId="2" fillId="5" borderId="3" xfId="0" applyNumberFormat="1" applyFont="1" applyFill="1" applyBorder="1" applyAlignment="1">
      <alignment vertical="top" wrapText="1"/>
    </xf>
    <xf numFmtId="0" fontId="2" fillId="5" borderId="4" xfId="0" applyNumberFormat="1" applyFont="1" applyFill="1" applyBorder="1" applyAlignment="1">
      <alignment vertical="top" wrapText="1"/>
    </xf>
    <xf numFmtId="0" fontId="2" fillId="5" borderId="2" xfId="0" applyNumberFormat="1" applyFont="1" applyFill="1" applyBorder="1" applyAlignment="1">
      <alignment vertical="top" wrapText="1"/>
    </xf>
    <xf numFmtId="0" fontId="7" fillId="5" borderId="3"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2" xfId="0" applyFont="1" applyFill="1" applyBorder="1" applyAlignment="1">
      <alignment horizontal="lef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2" xfId="0" applyFont="1" applyFill="1" applyBorder="1" applyAlignment="1">
      <alignment horizontal="left" vertical="top" wrapText="1"/>
    </xf>
    <xf numFmtId="4" fontId="2" fillId="5" borderId="3" xfId="0" applyNumberFormat="1" applyFont="1" applyFill="1" applyBorder="1" applyAlignment="1">
      <alignment horizontal="center" vertical="top" wrapText="1"/>
    </xf>
    <xf numFmtId="4" fontId="2" fillId="5" borderId="4"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2" xfId="0" applyFont="1" applyFill="1" applyBorder="1" applyAlignment="1">
      <alignment horizontal="justify" vertical="top" wrapText="1"/>
    </xf>
    <xf numFmtId="0" fontId="2" fillId="5" borderId="1" xfId="0" applyFont="1" applyFill="1" applyBorder="1" applyAlignment="1">
      <alignmen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0" fontId="0" fillId="5" borderId="3" xfId="0" applyFont="1" applyFill="1" applyBorder="1" applyAlignment="1">
      <alignment horizontal="center" vertical="top" wrapText="1"/>
    </xf>
    <xf numFmtId="0" fontId="0" fillId="5" borderId="4" xfId="0" applyFont="1" applyFill="1" applyBorder="1" applyAlignment="1">
      <alignment horizontal="center" vertical="top" wrapText="1"/>
    </xf>
    <xf numFmtId="0" fontId="0" fillId="5" borderId="2" xfId="0" applyFont="1" applyFill="1" applyBorder="1" applyAlignment="1">
      <alignment horizontal="center" vertical="top" wrapText="1"/>
    </xf>
    <xf numFmtId="0" fontId="1" fillId="5" borderId="3" xfId="0" applyFont="1" applyFill="1" applyBorder="1" applyAlignment="1">
      <alignment horizontal="left" vertical="top" wrapText="1"/>
    </xf>
    <xf numFmtId="0" fontId="1" fillId="5" borderId="4" xfId="0" applyFont="1" applyFill="1" applyBorder="1" applyAlignment="1">
      <alignment horizontal="left" vertical="top" wrapText="1"/>
    </xf>
    <xf numFmtId="0" fontId="1" fillId="5" borderId="2" xfId="0" applyFont="1" applyFill="1" applyBorder="1" applyAlignment="1">
      <alignment horizontal="lef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2" xfId="0" applyFont="1" applyFill="1" applyBorder="1" applyAlignment="1">
      <alignment horizontal="center" vertical="top" wrapText="1"/>
    </xf>
    <xf numFmtId="0" fontId="0" fillId="5" borderId="3" xfId="0" applyFont="1" applyFill="1" applyBorder="1" applyAlignment="1">
      <alignment horizontal="left" vertical="top" wrapText="1"/>
    </xf>
    <xf numFmtId="0" fontId="0" fillId="5" borderId="4" xfId="0" applyFont="1" applyFill="1" applyBorder="1" applyAlignment="1">
      <alignment horizontal="left" vertical="top" wrapText="1"/>
    </xf>
    <xf numFmtId="0" fontId="0" fillId="5"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2"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12" xfId="0" applyFont="1" applyFill="1" applyBorder="1" applyAlignment="1">
      <alignment horizontal="center" vertical="top" wrapText="1"/>
    </xf>
    <xf numFmtId="0" fontId="2" fillId="0" borderId="6" xfId="0" applyFont="1" applyFill="1" applyBorder="1" applyAlignment="1">
      <alignment horizontal="center" vertical="top" wrapText="1"/>
    </xf>
    <xf numFmtId="2" fontId="7" fillId="0" borderId="8" xfId="0" applyNumberFormat="1" applyFont="1" applyFill="1" applyBorder="1" applyAlignment="1">
      <alignment horizontal="center" vertical="top" wrapText="1"/>
    </xf>
    <xf numFmtId="2" fontId="7" fillId="0" borderId="12" xfId="0" applyNumberFormat="1" applyFont="1" applyFill="1" applyBorder="1" applyAlignment="1">
      <alignment horizontal="center" vertical="top" wrapText="1"/>
    </xf>
    <xf numFmtId="2" fontId="7" fillId="0" borderId="6" xfId="0" applyNumberFormat="1"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5" borderId="11"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5" borderId="10" xfId="0" applyFont="1" applyFill="1" applyBorder="1" applyAlignment="1">
      <alignment horizontal="left"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4" fontId="7" fillId="5" borderId="3" xfId="1" applyNumberFormat="1" applyFont="1" applyFill="1" applyBorder="1" applyAlignment="1">
      <alignment horizontal="center" vertical="top" wrapText="1"/>
    </xf>
    <xf numFmtId="4" fontId="7" fillId="5" borderId="2" xfId="1" applyNumberFormat="1" applyFont="1" applyFill="1" applyBorder="1" applyAlignment="1">
      <alignment horizontal="center" vertical="top"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5" borderId="1" xfId="0" applyFont="1" applyFill="1" applyBorder="1" applyAlignment="1">
      <alignment horizontal="center" vertical="top" wrapText="1"/>
    </xf>
    <xf numFmtId="0" fontId="2" fillId="0" borderId="8" xfId="0" applyFont="1" applyFill="1" applyBorder="1" applyAlignment="1">
      <alignment horizontal="left" vertical="top" wrapText="1"/>
    </xf>
    <xf numFmtId="0" fontId="2" fillId="0" borderId="12" xfId="0" applyFont="1" applyFill="1" applyBorder="1" applyAlignment="1">
      <alignment horizontal="left" vertical="top" wrapText="1"/>
    </xf>
    <xf numFmtId="0" fontId="2" fillId="0" borderId="6" xfId="0" applyFont="1" applyFill="1" applyBorder="1" applyAlignment="1">
      <alignment horizontal="left" vertical="top" wrapText="1"/>
    </xf>
    <xf numFmtId="0" fontId="6" fillId="0" borderId="1" xfId="0" applyFont="1" applyFill="1" applyBorder="1" applyAlignment="1">
      <alignment horizontal="center" vertical="center" wrapText="1"/>
    </xf>
    <xf numFmtId="0" fontId="2" fillId="0" borderId="10" xfId="0" applyFont="1" applyFill="1" applyBorder="1" applyAlignment="1">
      <alignment vertical="top" wrapText="1"/>
    </xf>
    <xf numFmtId="2" fontId="2" fillId="0" borderId="1" xfId="0" applyNumberFormat="1" applyFont="1" applyFill="1" applyBorder="1" applyAlignment="1">
      <alignment horizontal="center" vertical="top" wrapText="1"/>
    </xf>
    <xf numFmtId="0" fontId="6" fillId="0" borderId="1" xfId="0" applyFont="1" applyFill="1" applyBorder="1" applyAlignment="1">
      <alignmen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1274"/>
  <sheetViews>
    <sheetView tabSelected="1" view="pageBreakPreview" zoomScale="69" zoomScaleNormal="69" zoomScaleSheetLayoutView="69" workbookViewId="0">
      <pane ySplit="7" topLeftCell="A484" activePane="bottomLeft" state="frozen"/>
      <selection pane="bottomLeft" activeCell="G482" sqref="G482"/>
    </sheetView>
  </sheetViews>
  <sheetFormatPr defaultColWidth="10.7109375" defaultRowHeight="15" x14ac:dyDescent="0.25"/>
  <cols>
    <col min="1" max="1" width="3" style="3" customWidth="1"/>
    <col min="2" max="2" width="60.140625" style="32" customWidth="1"/>
    <col min="3" max="3" width="5.7109375" style="3" customWidth="1"/>
    <col min="4" max="4" width="5.85546875" style="3" customWidth="1"/>
    <col min="5" max="5" width="16.7109375" style="3" customWidth="1"/>
    <col min="6" max="6" width="22.85546875" style="3" customWidth="1"/>
    <col min="7" max="7" width="15.28515625" style="134" customWidth="1"/>
    <col min="8" max="8" width="15" style="134" customWidth="1"/>
    <col min="9" max="9" width="15.28515625" style="134" customWidth="1"/>
    <col min="10" max="10" width="58.42578125" style="3" customWidth="1"/>
    <col min="11" max="11" width="6.5703125" style="3" customWidth="1"/>
    <col min="12" max="12" width="11" style="3" customWidth="1"/>
    <col min="13" max="13" width="10.5703125" style="3" customWidth="1"/>
    <col min="14" max="14" width="11" style="3" customWidth="1"/>
    <col min="15" max="16384" width="10.7109375" style="3"/>
  </cols>
  <sheetData>
    <row r="1" spans="1:52" s="157" customFormat="1" x14ac:dyDescent="0.25">
      <c r="B1" s="32"/>
    </row>
    <row r="2" spans="1:52" ht="18.75" customHeight="1" x14ac:dyDescent="0.25">
      <c r="B2" s="29"/>
      <c r="C2" s="5" t="s">
        <v>305</v>
      </c>
      <c r="D2" s="5"/>
      <c r="E2" s="5"/>
      <c r="F2" s="89"/>
      <c r="G2" s="89"/>
      <c r="H2" s="88"/>
      <c r="I2" s="88"/>
      <c r="L2" s="243"/>
      <c r="M2" s="243"/>
      <c r="N2" s="243"/>
    </row>
    <row r="3" spans="1:52" ht="15.6" customHeight="1" x14ac:dyDescent="0.25">
      <c r="A3" s="163" t="s">
        <v>15</v>
      </c>
      <c r="B3" s="163" t="s">
        <v>5</v>
      </c>
      <c r="C3" s="332" t="s">
        <v>6</v>
      </c>
      <c r="D3" s="303"/>
      <c r="E3" s="163" t="s">
        <v>16</v>
      </c>
      <c r="F3" s="315" t="s">
        <v>7</v>
      </c>
      <c r="G3" s="316"/>
      <c r="H3" s="316"/>
      <c r="I3" s="317"/>
      <c r="J3" s="312" t="s">
        <v>17</v>
      </c>
      <c r="K3" s="313"/>
      <c r="L3" s="313"/>
      <c r="M3" s="313"/>
      <c r="N3" s="314"/>
    </row>
    <row r="4" spans="1:52" ht="15.75" customHeight="1" x14ac:dyDescent="0.25">
      <c r="A4" s="164"/>
      <c r="B4" s="164"/>
      <c r="C4" s="333"/>
      <c r="D4" s="305"/>
      <c r="E4" s="164"/>
      <c r="F4" s="166" t="s">
        <v>8</v>
      </c>
      <c r="G4" s="230" t="s">
        <v>306</v>
      </c>
      <c r="H4" s="230" t="s">
        <v>307</v>
      </c>
      <c r="I4" s="230" t="s">
        <v>308</v>
      </c>
      <c r="J4" s="163" t="s">
        <v>9</v>
      </c>
      <c r="K4" s="163" t="s">
        <v>10</v>
      </c>
      <c r="L4" s="172" t="s">
        <v>306</v>
      </c>
      <c r="M4" s="172" t="s">
        <v>307</v>
      </c>
      <c r="N4" s="172" t="s">
        <v>308</v>
      </c>
    </row>
    <row r="5" spans="1:52" ht="34.5" customHeight="1" x14ac:dyDescent="0.25">
      <c r="A5" s="164"/>
      <c r="B5" s="164"/>
      <c r="C5" s="163" t="s">
        <v>11</v>
      </c>
      <c r="D5" s="163" t="s">
        <v>12</v>
      </c>
      <c r="E5" s="164"/>
      <c r="F5" s="167"/>
      <c r="G5" s="230"/>
      <c r="H5" s="230"/>
      <c r="I5" s="230"/>
      <c r="J5" s="164"/>
      <c r="K5" s="164"/>
      <c r="L5" s="172"/>
      <c r="M5" s="172"/>
      <c r="N5" s="172"/>
    </row>
    <row r="6" spans="1:52" ht="30.6" customHeight="1" x14ac:dyDescent="0.25">
      <c r="A6" s="165"/>
      <c r="B6" s="165"/>
      <c r="C6" s="165"/>
      <c r="D6" s="165"/>
      <c r="E6" s="165"/>
      <c r="F6" s="168"/>
      <c r="G6" s="230"/>
      <c r="H6" s="230"/>
      <c r="I6" s="230"/>
      <c r="J6" s="165"/>
      <c r="K6" s="165"/>
      <c r="L6" s="172"/>
      <c r="M6" s="172"/>
      <c r="N6" s="172"/>
      <c r="O6" s="7"/>
    </row>
    <row r="7" spans="1:52" s="10" customFormat="1" x14ac:dyDescent="0.25">
      <c r="A7" s="6">
        <v>1</v>
      </c>
      <c r="B7" s="30">
        <v>2</v>
      </c>
      <c r="C7" s="8">
        <v>3</v>
      </c>
      <c r="D7" s="8">
        <v>4</v>
      </c>
      <c r="E7" s="8">
        <v>5</v>
      </c>
      <c r="F7" s="91">
        <v>6</v>
      </c>
      <c r="G7" s="91">
        <v>12</v>
      </c>
      <c r="H7" s="91">
        <v>13</v>
      </c>
      <c r="I7" s="91">
        <v>14</v>
      </c>
      <c r="J7" s="8">
        <v>15</v>
      </c>
      <c r="K7" s="8">
        <v>16</v>
      </c>
      <c r="L7" s="8">
        <v>22</v>
      </c>
      <c r="M7" s="8">
        <v>23</v>
      </c>
      <c r="N7" s="8">
        <v>24</v>
      </c>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row>
    <row r="8" spans="1:52" ht="36.75" customHeight="1" x14ac:dyDescent="0.25">
      <c r="A8" s="324" t="s">
        <v>57</v>
      </c>
      <c r="B8" s="325"/>
      <c r="C8" s="6">
        <v>2020</v>
      </c>
      <c r="D8" s="6">
        <v>2026</v>
      </c>
      <c r="E8" s="6" t="s">
        <v>13</v>
      </c>
      <c r="F8" s="90" t="s">
        <v>13</v>
      </c>
      <c r="G8" s="90" t="s">
        <v>13</v>
      </c>
      <c r="H8" s="90" t="s">
        <v>13</v>
      </c>
      <c r="I8" s="90" t="s">
        <v>13</v>
      </c>
      <c r="J8" s="6" t="s">
        <v>13</v>
      </c>
      <c r="K8" s="6" t="s">
        <v>13</v>
      </c>
      <c r="L8" s="6" t="s">
        <v>13</v>
      </c>
      <c r="M8" s="6" t="s">
        <v>13</v>
      </c>
      <c r="N8" s="6" t="s">
        <v>13</v>
      </c>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row>
    <row r="9" spans="1:52" ht="46.5" customHeight="1" x14ac:dyDescent="0.25">
      <c r="A9" s="324" t="s">
        <v>58</v>
      </c>
      <c r="B9" s="325"/>
      <c r="C9" s="6">
        <v>2020</v>
      </c>
      <c r="D9" s="6">
        <v>2026</v>
      </c>
      <c r="E9" s="6" t="s">
        <v>13</v>
      </c>
      <c r="F9" s="90" t="s">
        <v>13</v>
      </c>
      <c r="G9" s="90" t="s">
        <v>13</v>
      </c>
      <c r="H9" s="90" t="s">
        <v>13</v>
      </c>
      <c r="I9" s="90" t="s">
        <v>13</v>
      </c>
      <c r="J9" s="6" t="s">
        <v>13</v>
      </c>
      <c r="K9" s="6" t="s">
        <v>13</v>
      </c>
      <c r="L9" s="6" t="s">
        <v>13</v>
      </c>
      <c r="M9" s="6" t="s">
        <v>13</v>
      </c>
      <c r="N9" s="6" t="s">
        <v>13</v>
      </c>
      <c r="S9" s="3" t="s">
        <v>287</v>
      </c>
    </row>
    <row r="10" spans="1:52" ht="53.25" customHeight="1" x14ac:dyDescent="0.25">
      <c r="A10" s="324" t="s">
        <v>46</v>
      </c>
      <c r="B10" s="325"/>
      <c r="C10" s="6">
        <v>2020</v>
      </c>
      <c r="D10" s="6">
        <v>2026</v>
      </c>
      <c r="E10" s="6" t="s">
        <v>13</v>
      </c>
      <c r="F10" s="90" t="s">
        <v>13</v>
      </c>
      <c r="G10" s="90" t="s">
        <v>13</v>
      </c>
      <c r="H10" s="90" t="s">
        <v>13</v>
      </c>
      <c r="I10" s="90" t="s">
        <v>13</v>
      </c>
      <c r="J10" s="6" t="s">
        <v>13</v>
      </c>
      <c r="K10" s="6" t="s">
        <v>13</v>
      </c>
      <c r="L10" s="6" t="s">
        <v>13</v>
      </c>
      <c r="M10" s="6" t="s">
        <v>13</v>
      </c>
      <c r="N10" s="6" t="s">
        <v>13</v>
      </c>
    </row>
    <row r="11" spans="1:52" ht="15.75" customHeight="1" x14ac:dyDescent="0.25">
      <c r="A11" s="205"/>
      <c r="B11" s="329" t="s">
        <v>47</v>
      </c>
      <c r="C11" s="163">
        <v>2020</v>
      </c>
      <c r="D11" s="163">
        <v>2026</v>
      </c>
      <c r="E11" s="205" t="s">
        <v>22</v>
      </c>
      <c r="F11" s="103" t="s">
        <v>14</v>
      </c>
      <c r="G11" s="92" t="s">
        <v>27</v>
      </c>
      <c r="H11" s="92" t="s">
        <v>27</v>
      </c>
      <c r="I11" s="92" t="s">
        <v>27</v>
      </c>
      <c r="J11" s="163" t="s">
        <v>13</v>
      </c>
      <c r="K11" s="163" t="s">
        <v>13</v>
      </c>
      <c r="L11" s="163" t="s">
        <v>13</v>
      </c>
      <c r="M11" s="163" t="s">
        <v>13</v>
      </c>
      <c r="N11" s="163" t="s">
        <v>13</v>
      </c>
    </row>
    <row r="12" spans="1:52" ht="45.75" customHeight="1" x14ac:dyDescent="0.25">
      <c r="A12" s="206"/>
      <c r="B12" s="330"/>
      <c r="C12" s="164"/>
      <c r="D12" s="164"/>
      <c r="E12" s="206"/>
      <c r="F12" s="103" t="s">
        <v>20</v>
      </c>
      <c r="G12" s="92" t="s">
        <v>27</v>
      </c>
      <c r="H12" s="92" t="s">
        <v>27</v>
      </c>
      <c r="I12" s="92" t="s">
        <v>27</v>
      </c>
      <c r="J12" s="164"/>
      <c r="K12" s="164"/>
      <c r="L12" s="164"/>
      <c r="M12" s="164"/>
      <c r="N12" s="164"/>
    </row>
    <row r="13" spans="1:52" ht="39" customHeight="1" x14ac:dyDescent="0.25">
      <c r="A13" s="207"/>
      <c r="B13" s="331"/>
      <c r="C13" s="165"/>
      <c r="D13" s="165"/>
      <c r="E13" s="207"/>
      <c r="F13" s="103" t="s">
        <v>21</v>
      </c>
      <c r="G13" s="90" t="s">
        <v>27</v>
      </c>
      <c r="H13" s="90" t="s">
        <v>27</v>
      </c>
      <c r="I13" s="90" t="s">
        <v>27</v>
      </c>
      <c r="J13" s="165"/>
      <c r="K13" s="165"/>
      <c r="L13" s="165"/>
      <c r="M13" s="165"/>
      <c r="N13" s="165"/>
    </row>
    <row r="14" spans="1:52" ht="31.15" customHeight="1" x14ac:dyDescent="0.25">
      <c r="A14" s="321"/>
      <c r="B14" s="326" t="s">
        <v>18</v>
      </c>
      <c r="C14" s="177">
        <v>2020</v>
      </c>
      <c r="D14" s="177">
        <v>2026</v>
      </c>
      <c r="E14" s="309" t="s">
        <v>22</v>
      </c>
      <c r="F14" s="138" t="s">
        <v>14</v>
      </c>
      <c r="G14" s="93">
        <f t="shared" ref="G14:H14" si="0">G15+G16</f>
        <v>649170815.86000001</v>
      </c>
      <c r="H14" s="93">
        <f t="shared" si="0"/>
        <v>649127290.40999997</v>
      </c>
      <c r="I14" s="93">
        <f>H14/G14*100</f>
        <v>99.993295223855313</v>
      </c>
      <c r="J14" s="163" t="s">
        <v>13</v>
      </c>
      <c r="K14" s="163" t="s">
        <v>13</v>
      </c>
      <c r="L14" s="163" t="s">
        <v>13</v>
      </c>
      <c r="M14" s="163" t="s">
        <v>13</v>
      </c>
      <c r="N14" s="163" t="s">
        <v>13</v>
      </c>
    </row>
    <row r="15" spans="1:52" ht="34.5" customHeight="1" x14ac:dyDescent="0.25">
      <c r="A15" s="322"/>
      <c r="B15" s="327"/>
      <c r="C15" s="178"/>
      <c r="D15" s="178"/>
      <c r="E15" s="310"/>
      <c r="F15" s="138" t="s">
        <v>20</v>
      </c>
      <c r="G15" s="93">
        <f t="shared" ref="G15:H15" si="1">G18+G21+G24+G27+G30+G33+G42+G35+G39+G45+G81+G48+G51+G54+G57+G60+G63+G66+G69+G72+G75+G78</f>
        <v>98718379.13000001</v>
      </c>
      <c r="H15" s="93">
        <f t="shared" si="1"/>
        <v>98715872.319999978</v>
      </c>
      <c r="I15" s="93">
        <f t="shared" ref="I15:I78" si="2">H15/G15*100</f>
        <v>99.997460645097576</v>
      </c>
      <c r="J15" s="164"/>
      <c r="K15" s="164"/>
      <c r="L15" s="164"/>
      <c r="M15" s="164"/>
      <c r="N15" s="164"/>
    </row>
    <row r="16" spans="1:52" ht="33.75" customHeight="1" x14ac:dyDescent="0.25">
      <c r="A16" s="323"/>
      <c r="B16" s="328"/>
      <c r="C16" s="179"/>
      <c r="D16" s="179"/>
      <c r="E16" s="311"/>
      <c r="F16" s="138" t="s">
        <v>21</v>
      </c>
      <c r="G16" s="94">
        <f t="shared" ref="G16:H16" si="3">G19+G22+G25+G28+G34+G43+G31+G37+G40+G46+G49+G82+G52+G55+G58+G61+G64+G67+G70+G73+G76+G79</f>
        <v>550452436.73000002</v>
      </c>
      <c r="H16" s="94">
        <f t="shared" si="3"/>
        <v>550411418.09000003</v>
      </c>
      <c r="I16" s="93">
        <f t="shared" si="2"/>
        <v>99.992548195400204</v>
      </c>
      <c r="J16" s="165"/>
      <c r="K16" s="165"/>
      <c r="L16" s="165"/>
      <c r="M16" s="165"/>
      <c r="N16" s="165"/>
    </row>
    <row r="17" spans="1:14" ht="15.75" customHeight="1" x14ac:dyDescent="0.25">
      <c r="A17" s="321"/>
      <c r="B17" s="199" t="s">
        <v>95</v>
      </c>
      <c r="C17" s="189">
        <v>2020</v>
      </c>
      <c r="D17" s="189">
        <v>2026</v>
      </c>
      <c r="E17" s="220" t="s">
        <v>22</v>
      </c>
      <c r="F17" s="138" t="s">
        <v>14</v>
      </c>
      <c r="G17" s="93">
        <f t="shared" ref="G17" si="4">G18+G19</f>
        <v>82228713.329999998</v>
      </c>
      <c r="H17" s="93">
        <f>H18+H19</f>
        <v>82228713.319999993</v>
      </c>
      <c r="I17" s="93">
        <f t="shared" si="2"/>
        <v>99.999999987838791</v>
      </c>
      <c r="J17" s="205" t="s">
        <v>63</v>
      </c>
      <c r="K17" s="163" t="s">
        <v>64</v>
      </c>
      <c r="L17" s="163">
        <v>100</v>
      </c>
      <c r="M17" s="163">
        <v>100</v>
      </c>
      <c r="N17" s="163">
        <f>M17/L17*100</f>
        <v>100</v>
      </c>
    </row>
    <row r="18" spans="1:14" ht="36" customHeight="1" x14ac:dyDescent="0.25">
      <c r="A18" s="322"/>
      <c r="B18" s="200"/>
      <c r="C18" s="190"/>
      <c r="D18" s="190"/>
      <c r="E18" s="221"/>
      <c r="F18" s="138" t="s">
        <v>20</v>
      </c>
      <c r="G18" s="93">
        <v>82228713.329999998</v>
      </c>
      <c r="H18" s="93">
        <v>82228713.319999993</v>
      </c>
      <c r="I18" s="93">
        <f t="shared" si="2"/>
        <v>99.999999987838791</v>
      </c>
      <c r="J18" s="206"/>
      <c r="K18" s="164"/>
      <c r="L18" s="164"/>
      <c r="M18" s="164"/>
      <c r="N18" s="164"/>
    </row>
    <row r="19" spans="1:14" ht="51" customHeight="1" x14ac:dyDescent="0.25">
      <c r="A19" s="323"/>
      <c r="B19" s="201"/>
      <c r="C19" s="191"/>
      <c r="D19" s="191"/>
      <c r="E19" s="226"/>
      <c r="F19" s="138" t="s">
        <v>21</v>
      </c>
      <c r="G19" s="94"/>
      <c r="H19" s="94"/>
      <c r="I19" s="93"/>
      <c r="J19" s="207"/>
      <c r="K19" s="165"/>
      <c r="L19" s="165"/>
      <c r="M19" s="165"/>
      <c r="N19" s="165"/>
    </row>
    <row r="20" spans="1:14" ht="15.75" customHeight="1" x14ac:dyDescent="0.25">
      <c r="A20" s="297"/>
      <c r="B20" s="199" t="s">
        <v>101</v>
      </c>
      <c r="C20" s="202">
        <v>2020</v>
      </c>
      <c r="D20" s="202">
        <v>2026</v>
      </c>
      <c r="E20" s="266" t="s">
        <v>22</v>
      </c>
      <c r="F20" s="139" t="s">
        <v>14</v>
      </c>
      <c r="G20" s="95">
        <f t="shared" ref="G20:H20" si="5">G21+G22</f>
        <v>357684601</v>
      </c>
      <c r="H20" s="93">
        <f t="shared" si="5"/>
        <v>357684601</v>
      </c>
      <c r="I20" s="93">
        <f t="shared" si="2"/>
        <v>100</v>
      </c>
      <c r="J20" s="205" t="s">
        <v>122</v>
      </c>
      <c r="K20" s="163" t="s">
        <v>64</v>
      </c>
      <c r="L20" s="163">
        <v>100</v>
      </c>
      <c r="M20" s="163">
        <v>100</v>
      </c>
      <c r="N20" s="163">
        <f>M20/L20*100</f>
        <v>100</v>
      </c>
    </row>
    <row r="21" spans="1:14" ht="64.900000000000006" customHeight="1" x14ac:dyDescent="0.25">
      <c r="A21" s="298"/>
      <c r="B21" s="200"/>
      <c r="C21" s="203"/>
      <c r="D21" s="203"/>
      <c r="E21" s="267"/>
      <c r="F21" s="139" t="s">
        <v>20</v>
      </c>
      <c r="G21" s="95">
        <v>0</v>
      </c>
      <c r="H21" s="93">
        <v>0</v>
      </c>
      <c r="I21" s="93">
        <v>0</v>
      </c>
      <c r="J21" s="206"/>
      <c r="K21" s="164"/>
      <c r="L21" s="164"/>
      <c r="M21" s="164"/>
      <c r="N21" s="164"/>
    </row>
    <row r="22" spans="1:14" ht="108.75" customHeight="1" x14ac:dyDescent="0.25">
      <c r="A22" s="299"/>
      <c r="B22" s="201"/>
      <c r="C22" s="204"/>
      <c r="D22" s="204"/>
      <c r="E22" s="268"/>
      <c r="F22" s="139" t="s">
        <v>21</v>
      </c>
      <c r="G22" s="94">
        <v>357684601</v>
      </c>
      <c r="H22" s="94">
        <v>357684601</v>
      </c>
      <c r="I22" s="93">
        <f t="shared" si="2"/>
        <v>100</v>
      </c>
      <c r="J22" s="207"/>
      <c r="K22" s="165"/>
      <c r="L22" s="165"/>
      <c r="M22" s="165"/>
      <c r="N22" s="165"/>
    </row>
    <row r="23" spans="1:14" ht="31.15" customHeight="1" x14ac:dyDescent="0.25">
      <c r="A23" s="297"/>
      <c r="B23" s="231" t="s">
        <v>102</v>
      </c>
      <c r="C23" s="202">
        <v>2020</v>
      </c>
      <c r="D23" s="202">
        <v>2026</v>
      </c>
      <c r="E23" s="266" t="s">
        <v>22</v>
      </c>
      <c r="F23" s="139" t="s">
        <v>14</v>
      </c>
      <c r="G23" s="95">
        <f t="shared" ref="G23:H23" si="6">G24+G25</f>
        <v>376941</v>
      </c>
      <c r="H23" s="95">
        <f t="shared" si="6"/>
        <v>359422.36</v>
      </c>
      <c r="I23" s="93">
        <f t="shared" si="2"/>
        <v>95.352418548260857</v>
      </c>
      <c r="J23" s="205" t="s">
        <v>186</v>
      </c>
      <c r="K23" s="163" t="s">
        <v>64</v>
      </c>
      <c r="L23" s="163">
        <v>100</v>
      </c>
      <c r="M23" s="163">
        <v>100</v>
      </c>
      <c r="N23" s="163">
        <f>M23/L23*100</f>
        <v>100</v>
      </c>
    </row>
    <row r="24" spans="1:14" ht="42" customHeight="1" x14ac:dyDescent="0.25">
      <c r="A24" s="298"/>
      <c r="B24" s="232"/>
      <c r="C24" s="203"/>
      <c r="D24" s="203"/>
      <c r="E24" s="267"/>
      <c r="F24" s="139" t="s">
        <v>20</v>
      </c>
      <c r="G24" s="95">
        <v>0</v>
      </c>
      <c r="H24" s="95">
        <v>0</v>
      </c>
      <c r="I24" s="93">
        <v>0</v>
      </c>
      <c r="J24" s="206"/>
      <c r="K24" s="164"/>
      <c r="L24" s="164"/>
      <c r="M24" s="164"/>
      <c r="N24" s="164"/>
    </row>
    <row r="25" spans="1:14" ht="36" customHeight="1" x14ac:dyDescent="0.25">
      <c r="A25" s="299"/>
      <c r="B25" s="233"/>
      <c r="C25" s="204"/>
      <c r="D25" s="204"/>
      <c r="E25" s="268"/>
      <c r="F25" s="139" t="s">
        <v>21</v>
      </c>
      <c r="G25" s="96">
        <v>376941</v>
      </c>
      <c r="H25" s="96">
        <v>359422.36</v>
      </c>
      <c r="I25" s="93">
        <f t="shared" si="2"/>
        <v>95.352418548260857</v>
      </c>
      <c r="J25" s="207"/>
      <c r="K25" s="165"/>
      <c r="L25" s="165"/>
      <c r="M25" s="165"/>
      <c r="N25" s="165"/>
    </row>
    <row r="26" spans="1:14" ht="40.5" customHeight="1" x14ac:dyDescent="0.25">
      <c r="A26" s="12"/>
      <c r="B26" s="199" t="s">
        <v>129</v>
      </c>
      <c r="C26" s="202">
        <v>2020</v>
      </c>
      <c r="D26" s="202">
        <v>2026</v>
      </c>
      <c r="E26" s="266" t="s">
        <v>22</v>
      </c>
      <c r="F26" s="139" t="s">
        <v>14</v>
      </c>
      <c r="G26" s="96">
        <f t="shared" ref="G26:H26" si="7">G27+G28</f>
        <v>338325.82</v>
      </c>
      <c r="H26" s="96">
        <f t="shared" si="7"/>
        <v>314825.82</v>
      </c>
      <c r="I26" s="93">
        <f t="shared" si="2"/>
        <v>93.05403294374635</v>
      </c>
      <c r="J26" s="184" t="s">
        <v>171</v>
      </c>
      <c r="K26" s="163" t="s">
        <v>64</v>
      </c>
      <c r="L26" s="172"/>
      <c r="M26" s="172"/>
      <c r="N26" s="172"/>
    </row>
    <row r="27" spans="1:14" ht="184.5" customHeight="1" x14ac:dyDescent="0.25">
      <c r="A27" s="12"/>
      <c r="B27" s="200"/>
      <c r="C27" s="203"/>
      <c r="D27" s="203"/>
      <c r="E27" s="267"/>
      <c r="F27" s="139" t="s">
        <v>20</v>
      </c>
      <c r="G27" s="96">
        <v>161344.91</v>
      </c>
      <c r="H27" s="96">
        <v>161344.91</v>
      </c>
      <c r="I27" s="93">
        <f t="shared" si="2"/>
        <v>100</v>
      </c>
      <c r="J27" s="185"/>
      <c r="K27" s="164"/>
      <c r="L27" s="172"/>
      <c r="M27" s="172"/>
      <c r="N27" s="172"/>
    </row>
    <row r="28" spans="1:14" ht="250.5" customHeight="1" x14ac:dyDescent="0.25">
      <c r="B28" s="201"/>
      <c r="C28" s="204"/>
      <c r="D28" s="204"/>
      <c r="E28" s="268"/>
      <c r="F28" s="139" t="s">
        <v>21</v>
      </c>
      <c r="G28" s="94">
        <v>176980.91</v>
      </c>
      <c r="H28" s="96">
        <v>153480.91</v>
      </c>
      <c r="I28" s="93">
        <f t="shared" si="2"/>
        <v>86.721731739315842</v>
      </c>
      <c r="J28" s="112" t="s">
        <v>274</v>
      </c>
      <c r="K28" s="165"/>
      <c r="L28" s="110">
        <v>100</v>
      </c>
      <c r="M28" s="110">
        <v>100</v>
      </c>
      <c r="N28" s="110">
        <v>100</v>
      </c>
    </row>
    <row r="29" spans="1:14" ht="40.5" hidden="1" customHeight="1" x14ac:dyDescent="0.25">
      <c r="A29" s="192"/>
      <c r="B29" s="231" t="s">
        <v>127</v>
      </c>
      <c r="C29" s="202">
        <v>2020</v>
      </c>
      <c r="D29" s="202">
        <v>2026</v>
      </c>
      <c r="E29" s="266" t="s">
        <v>22</v>
      </c>
      <c r="F29" s="139" t="s">
        <v>14</v>
      </c>
      <c r="G29" s="96">
        <f>G30+G31</f>
        <v>0</v>
      </c>
      <c r="H29" s="96">
        <f>H30+H31</f>
        <v>0</v>
      </c>
      <c r="I29" s="93" t="e">
        <f t="shared" si="2"/>
        <v>#DIV/0!</v>
      </c>
      <c r="J29" s="163" t="s">
        <v>123</v>
      </c>
      <c r="K29" s="163" t="s">
        <v>124</v>
      </c>
      <c r="L29" s="163"/>
      <c r="M29" s="163"/>
      <c r="N29" s="163"/>
    </row>
    <row r="30" spans="1:14" ht="43.15" hidden="1" customHeight="1" x14ac:dyDescent="0.25">
      <c r="A30" s="193"/>
      <c r="B30" s="232"/>
      <c r="C30" s="203"/>
      <c r="D30" s="203"/>
      <c r="E30" s="267"/>
      <c r="F30" s="139" t="s">
        <v>20</v>
      </c>
      <c r="G30" s="96">
        <v>0</v>
      </c>
      <c r="H30" s="96">
        <v>0</v>
      </c>
      <c r="I30" s="93" t="e">
        <f t="shared" si="2"/>
        <v>#DIV/0!</v>
      </c>
      <c r="J30" s="164"/>
      <c r="K30" s="164"/>
      <c r="L30" s="164"/>
      <c r="M30" s="164"/>
      <c r="N30" s="164"/>
    </row>
    <row r="31" spans="1:14" ht="40.5" hidden="1" customHeight="1" x14ac:dyDescent="0.25">
      <c r="A31" s="194"/>
      <c r="B31" s="233"/>
      <c r="C31" s="204"/>
      <c r="D31" s="204"/>
      <c r="E31" s="268"/>
      <c r="F31" s="139" t="s">
        <v>21</v>
      </c>
      <c r="G31" s="96">
        <v>0</v>
      </c>
      <c r="H31" s="96">
        <v>0</v>
      </c>
      <c r="I31" s="93" t="e">
        <f t="shared" si="2"/>
        <v>#DIV/0!</v>
      </c>
      <c r="J31" s="165"/>
      <c r="K31" s="165"/>
      <c r="L31" s="165"/>
      <c r="M31" s="165"/>
      <c r="N31" s="165"/>
    </row>
    <row r="32" spans="1:14" ht="40.5" customHeight="1" x14ac:dyDescent="0.25">
      <c r="A32" s="192"/>
      <c r="B32" s="231" t="s">
        <v>130</v>
      </c>
      <c r="C32" s="202">
        <v>2020</v>
      </c>
      <c r="D32" s="202">
        <v>2026</v>
      </c>
      <c r="E32" s="266" t="s">
        <v>22</v>
      </c>
      <c r="F32" s="139" t="s">
        <v>14</v>
      </c>
      <c r="G32" s="96">
        <f t="shared" ref="G32:H32" si="8">G33+G34</f>
        <v>2732889</v>
      </c>
      <c r="H32" s="96">
        <f t="shared" si="8"/>
        <v>2732889</v>
      </c>
      <c r="I32" s="93">
        <f t="shared" si="2"/>
        <v>100</v>
      </c>
      <c r="J32" s="163" t="s">
        <v>122</v>
      </c>
      <c r="K32" s="163" t="s">
        <v>64</v>
      </c>
      <c r="L32" s="163">
        <v>100</v>
      </c>
      <c r="M32" s="163">
        <v>100</v>
      </c>
      <c r="N32" s="163">
        <v>100</v>
      </c>
    </row>
    <row r="33" spans="1:14" ht="39" customHeight="1" x14ac:dyDescent="0.25">
      <c r="A33" s="193"/>
      <c r="B33" s="232"/>
      <c r="C33" s="203"/>
      <c r="D33" s="203"/>
      <c r="E33" s="267"/>
      <c r="F33" s="139" t="s">
        <v>20</v>
      </c>
      <c r="G33" s="94">
        <v>2732889</v>
      </c>
      <c r="H33" s="96">
        <v>2732889</v>
      </c>
      <c r="I33" s="93">
        <f t="shared" si="2"/>
        <v>100</v>
      </c>
      <c r="J33" s="164"/>
      <c r="K33" s="164"/>
      <c r="L33" s="164"/>
      <c r="M33" s="164"/>
      <c r="N33" s="164"/>
    </row>
    <row r="34" spans="1:14" ht="40.5" customHeight="1" x14ac:dyDescent="0.25">
      <c r="A34" s="194"/>
      <c r="B34" s="233"/>
      <c r="C34" s="204"/>
      <c r="D34" s="204"/>
      <c r="E34" s="268"/>
      <c r="F34" s="139" t="s">
        <v>21</v>
      </c>
      <c r="G34" s="96"/>
      <c r="H34" s="96"/>
      <c r="I34" s="93"/>
      <c r="J34" s="165"/>
      <c r="K34" s="165"/>
      <c r="L34" s="165"/>
      <c r="M34" s="165"/>
      <c r="N34" s="165"/>
    </row>
    <row r="35" spans="1:14" ht="33.75" customHeight="1" x14ac:dyDescent="0.25">
      <c r="A35" s="13"/>
      <c r="B35" s="231" t="s">
        <v>131</v>
      </c>
      <c r="C35" s="202"/>
      <c r="D35" s="202"/>
      <c r="E35" s="266" t="s">
        <v>22</v>
      </c>
      <c r="F35" s="139" t="s">
        <v>14</v>
      </c>
      <c r="G35" s="96">
        <f t="shared" ref="G35:H35" si="9">G36+G37</f>
        <v>100000</v>
      </c>
      <c r="H35" s="96">
        <f t="shared" si="9"/>
        <v>100000</v>
      </c>
      <c r="I35" s="93">
        <f t="shared" si="2"/>
        <v>100</v>
      </c>
      <c r="J35" s="163" t="s">
        <v>122</v>
      </c>
      <c r="K35" s="163" t="s">
        <v>64</v>
      </c>
      <c r="L35" s="163">
        <v>100</v>
      </c>
      <c r="M35" s="163">
        <v>100</v>
      </c>
      <c r="N35" s="163">
        <v>100</v>
      </c>
    </row>
    <row r="36" spans="1:14" ht="40.5" customHeight="1" x14ac:dyDescent="0.25">
      <c r="A36" s="13"/>
      <c r="B36" s="232"/>
      <c r="C36" s="203"/>
      <c r="D36" s="203"/>
      <c r="E36" s="267"/>
      <c r="F36" s="139" t="s">
        <v>20</v>
      </c>
      <c r="G36" s="96">
        <v>100000</v>
      </c>
      <c r="H36" s="96">
        <v>100000</v>
      </c>
      <c r="I36" s="93">
        <f t="shared" si="2"/>
        <v>100</v>
      </c>
      <c r="J36" s="164"/>
      <c r="K36" s="164"/>
      <c r="L36" s="164"/>
      <c r="M36" s="164"/>
      <c r="N36" s="164"/>
    </row>
    <row r="37" spans="1:14" ht="40.5" customHeight="1" x14ac:dyDescent="0.25">
      <c r="A37" s="13"/>
      <c r="B37" s="233"/>
      <c r="C37" s="204"/>
      <c r="D37" s="204"/>
      <c r="E37" s="268"/>
      <c r="F37" s="139" t="s">
        <v>21</v>
      </c>
      <c r="G37" s="96">
        <v>0</v>
      </c>
      <c r="H37" s="96">
        <v>0</v>
      </c>
      <c r="I37" s="93">
        <v>0</v>
      </c>
      <c r="J37" s="165"/>
      <c r="K37" s="165"/>
      <c r="L37" s="165"/>
      <c r="M37" s="165"/>
      <c r="N37" s="165"/>
    </row>
    <row r="38" spans="1:14" ht="38.25" customHeight="1" x14ac:dyDescent="0.25">
      <c r="A38" s="121"/>
      <c r="B38" s="199" t="s">
        <v>269</v>
      </c>
      <c r="C38" s="202">
        <v>2020</v>
      </c>
      <c r="D38" s="202">
        <v>2026</v>
      </c>
      <c r="E38" s="266" t="s">
        <v>22</v>
      </c>
      <c r="F38" s="139" t="s">
        <v>14</v>
      </c>
      <c r="G38" s="96">
        <f t="shared" ref="G38:H38" si="10">G39+G40</f>
        <v>10355192.93</v>
      </c>
      <c r="H38" s="96">
        <f t="shared" si="10"/>
        <v>10354357.560000001</v>
      </c>
      <c r="I38" s="93">
        <f t="shared" si="2"/>
        <v>99.991932839825921</v>
      </c>
      <c r="J38" s="177" t="s">
        <v>273</v>
      </c>
      <c r="K38" s="163" t="s">
        <v>64</v>
      </c>
      <c r="L38" s="172"/>
      <c r="M38" s="172"/>
      <c r="N38" s="172"/>
    </row>
    <row r="39" spans="1:14" ht="44.25" customHeight="1" x14ac:dyDescent="0.25">
      <c r="A39" s="121"/>
      <c r="B39" s="200"/>
      <c r="C39" s="203"/>
      <c r="D39" s="203"/>
      <c r="E39" s="267"/>
      <c r="F39" s="139" t="s">
        <v>20</v>
      </c>
      <c r="G39" s="96">
        <v>518553.25</v>
      </c>
      <c r="H39" s="96">
        <v>517717.88</v>
      </c>
      <c r="I39" s="93">
        <f t="shared" si="2"/>
        <v>99.83890371914552</v>
      </c>
      <c r="J39" s="183"/>
      <c r="K39" s="164"/>
      <c r="L39" s="172"/>
      <c r="M39" s="172"/>
      <c r="N39" s="172"/>
    </row>
    <row r="40" spans="1:14" ht="90.75" customHeight="1" x14ac:dyDescent="0.25">
      <c r="A40" s="121"/>
      <c r="B40" s="201"/>
      <c r="C40" s="204"/>
      <c r="D40" s="204"/>
      <c r="E40" s="268"/>
      <c r="F40" s="139" t="s">
        <v>21</v>
      </c>
      <c r="G40" s="96">
        <v>9836639.6799999997</v>
      </c>
      <c r="H40" s="96">
        <v>9836639.6799999997</v>
      </c>
      <c r="I40" s="93">
        <f t="shared" si="2"/>
        <v>100</v>
      </c>
      <c r="J40" s="119" t="s">
        <v>270</v>
      </c>
      <c r="K40" s="165"/>
      <c r="L40" s="123">
        <v>100</v>
      </c>
      <c r="M40" s="123">
        <v>100</v>
      </c>
      <c r="N40" s="123">
        <v>100</v>
      </c>
    </row>
    <row r="41" spans="1:14" ht="26.25" hidden="1" customHeight="1" x14ac:dyDescent="0.25">
      <c r="A41" s="192"/>
      <c r="B41" s="318" t="s">
        <v>266</v>
      </c>
      <c r="C41" s="202">
        <v>2020</v>
      </c>
      <c r="D41" s="202">
        <v>2026</v>
      </c>
      <c r="E41" s="266" t="s">
        <v>22</v>
      </c>
      <c r="F41" s="139" t="s">
        <v>14</v>
      </c>
      <c r="G41" s="96">
        <f t="shared" ref="G41:H41" si="11">G42+G43</f>
        <v>0</v>
      </c>
      <c r="H41" s="96">
        <f t="shared" si="11"/>
        <v>0</v>
      </c>
      <c r="I41" s="93" t="e">
        <f t="shared" si="2"/>
        <v>#DIV/0!</v>
      </c>
      <c r="J41" s="163" t="s">
        <v>267</v>
      </c>
      <c r="K41" s="163" t="s">
        <v>64</v>
      </c>
      <c r="L41" s="163">
        <v>100</v>
      </c>
      <c r="M41" s="163"/>
      <c r="N41" s="163"/>
    </row>
    <row r="42" spans="1:14" ht="52.5" hidden="1" customHeight="1" x14ac:dyDescent="0.25">
      <c r="A42" s="193"/>
      <c r="B42" s="319"/>
      <c r="C42" s="203"/>
      <c r="D42" s="203"/>
      <c r="E42" s="267"/>
      <c r="F42" s="139" t="s">
        <v>20</v>
      </c>
      <c r="G42" s="94">
        <v>0</v>
      </c>
      <c r="H42" s="96"/>
      <c r="I42" s="93" t="e">
        <f t="shared" si="2"/>
        <v>#DIV/0!</v>
      </c>
      <c r="J42" s="164"/>
      <c r="K42" s="164"/>
      <c r="L42" s="164"/>
      <c r="M42" s="164"/>
      <c r="N42" s="164"/>
    </row>
    <row r="43" spans="1:14" ht="153.6" hidden="1" customHeight="1" x14ac:dyDescent="0.25">
      <c r="A43" s="194"/>
      <c r="B43" s="320"/>
      <c r="C43" s="204"/>
      <c r="D43" s="204"/>
      <c r="E43" s="268"/>
      <c r="F43" s="139" t="s">
        <v>21</v>
      </c>
      <c r="G43" s="96"/>
      <c r="H43" s="96"/>
      <c r="I43" s="93" t="e">
        <f t="shared" si="2"/>
        <v>#DIV/0!</v>
      </c>
      <c r="J43" s="165"/>
      <c r="K43" s="165"/>
      <c r="L43" s="165"/>
      <c r="M43" s="165"/>
      <c r="N43" s="165"/>
    </row>
    <row r="44" spans="1:14" ht="15.75" customHeight="1" x14ac:dyDescent="0.25">
      <c r="A44" s="297"/>
      <c r="B44" s="199" t="s">
        <v>271</v>
      </c>
      <c r="C44" s="202">
        <v>2020</v>
      </c>
      <c r="D44" s="202">
        <v>2026</v>
      </c>
      <c r="E44" s="266" t="s">
        <v>22</v>
      </c>
      <c r="F44" s="139" t="s">
        <v>14</v>
      </c>
      <c r="G44" s="95">
        <f t="shared" ref="G44:H44" si="12">G45+G46</f>
        <v>27244775</v>
      </c>
      <c r="H44" s="95">
        <f t="shared" si="12"/>
        <v>27244775</v>
      </c>
      <c r="I44" s="93">
        <f t="shared" si="2"/>
        <v>100</v>
      </c>
      <c r="J44" s="163" t="s">
        <v>282</v>
      </c>
      <c r="K44" s="163" t="s">
        <v>64</v>
      </c>
      <c r="L44" s="172"/>
      <c r="M44" s="172"/>
      <c r="N44" s="172"/>
    </row>
    <row r="45" spans="1:14" ht="81" customHeight="1" x14ac:dyDescent="0.25">
      <c r="A45" s="298"/>
      <c r="B45" s="200"/>
      <c r="C45" s="203"/>
      <c r="D45" s="203"/>
      <c r="E45" s="267"/>
      <c r="F45" s="139" t="s">
        <v>20</v>
      </c>
      <c r="G45" s="95">
        <v>0</v>
      </c>
      <c r="H45" s="95">
        <v>0</v>
      </c>
      <c r="I45" s="93">
        <v>0</v>
      </c>
      <c r="J45" s="164"/>
      <c r="K45" s="164"/>
      <c r="L45" s="172"/>
      <c r="M45" s="172"/>
      <c r="N45" s="172"/>
    </row>
    <row r="46" spans="1:14" ht="96" customHeight="1" x14ac:dyDescent="0.25">
      <c r="A46" s="299"/>
      <c r="B46" s="201"/>
      <c r="C46" s="204"/>
      <c r="D46" s="204"/>
      <c r="E46" s="268"/>
      <c r="F46" s="139" t="s">
        <v>21</v>
      </c>
      <c r="G46" s="96">
        <v>27244775</v>
      </c>
      <c r="H46" s="96">
        <v>27244775</v>
      </c>
      <c r="I46" s="93">
        <f t="shared" si="2"/>
        <v>100</v>
      </c>
      <c r="J46" s="123" t="s">
        <v>272</v>
      </c>
      <c r="K46" s="165"/>
      <c r="L46" s="123">
        <v>100</v>
      </c>
      <c r="M46" s="123">
        <v>100</v>
      </c>
      <c r="N46" s="123">
        <v>100</v>
      </c>
    </row>
    <row r="47" spans="1:14" ht="26.45" customHeight="1" x14ac:dyDescent="0.25">
      <c r="A47" s="14"/>
      <c r="B47" s="231" t="s">
        <v>169</v>
      </c>
      <c r="C47" s="202">
        <v>2020</v>
      </c>
      <c r="D47" s="202">
        <v>2026</v>
      </c>
      <c r="E47" s="266" t="s">
        <v>22</v>
      </c>
      <c r="F47" s="139" t="s">
        <v>14</v>
      </c>
      <c r="G47" s="96">
        <f t="shared" ref="G47:H47" si="13">G48+G49</f>
        <v>762346.26</v>
      </c>
      <c r="H47" s="96">
        <f t="shared" si="13"/>
        <v>762346.26</v>
      </c>
      <c r="I47" s="93">
        <f t="shared" si="2"/>
        <v>100</v>
      </c>
      <c r="J47" s="163" t="s">
        <v>170</v>
      </c>
      <c r="K47" s="163" t="s">
        <v>64</v>
      </c>
      <c r="L47" s="163">
        <v>100</v>
      </c>
      <c r="M47" s="163">
        <v>100</v>
      </c>
      <c r="N47" s="163">
        <v>100</v>
      </c>
    </row>
    <row r="48" spans="1:14" ht="35.450000000000003" customHeight="1" x14ac:dyDescent="0.25">
      <c r="A48" s="14"/>
      <c r="B48" s="232"/>
      <c r="C48" s="203"/>
      <c r="D48" s="203"/>
      <c r="E48" s="267"/>
      <c r="F48" s="139" t="s">
        <v>20</v>
      </c>
      <c r="G48" s="96">
        <v>762346.26</v>
      </c>
      <c r="H48" s="96">
        <v>762346.26</v>
      </c>
      <c r="I48" s="93">
        <f t="shared" si="2"/>
        <v>100</v>
      </c>
      <c r="J48" s="164"/>
      <c r="K48" s="164"/>
      <c r="L48" s="164"/>
      <c r="M48" s="164"/>
      <c r="N48" s="164"/>
    </row>
    <row r="49" spans="1:14" ht="28.5" customHeight="1" x14ac:dyDescent="0.25">
      <c r="A49" s="14"/>
      <c r="B49" s="233"/>
      <c r="C49" s="204"/>
      <c r="D49" s="204"/>
      <c r="E49" s="268"/>
      <c r="F49" s="139" t="s">
        <v>21</v>
      </c>
      <c r="G49" s="96"/>
      <c r="H49" s="96"/>
      <c r="I49" s="93"/>
      <c r="J49" s="165"/>
      <c r="K49" s="165"/>
      <c r="L49" s="165"/>
      <c r="M49" s="165"/>
      <c r="N49" s="165"/>
    </row>
    <row r="50" spans="1:14" s="52" customFormat="1" ht="184.5" customHeight="1" x14ac:dyDescent="0.25">
      <c r="A50" s="51"/>
      <c r="B50" s="231" t="s">
        <v>180</v>
      </c>
      <c r="C50" s="202">
        <v>2021</v>
      </c>
      <c r="D50" s="202">
        <v>2026</v>
      </c>
      <c r="E50" s="266" t="s">
        <v>22</v>
      </c>
      <c r="F50" s="139" t="s">
        <v>14</v>
      </c>
      <c r="G50" s="96">
        <f t="shared" ref="G50:H50" si="14">G51+G52</f>
        <v>9003311.4299999997</v>
      </c>
      <c r="H50" s="96">
        <f t="shared" si="14"/>
        <v>9003311.4299999997</v>
      </c>
      <c r="I50" s="93">
        <f t="shared" si="2"/>
        <v>100</v>
      </c>
      <c r="J50" s="123" t="s">
        <v>258</v>
      </c>
      <c r="K50" s="123" t="s">
        <v>64</v>
      </c>
      <c r="L50" s="123"/>
      <c r="M50" s="123"/>
      <c r="N50" s="123"/>
    </row>
    <row r="51" spans="1:14" s="52" customFormat="1" ht="50.25" customHeight="1" x14ac:dyDescent="0.25">
      <c r="A51" s="51"/>
      <c r="B51" s="232"/>
      <c r="C51" s="203"/>
      <c r="D51" s="203"/>
      <c r="E51" s="267"/>
      <c r="F51" s="139" t="s">
        <v>20</v>
      </c>
      <c r="G51" s="22">
        <v>4429911.43</v>
      </c>
      <c r="H51" s="96">
        <v>4429911.43</v>
      </c>
      <c r="I51" s="93">
        <f t="shared" si="2"/>
        <v>100</v>
      </c>
      <c r="J51" s="123" t="s">
        <v>290</v>
      </c>
      <c r="K51" s="161" t="s">
        <v>206</v>
      </c>
      <c r="L51" s="161">
        <v>1</v>
      </c>
      <c r="M51" s="123">
        <v>3</v>
      </c>
      <c r="N51" s="123">
        <f>M51/L51*100</f>
        <v>300</v>
      </c>
    </row>
    <row r="52" spans="1:14" s="52" customFormat="1" ht="85.5" customHeight="1" x14ac:dyDescent="0.25">
      <c r="A52" s="51"/>
      <c r="B52" s="233"/>
      <c r="C52" s="204"/>
      <c r="D52" s="204"/>
      <c r="E52" s="268"/>
      <c r="F52" s="139" t="s">
        <v>21</v>
      </c>
      <c r="G52" s="96">
        <v>4573400</v>
      </c>
      <c r="H52" s="96">
        <v>4573400</v>
      </c>
      <c r="I52" s="93">
        <f t="shared" si="2"/>
        <v>100</v>
      </c>
      <c r="J52" s="123" t="s">
        <v>291</v>
      </c>
      <c r="K52" s="161" t="s">
        <v>206</v>
      </c>
      <c r="L52" s="161">
        <v>2</v>
      </c>
      <c r="M52" s="123">
        <v>4</v>
      </c>
      <c r="N52" s="123">
        <f>M52/L52*100</f>
        <v>200</v>
      </c>
    </row>
    <row r="53" spans="1:14" s="57" customFormat="1" ht="47.25" customHeight="1" x14ac:dyDescent="0.25">
      <c r="A53" s="56"/>
      <c r="B53" s="231" t="s">
        <v>229</v>
      </c>
      <c r="C53" s="202">
        <v>2020</v>
      </c>
      <c r="D53" s="202">
        <v>2026</v>
      </c>
      <c r="E53" s="266" t="s">
        <v>22</v>
      </c>
      <c r="F53" s="139" t="s">
        <v>14</v>
      </c>
      <c r="G53" s="96">
        <f t="shared" ref="G53:H53" si="15">G54+G55</f>
        <v>224125.25</v>
      </c>
      <c r="H53" s="96">
        <f t="shared" si="15"/>
        <v>224125.25</v>
      </c>
      <c r="I53" s="93">
        <f>H53/G53*100</f>
        <v>100</v>
      </c>
      <c r="J53" s="163" t="s">
        <v>257</v>
      </c>
      <c r="K53" s="163" t="s">
        <v>64</v>
      </c>
      <c r="L53" s="163">
        <v>100</v>
      </c>
      <c r="M53" s="163">
        <v>100</v>
      </c>
      <c r="N53" s="163">
        <f>M53/L53*100</f>
        <v>100</v>
      </c>
    </row>
    <row r="54" spans="1:14" s="57" customFormat="1" ht="52.5" customHeight="1" x14ac:dyDescent="0.25">
      <c r="A54" s="56"/>
      <c r="B54" s="232"/>
      <c r="C54" s="203"/>
      <c r="D54" s="203"/>
      <c r="E54" s="267"/>
      <c r="F54" s="139" t="s">
        <v>20</v>
      </c>
      <c r="G54" s="94">
        <v>2241.25</v>
      </c>
      <c r="H54" s="96">
        <v>2241.25</v>
      </c>
      <c r="I54" s="93">
        <f t="shared" si="2"/>
        <v>100</v>
      </c>
      <c r="J54" s="164"/>
      <c r="K54" s="164"/>
      <c r="L54" s="164"/>
      <c r="M54" s="164"/>
      <c r="N54" s="164"/>
    </row>
    <row r="55" spans="1:14" s="57" customFormat="1" ht="48" customHeight="1" x14ac:dyDescent="0.25">
      <c r="A55" s="56"/>
      <c r="B55" s="233"/>
      <c r="C55" s="204"/>
      <c r="D55" s="204"/>
      <c r="E55" s="268"/>
      <c r="F55" s="139" t="s">
        <v>21</v>
      </c>
      <c r="G55" s="96">
        <v>221884</v>
      </c>
      <c r="H55" s="96">
        <v>221884</v>
      </c>
      <c r="I55" s="93">
        <f t="shared" si="2"/>
        <v>100</v>
      </c>
      <c r="J55" s="165"/>
      <c r="K55" s="165"/>
      <c r="L55" s="165"/>
      <c r="M55" s="165"/>
      <c r="N55" s="165"/>
    </row>
    <row r="56" spans="1:14" s="66" customFormat="1" ht="64.900000000000006" hidden="1" customHeight="1" x14ac:dyDescent="0.25">
      <c r="A56" s="65"/>
      <c r="B56" s="231" t="s">
        <v>234</v>
      </c>
      <c r="C56" s="202">
        <v>2022</v>
      </c>
      <c r="D56" s="202">
        <v>2026</v>
      </c>
      <c r="E56" s="266" t="s">
        <v>22</v>
      </c>
      <c r="F56" s="139" t="s">
        <v>14</v>
      </c>
      <c r="G56" s="96">
        <f t="shared" ref="G56:H56" si="16">G57+G58</f>
        <v>0</v>
      </c>
      <c r="H56" s="96">
        <f t="shared" si="16"/>
        <v>0</v>
      </c>
      <c r="I56" s="93" t="e">
        <f t="shared" si="2"/>
        <v>#DIV/0!</v>
      </c>
      <c r="J56" s="163" t="s">
        <v>235</v>
      </c>
      <c r="K56" s="163" t="s">
        <v>64</v>
      </c>
      <c r="L56" s="163"/>
      <c r="M56" s="163"/>
      <c r="N56" s="163"/>
    </row>
    <row r="57" spans="1:14" s="66" customFormat="1" ht="64.900000000000006" hidden="1" customHeight="1" x14ac:dyDescent="0.25">
      <c r="A57" s="65"/>
      <c r="B57" s="232"/>
      <c r="C57" s="203"/>
      <c r="D57" s="203"/>
      <c r="E57" s="267"/>
      <c r="F57" s="139" t="s">
        <v>20</v>
      </c>
      <c r="G57" s="96">
        <v>0</v>
      </c>
      <c r="H57" s="96">
        <v>0</v>
      </c>
      <c r="I57" s="93" t="e">
        <f t="shared" si="2"/>
        <v>#DIV/0!</v>
      </c>
      <c r="J57" s="164"/>
      <c r="K57" s="164"/>
      <c r="L57" s="164"/>
      <c r="M57" s="164"/>
      <c r="N57" s="164"/>
    </row>
    <row r="58" spans="1:14" s="66" customFormat="1" ht="64.900000000000006" hidden="1" customHeight="1" x14ac:dyDescent="0.25">
      <c r="A58" s="65"/>
      <c r="B58" s="233"/>
      <c r="C58" s="204"/>
      <c r="D58" s="204"/>
      <c r="E58" s="268"/>
      <c r="F58" s="139" t="s">
        <v>21</v>
      </c>
      <c r="G58" s="96">
        <v>0</v>
      </c>
      <c r="H58" s="96">
        <v>0</v>
      </c>
      <c r="I58" s="93" t="e">
        <f t="shared" si="2"/>
        <v>#DIV/0!</v>
      </c>
      <c r="J58" s="165"/>
      <c r="K58" s="165"/>
      <c r="L58" s="165"/>
      <c r="M58" s="165"/>
      <c r="N58" s="165"/>
    </row>
    <row r="59" spans="1:14" s="77" customFormat="1" ht="37.5" customHeight="1" x14ac:dyDescent="0.25">
      <c r="A59" s="76"/>
      <c r="B59" s="199" t="s">
        <v>276</v>
      </c>
      <c r="C59" s="202">
        <v>2022</v>
      </c>
      <c r="D59" s="202">
        <v>2026</v>
      </c>
      <c r="E59" s="266" t="s">
        <v>22</v>
      </c>
      <c r="F59" s="139" t="s">
        <v>14</v>
      </c>
      <c r="G59" s="96">
        <f t="shared" ref="G59:H59" si="17">G60+G61</f>
        <v>345261.26</v>
      </c>
      <c r="H59" s="96">
        <f t="shared" si="17"/>
        <v>343589.83</v>
      </c>
      <c r="I59" s="93">
        <f t="shared" si="2"/>
        <v>99.515894137674181</v>
      </c>
      <c r="J59" s="163" t="s">
        <v>280</v>
      </c>
      <c r="K59" s="172" t="s">
        <v>64</v>
      </c>
      <c r="L59" s="172"/>
      <c r="M59" s="172"/>
      <c r="N59" s="172"/>
    </row>
    <row r="60" spans="1:14" s="77" customFormat="1" ht="153" customHeight="1" x14ac:dyDescent="0.25">
      <c r="A60" s="76"/>
      <c r="B60" s="200"/>
      <c r="C60" s="203"/>
      <c r="D60" s="203"/>
      <c r="E60" s="267"/>
      <c r="F60" s="139" t="s">
        <v>20</v>
      </c>
      <c r="G60" s="96">
        <v>5292.89</v>
      </c>
      <c r="H60" s="96">
        <v>3621.46</v>
      </c>
      <c r="I60" s="93">
        <f t="shared" si="2"/>
        <v>68.421221676626558</v>
      </c>
      <c r="J60" s="164"/>
      <c r="K60" s="172"/>
      <c r="L60" s="172"/>
      <c r="M60" s="172"/>
      <c r="N60" s="172"/>
    </row>
    <row r="61" spans="1:14" s="77" customFormat="1" ht="180" customHeight="1" x14ac:dyDescent="0.25">
      <c r="A61" s="76"/>
      <c r="B61" s="201"/>
      <c r="C61" s="204"/>
      <c r="D61" s="204"/>
      <c r="E61" s="268"/>
      <c r="F61" s="139" t="s">
        <v>21</v>
      </c>
      <c r="G61" s="94">
        <v>339968.37</v>
      </c>
      <c r="H61" s="96">
        <v>339968.37</v>
      </c>
      <c r="I61" s="93">
        <f t="shared" si="2"/>
        <v>100</v>
      </c>
      <c r="J61" s="343" t="s">
        <v>279</v>
      </c>
      <c r="K61" s="172"/>
      <c r="L61" s="123">
        <v>100</v>
      </c>
      <c r="M61" s="123">
        <v>100</v>
      </c>
      <c r="N61" s="107">
        <f>M61/L61*100</f>
        <v>100</v>
      </c>
    </row>
    <row r="62" spans="1:14" s="87" customFormat="1" ht="112.5" customHeight="1" x14ac:dyDescent="0.25">
      <c r="A62" s="118"/>
      <c r="B62" s="231" t="s">
        <v>256</v>
      </c>
      <c r="C62" s="202">
        <v>2022</v>
      </c>
      <c r="D62" s="202">
        <v>2026</v>
      </c>
      <c r="E62" s="266" t="s">
        <v>22</v>
      </c>
      <c r="F62" s="139" t="s">
        <v>14</v>
      </c>
      <c r="G62" s="96">
        <f t="shared" ref="G62:H62" si="18">G63+G64</f>
        <v>142064010.84</v>
      </c>
      <c r="H62" s="96">
        <f t="shared" si="18"/>
        <v>142064010.84</v>
      </c>
      <c r="I62" s="93">
        <f t="shared" si="2"/>
        <v>100</v>
      </c>
      <c r="J62" s="172" t="s">
        <v>275</v>
      </c>
      <c r="K62" s="172" t="s">
        <v>64</v>
      </c>
      <c r="L62" s="172">
        <v>100</v>
      </c>
      <c r="M62" s="172">
        <v>100</v>
      </c>
      <c r="N62" s="123">
        <f t="shared" ref="N62:N63" si="19">M62/L62*100</f>
        <v>100</v>
      </c>
    </row>
    <row r="63" spans="1:14" s="87" customFormat="1" ht="51.75" customHeight="1" x14ac:dyDescent="0.25">
      <c r="A63" s="118"/>
      <c r="B63" s="232"/>
      <c r="C63" s="203"/>
      <c r="D63" s="203"/>
      <c r="E63" s="267"/>
      <c r="F63" s="139" t="s">
        <v>20</v>
      </c>
      <c r="G63" s="96">
        <v>1420640.11</v>
      </c>
      <c r="H63" s="94">
        <v>1420640.11</v>
      </c>
      <c r="I63" s="93">
        <f t="shared" si="2"/>
        <v>100</v>
      </c>
      <c r="J63" s="172"/>
      <c r="K63" s="172"/>
      <c r="L63" s="172"/>
      <c r="M63" s="172"/>
      <c r="N63" s="123"/>
    </row>
    <row r="64" spans="1:14" s="87" customFormat="1" ht="61.5" customHeight="1" x14ac:dyDescent="0.25">
      <c r="A64" s="118"/>
      <c r="B64" s="233"/>
      <c r="C64" s="204"/>
      <c r="D64" s="204"/>
      <c r="E64" s="268"/>
      <c r="F64" s="139" t="s">
        <v>21</v>
      </c>
      <c r="G64" s="96">
        <v>140643370.72999999</v>
      </c>
      <c r="H64" s="94">
        <v>140643370.72999999</v>
      </c>
      <c r="I64" s="93">
        <f t="shared" si="2"/>
        <v>100</v>
      </c>
      <c r="J64" s="123" t="s">
        <v>293</v>
      </c>
      <c r="K64" s="123"/>
      <c r="L64" s="123"/>
      <c r="M64" s="123"/>
      <c r="N64" s="123"/>
    </row>
    <row r="65" spans="1:14" s="114" customFormat="1" ht="61.5" hidden="1" customHeight="1" x14ac:dyDescent="0.25">
      <c r="A65" s="113"/>
      <c r="B65" s="231" t="s">
        <v>265</v>
      </c>
      <c r="C65" s="202">
        <v>2023</v>
      </c>
      <c r="D65" s="202">
        <v>2026</v>
      </c>
      <c r="E65" s="266" t="s">
        <v>22</v>
      </c>
      <c r="F65" s="139" t="s">
        <v>14</v>
      </c>
      <c r="G65" s="96">
        <f t="shared" ref="G65:H65" si="20">G66+G67</f>
        <v>0</v>
      </c>
      <c r="H65" s="96">
        <f t="shared" si="20"/>
        <v>0</v>
      </c>
      <c r="I65" s="93" t="e">
        <f t="shared" si="2"/>
        <v>#DIV/0!</v>
      </c>
      <c r="J65" s="163" t="s">
        <v>264</v>
      </c>
      <c r="K65" s="163" t="s">
        <v>64</v>
      </c>
      <c r="L65" s="163"/>
      <c r="M65" s="163"/>
      <c r="N65" s="163"/>
    </row>
    <row r="66" spans="1:14" s="114" customFormat="1" ht="61.5" hidden="1" customHeight="1" x14ac:dyDescent="0.25">
      <c r="A66" s="113"/>
      <c r="B66" s="232"/>
      <c r="C66" s="203"/>
      <c r="D66" s="203"/>
      <c r="E66" s="267"/>
      <c r="F66" s="139" t="s">
        <v>20</v>
      </c>
      <c r="G66" s="96">
        <v>0</v>
      </c>
      <c r="H66" s="96">
        <v>0</v>
      </c>
      <c r="I66" s="93" t="e">
        <f t="shared" si="2"/>
        <v>#DIV/0!</v>
      </c>
      <c r="J66" s="164"/>
      <c r="K66" s="164"/>
      <c r="L66" s="164"/>
      <c r="M66" s="164"/>
      <c r="N66" s="164"/>
    </row>
    <row r="67" spans="1:14" s="114" customFormat="1" ht="61.5" hidden="1" customHeight="1" x14ac:dyDescent="0.25">
      <c r="A67" s="113"/>
      <c r="B67" s="233"/>
      <c r="C67" s="204"/>
      <c r="D67" s="204"/>
      <c r="E67" s="268"/>
      <c r="F67" s="139" t="s">
        <v>21</v>
      </c>
      <c r="G67" s="96">
        <v>0</v>
      </c>
      <c r="H67" s="96">
        <v>0</v>
      </c>
      <c r="I67" s="93" t="e">
        <f t="shared" si="2"/>
        <v>#DIV/0!</v>
      </c>
      <c r="J67" s="165"/>
      <c r="K67" s="165"/>
      <c r="L67" s="165"/>
      <c r="M67" s="165"/>
      <c r="N67" s="165"/>
    </row>
    <row r="68" spans="1:14" s="114" customFormat="1" ht="47.25" customHeight="1" x14ac:dyDescent="0.25">
      <c r="A68" s="113"/>
      <c r="B68" s="231" t="s">
        <v>283</v>
      </c>
      <c r="C68" s="202">
        <v>2024</v>
      </c>
      <c r="D68" s="202">
        <v>2026</v>
      </c>
      <c r="E68" s="266" t="s">
        <v>22</v>
      </c>
      <c r="F68" s="139" t="s">
        <v>14</v>
      </c>
      <c r="G68" s="96">
        <f t="shared" ref="G68:H68" si="21">G69+G70</f>
        <v>1151764.7</v>
      </c>
      <c r="H68" s="96">
        <f t="shared" si="21"/>
        <v>1151764.7</v>
      </c>
      <c r="I68" s="93">
        <f t="shared" si="2"/>
        <v>100</v>
      </c>
      <c r="J68" s="163" t="s">
        <v>118</v>
      </c>
      <c r="K68" s="163" t="s">
        <v>64</v>
      </c>
      <c r="L68" s="163">
        <v>100</v>
      </c>
      <c r="M68" s="163">
        <v>100</v>
      </c>
      <c r="N68" s="163">
        <v>100</v>
      </c>
    </row>
    <row r="69" spans="1:14" s="114" customFormat="1" ht="61.5" customHeight="1" x14ac:dyDescent="0.25">
      <c r="A69" s="113"/>
      <c r="B69" s="232"/>
      <c r="C69" s="203"/>
      <c r="D69" s="203"/>
      <c r="E69" s="267"/>
      <c r="F69" s="139" t="s">
        <v>20</v>
      </c>
      <c r="G69" s="96">
        <v>1151764.7</v>
      </c>
      <c r="H69" s="96">
        <v>1151764.7</v>
      </c>
      <c r="I69" s="93">
        <f t="shared" si="2"/>
        <v>100</v>
      </c>
      <c r="J69" s="164"/>
      <c r="K69" s="164"/>
      <c r="L69" s="164"/>
      <c r="M69" s="164"/>
      <c r="N69" s="164"/>
    </row>
    <row r="70" spans="1:14" s="114" customFormat="1" ht="29.25" customHeight="1" x14ac:dyDescent="0.25">
      <c r="A70" s="113"/>
      <c r="B70" s="233"/>
      <c r="C70" s="204"/>
      <c r="D70" s="204"/>
      <c r="E70" s="268"/>
      <c r="F70" s="139" t="s">
        <v>21</v>
      </c>
      <c r="G70" s="96">
        <v>0</v>
      </c>
      <c r="H70" s="96">
        <v>0</v>
      </c>
      <c r="I70" s="93">
        <v>0</v>
      </c>
      <c r="J70" s="165"/>
      <c r="K70" s="165"/>
      <c r="L70" s="165"/>
      <c r="M70" s="165"/>
      <c r="N70" s="165"/>
    </row>
    <row r="71" spans="1:14" s="148" customFormat="1" ht="78" hidden="1" customHeight="1" x14ac:dyDescent="0.25">
      <c r="A71" s="147"/>
      <c r="B71" s="231" t="s">
        <v>284</v>
      </c>
      <c r="C71" s="202">
        <v>2024</v>
      </c>
      <c r="D71" s="202">
        <v>2026</v>
      </c>
      <c r="E71" s="266" t="s">
        <v>22</v>
      </c>
      <c r="F71" s="139" t="s">
        <v>14</v>
      </c>
      <c r="G71" s="96">
        <f t="shared" ref="G71:H71" si="22">G72+G73</f>
        <v>0</v>
      </c>
      <c r="H71" s="96">
        <f t="shared" si="22"/>
        <v>0</v>
      </c>
      <c r="I71" s="93" t="e">
        <f t="shared" si="2"/>
        <v>#DIV/0!</v>
      </c>
      <c r="J71" s="163" t="s">
        <v>118</v>
      </c>
      <c r="K71" s="163" t="s">
        <v>64</v>
      </c>
      <c r="L71" s="163">
        <v>0</v>
      </c>
      <c r="M71" s="163"/>
      <c r="N71" s="163"/>
    </row>
    <row r="72" spans="1:14" s="148" customFormat="1" ht="78" hidden="1" customHeight="1" x14ac:dyDescent="0.25">
      <c r="A72" s="147"/>
      <c r="B72" s="232"/>
      <c r="C72" s="203"/>
      <c r="D72" s="203"/>
      <c r="E72" s="267"/>
      <c r="F72" s="139" t="s">
        <v>20</v>
      </c>
      <c r="G72" s="96">
        <v>0</v>
      </c>
      <c r="H72" s="96">
        <v>0</v>
      </c>
      <c r="I72" s="93" t="e">
        <f t="shared" si="2"/>
        <v>#DIV/0!</v>
      </c>
      <c r="J72" s="164"/>
      <c r="K72" s="164"/>
      <c r="L72" s="164"/>
      <c r="M72" s="164"/>
      <c r="N72" s="164"/>
    </row>
    <row r="73" spans="1:14" s="148" customFormat="1" ht="78" hidden="1" customHeight="1" x14ac:dyDescent="0.25">
      <c r="A73" s="147"/>
      <c r="B73" s="233"/>
      <c r="C73" s="204"/>
      <c r="D73" s="204"/>
      <c r="E73" s="268"/>
      <c r="F73" s="139" t="s">
        <v>21</v>
      </c>
      <c r="G73" s="96">
        <v>0</v>
      </c>
      <c r="H73" s="96">
        <v>0</v>
      </c>
      <c r="I73" s="93" t="e">
        <f t="shared" si="2"/>
        <v>#DIV/0!</v>
      </c>
      <c r="J73" s="165"/>
      <c r="K73" s="165"/>
      <c r="L73" s="165"/>
      <c r="M73" s="165"/>
      <c r="N73" s="165"/>
    </row>
    <row r="74" spans="1:14" s="148" customFormat="1" ht="39" customHeight="1" x14ac:dyDescent="0.25">
      <c r="A74" s="147"/>
      <c r="B74" s="297" t="s">
        <v>294</v>
      </c>
      <c r="C74" s="202">
        <v>2024</v>
      </c>
      <c r="D74" s="202">
        <v>2026</v>
      </c>
      <c r="E74" s="266" t="s">
        <v>22</v>
      </c>
      <c r="F74" s="139" t="s">
        <v>14</v>
      </c>
      <c r="G74" s="96">
        <f t="shared" ref="G74:H74" si="23">G75+G76</f>
        <v>209930</v>
      </c>
      <c r="H74" s="96">
        <f t="shared" si="23"/>
        <v>209930</v>
      </c>
      <c r="I74" s="93">
        <f t="shared" si="2"/>
        <v>100</v>
      </c>
      <c r="J74" s="163" t="s">
        <v>297</v>
      </c>
      <c r="K74" s="163" t="s">
        <v>68</v>
      </c>
      <c r="L74" s="163">
        <v>2</v>
      </c>
      <c r="M74" s="163">
        <v>2</v>
      </c>
      <c r="N74" s="163">
        <v>100</v>
      </c>
    </row>
    <row r="75" spans="1:14" s="148" customFormat="1" ht="69.75" customHeight="1" x14ac:dyDescent="0.25">
      <c r="A75" s="147"/>
      <c r="B75" s="298"/>
      <c r="C75" s="203"/>
      <c r="D75" s="203"/>
      <c r="E75" s="267"/>
      <c r="F75" s="139" t="s">
        <v>20</v>
      </c>
      <c r="G75" s="96">
        <v>0</v>
      </c>
      <c r="H75" s="96">
        <v>0</v>
      </c>
      <c r="I75" s="93">
        <v>0</v>
      </c>
      <c r="J75" s="164"/>
      <c r="K75" s="164"/>
      <c r="L75" s="164"/>
      <c r="M75" s="164"/>
      <c r="N75" s="164"/>
    </row>
    <row r="76" spans="1:14" s="148" customFormat="1" ht="53.25" customHeight="1" x14ac:dyDescent="0.25">
      <c r="A76" s="147"/>
      <c r="B76" s="299"/>
      <c r="C76" s="204"/>
      <c r="D76" s="204"/>
      <c r="E76" s="268"/>
      <c r="F76" s="139" t="s">
        <v>21</v>
      </c>
      <c r="G76" s="96">
        <v>209930</v>
      </c>
      <c r="H76" s="96">
        <v>209930</v>
      </c>
      <c r="I76" s="93">
        <f t="shared" si="2"/>
        <v>100</v>
      </c>
      <c r="J76" s="165"/>
      <c r="K76" s="165"/>
      <c r="L76" s="165"/>
      <c r="M76" s="165"/>
      <c r="N76" s="165"/>
    </row>
    <row r="77" spans="1:14" s="154" customFormat="1" ht="41.25" customHeight="1" x14ac:dyDescent="0.25">
      <c r="A77" s="192"/>
      <c r="B77" s="231" t="s">
        <v>295</v>
      </c>
      <c r="C77" s="202">
        <v>2024</v>
      </c>
      <c r="D77" s="202">
        <v>2026</v>
      </c>
      <c r="E77" s="266" t="s">
        <v>22</v>
      </c>
      <c r="F77" s="139" t="s">
        <v>14</v>
      </c>
      <c r="G77" s="96">
        <f t="shared" ref="G77:H77" si="24">G78+G79</f>
        <v>13891550.050000001</v>
      </c>
      <c r="H77" s="96">
        <f t="shared" si="24"/>
        <v>13891550.050000001</v>
      </c>
      <c r="I77" s="93">
        <f t="shared" si="2"/>
        <v>100</v>
      </c>
      <c r="J77" s="163" t="s">
        <v>296</v>
      </c>
      <c r="K77" s="163" t="s">
        <v>64</v>
      </c>
      <c r="L77" s="163">
        <v>100</v>
      </c>
      <c r="M77" s="163">
        <v>100</v>
      </c>
      <c r="N77" s="163">
        <v>100</v>
      </c>
    </row>
    <row r="78" spans="1:14" s="154" customFormat="1" ht="39" customHeight="1" x14ac:dyDescent="0.25">
      <c r="A78" s="193"/>
      <c r="B78" s="232"/>
      <c r="C78" s="203"/>
      <c r="D78" s="203"/>
      <c r="E78" s="267"/>
      <c r="F78" s="139" t="s">
        <v>20</v>
      </c>
      <c r="G78" s="96">
        <v>5204682</v>
      </c>
      <c r="H78" s="96">
        <v>5204682</v>
      </c>
      <c r="I78" s="93">
        <f t="shared" si="2"/>
        <v>100</v>
      </c>
      <c r="J78" s="164"/>
      <c r="K78" s="164"/>
      <c r="L78" s="164"/>
      <c r="M78" s="164"/>
      <c r="N78" s="164"/>
    </row>
    <row r="79" spans="1:14" s="154" customFormat="1" ht="43.5" customHeight="1" x14ac:dyDescent="0.25">
      <c r="A79" s="194"/>
      <c r="B79" s="233"/>
      <c r="C79" s="204"/>
      <c r="D79" s="204"/>
      <c r="E79" s="268"/>
      <c r="F79" s="139" t="s">
        <v>21</v>
      </c>
      <c r="G79" s="96">
        <v>8686868.0500000007</v>
      </c>
      <c r="H79" s="96">
        <v>8686868.0500000007</v>
      </c>
      <c r="I79" s="93">
        <f t="shared" ref="I79" si="25">H79/G79*100</f>
        <v>100</v>
      </c>
      <c r="J79" s="165"/>
      <c r="K79" s="165"/>
      <c r="L79" s="165"/>
      <c r="M79" s="165"/>
      <c r="N79" s="165"/>
    </row>
    <row r="80" spans="1:14" ht="43.5" customHeight="1" x14ac:dyDescent="0.25">
      <c r="A80" s="192"/>
      <c r="B80" s="318" t="s">
        <v>300</v>
      </c>
      <c r="C80" s="202">
        <v>2024</v>
      </c>
      <c r="D80" s="202">
        <v>2026</v>
      </c>
      <c r="E80" s="266" t="s">
        <v>22</v>
      </c>
      <c r="F80" s="139" t="s">
        <v>14</v>
      </c>
      <c r="G80" s="96">
        <f t="shared" ref="G80:H80" si="26">G81+G82</f>
        <v>457077.99</v>
      </c>
      <c r="H80" s="96">
        <f t="shared" si="26"/>
        <v>457077.99</v>
      </c>
      <c r="I80" s="93">
        <f>H80/G80*100</f>
        <v>100</v>
      </c>
      <c r="J80" s="163" t="s">
        <v>301</v>
      </c>
      <c r="K80" s="163" t="s">
        <v>76</v>
      </c>
      <c r="L80" s="163">
        <v>16</v>
      </c>
      <c r="M80" s="163">
        <v>16</v>
      </c>
      <c r="N80" s="163">
        <v>100</v>
      </c>
    </row>
    <row r="81" spans="1:14" ht="42" customHeight="1" x14ac:dyDescent="0.25">
      <c r="A81" s="193"/>
      <c r="B81" s="319"/>
      <c r="C81" s="203"/>
      <c r="D81" s="203"/>
      <c r="E81" s="267"/>
      <c r="F81" s="139" t="s">
        <v>20</v>
      </c>
      <c r="G81" s="96">
        <v>0</v>
      </c>
      <c r="H81" s="96">
        <v>0</v>
      </c>
      <c r="I81" s="93">
        <v>0</v>
      </c>
      <c r="J81" s="164"/>
      <c r="K81" s="164"/>
      <c r="L81" s="164"/>
      <c r="M81" s="164"/>
      <c r="N81" s="164"/>
    </row>
    <row r="82" spans="1:14" ht="87.75" customHeight="1" x14ac:dyDescent="0.25">
      <c r="A82" s="194"/>
      <c r="B82" s="320"/>
      <c r="C82" s="204"/>
      <c r="D82" s="204"/>
      <c r="E82" s="268"/>
      <c r="F82" s="139" t="s">
        <v>21</v>
      </c>
      <c r="G82" s="96">
        <v>457077.99</v>
      </c>
      <c r="H82" s="96">
        <v>457077.99</v>
      </c>
      <c r="I82" s="93">
        <f t="shared" ref="I82" si="27">H82/G82*100</f>
        <v>100</v>
      </c>
      <c r="J82" s="165"/>
      <c r="K82" s="165"/>
      <c r="L82" s="165"/>
      <c r="M82" s="165"/>
      <c r="N82" s="165"/>
    </row>
    <row r="83" spans="1:14" ht="31.15" customHeight="1" x14ac:dyDescent="0.25">
      <c r="A83" s="12"/>
      <c r="B83" s="231" t="s">
        <v>49</v>
      </c>
      <c r="C83" s="202">
        <v>2020</v>
      </c>
      <c r="D83" s="202">
        <v>2026</v>
      </c>
      <c r="E83" s="266" t="s">
        <v>22</v>
      </c>
      <c r="F83" s="139" t="s">
        <v>14</v>
      </c>
      <c r="G83" s="95" t="s">
        <v>27</v>
      </c>
      <c r="H83" s="95" t="s">
        <v>27</v>
      </c>
      <c r="I83" s="95" t="s">
        <v>27</v>
      </c>
      <c r="J83" s="6"/>
      <c r="K83" s="6"/>
      <c r="L83" s="6"/>
      <c r="M83" s="6"/>
      <c r="N83" s="6"/>
    </row>
    <row r="84" spans="1:14" ht="34.5" customHeight="1" x14ac:dyDescent="0.25">
      <c r="A84" s="12"/>
      <c r="B84" s="232"/>
      <c r="C84" s="203"/>
      <c r="D84" s="203"/>
      <c r="E84" s="267"/>
      <c r="F84" s="139" t="s">
        <v>20</v>
      </c>
      <c r="G84" s="95" t="s">
        <v>27</v>
      </c>
      <c r="H84" s="95" t="s">
        <v>27</v>
      </c>
      <c r="I84" s="95" t="s">
        <v>27</v>
      </c>
      <c r="J84" s="6"/>
      <c r="K84" s="6"/>
      <c r="L84" s="6"/>
      <c r="M84" s="6"/>
      <c r="N84" s="6"/>
    </row>
    <row r="85" spans="1:14" ht="62.45" customHeight="1" x14ac:dyDescent="0.25">
      <c r="A85" s="12"/>
      <c r="B85" s="233"/>
      <c r="C85" s="204"/>
      <c r="D85" s="204"/>
      <c r="E85" s="268"/>
      <c r="F85" s="139" t="s">
        <v>21</v>
      </c>
      <c r="G85" s="96" t="s">
        <v>27</v>
      </c>
      <c r="H85" s="96" t="s">
        <v>27</v>
      </c>
      <c r="I85" s="96" t="s">
        <v>27</v>
      </c>
      <c r="J85" s="6"/>
      <c r="K85" s="6"/>
      <c r="L85" s="6"/>
      <c r="M85" s="6"/>
      <c r="N85" s="6"/>
    </row>
    <row r="86" spans="1:14" ht="15.75" customHeight="1" x14ac:dyDescent="0.25">
      <c r="A86" s="297"/>
      <c r="B86" s="231" t="s">
        <v>23</v>
      </c>
      <c r="C86" s="202">
        <v>2020</v>
      </c>
      <c r="D86" s="202">
        <v>2026</v>
      </c>
      <c r="E86" s="266" t="s">
        <v>22</v>
      </c>
      <c r="F86" s="139" t="s">
        <v>14</v>
      </c>
      <c r="G86" s="143">
        <f t="shared" ref="G86:H86" si="28">G87+G88</f>
        <v>46058623.929999992</v>
      </c>
      <c r="H86" s="143">
        <f t="shared" si="28"/>
        <v>46058623.929999992</v>
      </c>
      <c r="I86" s="160">
        <f>H86/G86*100</f>
        <v>100</v>
      </c>
      <c r="J86" s="303" t="s">
        <v>13</v>
      </c>
      <c r="K86" s="163" t="s">
        <v>13</v>
      </c>
      <c r="L86" s="163" t="s">
        <v>13</v>
      </c>
      <c r="M86" s="163" t="s">
        <v>13</v>
      </c>
      <c r="N86" s="163" t="s">
        <v>13</v>
      </c>
    </row>
    <row r="87" spans="1:14" ht="41.45" customHeight="1" x14ac:dyDescent="0.25">
      <c r="A87" s="298"/>
      <c r="B87" s="232"/>
      <c r="C87" s="203"/>
      <c r="D87" s="203"/>
      <c r="E87" s="267"/>
      <c r="F87" s="139" t="s">
        <v>20</v>
      </c>
      <c r="G87" s="96">
        <f t="shared" ref="G87:H87" si="29">G90+G93+G114+G96+G99+G102+G105+G108+G111</f>
        <v>39661783.699999996</v>
      </c>
      <c r="H87" s="158">
        <f t="shared" si="29"/>
        <v>39661783.699999996</v>
      </c>
      <c r="I87" s="160">
        <f t="shared" ref="I87:I115" si="30">H87/G87*100</f>
        <v>100</v>
      </c>
      <c r="J87" s="304"/>
      <c r="K87" s="164"/>
      <c r="L87" s="164"/>
      <c r="M87" s="164"/>
      <c r="N87" s="164"/>
    </row>
    <row r="88" spans="1:14" ht="42.75" customHeight="1" x14ac:dyDescent="0.25">
      <c r="A88" s="298"/>
      <c r="B88" s="233"/>
      <c r="C88" s="204"/>
      <c r="D88" s="204"/>
      <c r="E88" s="268"/>
      <c r="F88" s="139" t="s">
        <v>21</v>
      </c>
      <c r="G88" s="96">
        <f t="shared" ref="G88:H88" si="31">G91+G94+G97+G115+G100+G103+G106+G109+G112</f>
        <v>6396840.2300000004</v>
      </c>
      <c r="H88" s="158">
        <f t="shared" si="31"/>
        <v>6396840.2300000004</v>
      </c>
      <c r="I88" s="160">
        <f t="shared" si="30"/>
        <v>100</v>
      </c>
      <c r="J88" s="305"/>
      <c r="K88" s="165"/>
      <c r="L88" s="165"/>
      <c r="M88" s="165"/>
      <c r="N88" s="165"/>
    </row>
    <row r="89" spans="1:14" ht="15.75" customHeight="1" x14ac:dyDescent="0.25">
      <c r="A89" s="298"/>
      <c r="B89" s="231" t="s">
        <v>99</v>
      </c>
      <c r="C89" s="202">
        <v>2020</v>
      </c>
      <c r="D89" s="202">
        <v>2026</v>
      </c>
      <c r="E89" s="266" t="s">
        <v>22</v>
      </c>
      <c r="F89" s="139" t="s">
        <v>14</v>
      </c>
      <c r="G89" s="96">
        <f t="shared" ref="G89:H89" si="32">G90+G91</f>
        <v>38895135.789999999</v>
      </c>
      <c r="H89" s="158">
        <f t="shared" si="32"/>
        <v>38895135.789999999</v>
      </c>
      <c r="I89" s="160">
        <f t="shared" si="30"/>
        <v>100</v>
      </c>
      <c r="J89" s="306" t="s">
        <v>65</v>
      </c>
      <c r="K89" s="173" t="s">
        <v>64</v>
      </c>
      <c r="L89" s="186">
        <v>100</v>
      </c>
      <c r="M89" s="186">
        <v>100</v>
      </c>
      <c r="N89" s="186">
        <v>100</v>
      </c>
    </row>
    <row r="90" spans="1:14" ht="42" customHeight="1" x14ac:dyDescent="0.25">
      <c r="A90" s="298"/>
      <c r="B90" s="232"/>
      <c r="C90" s="203"/>
      <c r="D90" s="203"/>
      <c r="E90" s="267"/>
      <c r="F90" s="139" t="s">
        <v>20</v>
      </c>
      <c r="G90" s="94">
        <v>38895135.789999999</v>
      </c>
      <c r="H90" s="158">
        <v>38895135.789999999</v>
      </c>
      <c r="I90" s="160">
        <f t="shared" si="30"/>
        <v>100</v>
      </c>
      <c r="J90" s="307"/>
      <c r="K90" s="174"/>
      <c r="L90" s="187"/>
      <c r="M90" s="187"/>
      <c r="N90" s="187"/>
    </row>
    <row r="91" spans="1:14" ht="31.5" customHeight="1" x14ac:dyDescent="0.25">
      <c r="A91" s="299"/>
      <c r="B91" s="233"/>
      <c r="C91" s="204"/>
      <c r="D91" s="204"/>
      <c r="E91" s="268"/>
      <c r="F91" s="139" t="s">
        <v>21</v>
      </c>
      <c r="G91" s="94"/>
      <c r="H91" s="158"/>
      <c r="I91" s="160"/>
      <c r="J91" s="308"/>
      <c r="K91" s="175"/>
      <c r="L91" s="188"/>
      <c r="M91" s="188"/>
      <c r="N91" s="188"/>
    </row>
    <row r="92" spans="1:14" ht="31.5" customHeight="1" x14ac:dyDescent="0.25">
      <c r="A92" s="192"/>
      <c r="B92" s="231" t="s">
        <v>132</v>
      </c>
      <c r="C92" s="202">
        <v>2020</v>
      </c>
      <c r="D92" s="202">
        <v>2026</v>
      </c>
      <c r="E92" s="266" t="s">
        <v>22</v>
      </c>
      <c r="F92" s="139" t="s">
        <v>14</v>
      </c>
      <c r="G92" s="94">
        <f t="shared" ref="G92:H92" si="33">G93+G94</f>
        <v>342824</v>
      </c>
      <c r="H92" s="158">
        <f t="shared" si="33"/>
        <v>342824</v>
      </c>
      <c r="I92" s="160">
        <f t="shared" si="30"/>
        <v>100</v>
      </c>
      <c r="J92" s="306" t="s">
        <v>118</v>
      </c>
      <c r="K92" s="173" t="s">
        <v>64</v>
      </c>
      <c r="L92" s="240">
        <v>100</v>
      </c>
      <c r="M92" s="240">
        <v>100</v>
      </c>
      <c r="N92" s="240">
        <v>100</v>
      </c>
    </row>
    <row r="93" spans="1:14" ht="32.25" customHeight="1" x14ac:dyDescent="0.25">
      <c r="A93" s="193"/>
      <c r="B93" s="232"/>
      <c r="C93" s="203"/>
      <c r="D93" s="203"/>
      <c r="E93" s="267"/>
      <c r="F93" s="139" t="s">
        <v>20</v>
      </c>
      <c r="G93" s="94">
        <v>342824</v>
      </c>
      <c r="H93" s="158">
        <v>342824</v>
      </c>
      <c r="I93" s="160">
        <f t="shared" si="30"/>
        <v>100</v>
      </c>
      <c r="J93" s="307"/>
      <c r="K93" s="174"/>
      <c r="L93" s="241"/>
      <c r="M93" s="241"/>
      <c r="N93" s="241"/>
    </row>
    <row r="94" spans="1:14" ht="42.75" customHeight="1" x14ac:dyDescent="0.25">
      <c r="A94" s="194"/>
      <c r="B94" s="233"/>
      <c r="C94" s="204"/>
      <c r="D94" s="204"/>
      <c r="E94" s="268"/>
      <c r="F94" s="139" t="s">
        <v>21</v>
      </c>
      <c r="G94" s="96">
        <v>0</v>
      </c>
      <c r="H94" s="158">
        <v>0</v>
      </c>
      <c r="I94" s="160">
        <v>0</v>
      </c>
      <c r="J94" s="308"/>
      <c r="K94" s="175"/>
      <c r="L94" s="242"/>
      <c r="M94" s="242"/>
      <c r="N94" s="242"/>
    </row>
    <row r="95" spans="1:14" s="60" customFormat="1" ht="62.45" hidden="1" customHeight="1" x14ac:dyDescent="0.25">
      <c r="A95" s="58"/>
      <c r="B95" s="231" t="s">
        <v>172</v>
      </c>
      <c r="C95" s="202">
        <v>2020</v>
      </c>
      <c r="D95" s="202">
        <v>2026</v>
      </c>
      <c r="E95" s="266" t="s">
        <v>22</v>
      </c>
      <c r="F95" s="139" t="s">
        <v>14</v>
      </c>
      <c r="G95" s="137">
        <f t="shared" ref="G95:H95" si="34">G96+G97</f>
        <v>0</v>
      </c>
      <c r="H95" s="159">
        <f t="shared" si="34"/>
        <v>0</v>
      </c>
      <c r="I95" s="160"/>
      <c r="J95" s="306" t="s">
        <v>118</v>
      </c>
      <c r="K95" s="173" t="s">
        <v>64</v>
      </c>
      <c r="L95" s="186"/>
      <c r="M95" s="186">
        <v>100</v>
      </c>
      <c r="N95" s="186">
        <v>100</v>
      </c>
    </row>
    <row r="96" spans="1:14" s="60" customFormat="1" ht="62.45" hidden="1" customHeight="1" x14ac:dyDescent="0.25">
      <c r="A96" s="58"/>
      <c r="B96" s="232"/>
      <c r="C96" s="203"/>
      <c r="D96" s="203"/>
      <c r="E96" s="267"/>
      <c r="F96" s="139" t="s">
        <v>20</v>
      </c>
      <c r="G96" s="137">
        <v>0</v>
      </c>
      <c r="H96" s="159">
        <v>0</v>
      </c>
      <c r="I96" s="160"/>
      <c r="J96" s="307"/>
      <c r="K96" s="174"/>
      <c r="L96" s="187"/>
      <c r="M96" s="187"/>
      <c r="N96" s="187"/>
    </row>
    <row r="97" spans="1:15" s="60" customFormat="1" ht="62.45" hidden="1" customHeight="1" x14ac:dyDescent="0.25">
      <c r="A97" s="58"/>
      <c r="B97" s="233"/>
      <c r="C97" s="204"/>
      <c r="D97" s="204"/>
      <c r="E97" s="268"/>
      <c r="F97" s="139" t="s">
        <v>21</v>
      </c>
      <c r="G97" s="137">
        <v>0</v>
      </c>
      <c r="H97" s="159">
        <v>0</v>
      </c>
      <c r="I97" s="160"/>
      <c r="J97" s="308"/>
      <c r="K97" s="175"/>
      <c r="L97" s="188"/>
      <c r="M97" s="188"/>
      <c r="N97" s="188"/>
    </row>
    <row r="98" spans="1:15" s="66" customFormat="1" ht="47.25" customHeight="1" x14ac:dyDescent="0.25">
      <c r="A98" s="64"/>
      <c r="B98" s="231" t="s">
        <v>236</v>
      </c>
      <c r="C98" s="202">
        <v>2022</v>
      </c>
      <c r="D98" s="202">
        <v>2026</v>
      </c>
      <c r="E98" s="266" t="s">
        <v>22</v>
      </c>
      <c r="F98" s="139" t="s">
        <v>14</v>
      </c>
      <c r="G98" s="137">
        <f t="shared" ref="G98:H98" si="35">G99+G100</f>
        <v>179915.15</v>
      </c>
      <c r="H98" s="159">
        <f t="shared" si="35"/>
        <v>179915.15</v>
      </c>
      <c r="I98" s="160">
        <f t="shared" si="30"/>
        <v>100</v>
      </c>
      <c r="J98" s="303" t="s">
        <v>237</v>
      </c>
      <c r="K98" s="173" t="s">
        <v>64</v>
      </c>
      <c r="L98" s="173">
        <v>100</v>
      </c>
      <c r="M98" s="173">
        <v>100</v>
      </c>
      <c r="N98" s="173">
        <v>100</v>
      </c>
    </row>
    <row r="99" spans="1:15" s="66" customFormat="1" ht="33" customHeight="1" x14ac:dyDescent="0.25">
      <c r="A99" s="64"/>
      <c r="B99" s="232"/>
      <c r="C99" s="203"/>
      <c r="D99" s="203"/>
      <c r="E99" s="267"/>
      <c r="F99" s="139" t="s">
        <v>20</v>
      </c>
      <c r="G99" s="141">
        <v>1799.15</v>
      </c>
      <c r="H99" s="159">
        <v>1799.15</v>
      </c>
      <c r="I99" s="160">
        <f t="shared" si="30"/>
        <v>100</v>
      </c>
      <c r="J99" s="304"/>
      <c r="K99" s="174"/>
      <c r="L99" s="174"/>
      <c r="M99" s="174"/>
      <c r="N99" s="174"/>
    </row>
    <row r="100" spans="1:15" s="66" customFormat="1" ht="35.25" customHeight="1" x14ac:dyDescent="0.25">
      <c r="A100" s="64"/>
      <c r="B100" s="233"/>
      <c r="C100" s="204"/>
      <c r="D100" s="204"/>
      <c r="E100" s="268"/>
      <c r="F100" s="139" t="s">
        <v>21</v>
      </c>
      <c r="G100" s="137">
        <v>178116</v>
      </c>
      <c r="H100" s="159">
        <v>178116</v>
      </c>
      <c r="I100" s="160">
        <f t="shared" si="30"/>
        <v>100</v>
      </c>
      <c r="J100" s="305"/>
      <c r="K100" s="175"/>
      <c r="L100" s="175"/>
      <c r="M100" s="175"/>
      <c r="N100" s="175"/>
    </row>
    <row r="101" spans="1:15" s="84" customFormat="1" ht="62.45" customHeight="1" x14ac:dyDescent="0.25">
      <c r="A101" s="82"/>
      <c r="B101" s="199" t="s">
        <v>277</v>
      </c>
      <c r="C101" s="202">
        <v>2022</v>
      </c>
      <c r="D101" s="202">
        <v>2026</v>
      </c>
      <c r="E101" s="266" t="s">
        <v>22</v>
      </c>
      <c r="F101" s="139" t="s">
        <v>14</v>
      </c>
      <c r="G101" s="137">
        <f t="shared" ref="G101:H101" si="36">G102+G103</f>
        <v>415566.42</v>
      </c>
      <c r="H101" s="159">
        <f t="shared" si="36"/>
        <v>415566.42</v>
      </c>
      <c r="I101" s="160">
        <f t="shared" si="30"/>
        <v>100</v>
      </c>
      <c r="J101" s="314" t="s">
        <v>280</v>
      </c>
      <c r="K101" s="195" t="s">
        <v>64</v>
      </c>
      <c r="L101" s="195"/>
      <c r="M101" s="195"/>
      <c r="N101" s="195"/>
      <c r="O101" s="108"/>
    </row>
    <row r="102" spans="1:15" s="84" customFormat="1" ht="129" customHeight="1" x14ac:dyDescent="0.25">
      <c r="A102" s="82"/>
      <c r="B102" s="200"/>
      <c r="C102" s="203"/>
      <c r="D102" s="203"/>
      <c r="E102" s="267"/>
      <c r="F102" s="139" t="s">
        <v>20</v>
      </c>
      <c r="G102" s="137">
        <v>4084.8</v>
      </c>
      <c r="H102" s="159">
        <v>4084.8</v>
      </c>
      <c r="I102" s="160">
        <f t="shared" si="30"/>
        <v>100</v>
      </c>
      <c r="J102" s="314"/>
      <c r="K102" s="195"/>
      <c r="L102" s="195"/>
      <c r="M102" s="195"/>
      <c r="N102" s="195"/>
      <c r="O102" s="108"/>
    </row>
    <row r="103" spans="1:15" s="84" customFormat="1" ht="177" customHeight="1" x14ac:dyDescent="0.25">
      <c r="A103" s="82"/>
      <c r="B103" s="201"/>
      <c r="C103" s="204"/>
      <c r="D103" s="204"/>
      <c r="E103" s="268"/>
      <c r="F103" s="139" t="s">
        <v>21</v>
      </c>
      <c r="G103" s="141">
        <v>411481.62</v>
      </c>
      <c r="H103" s="159">
        <v>411481.62</v>
      </c>
      <c r="I103" s="160">
        <f t="shared" si="30"/>
        <v>100</v>
      </c>
      <c r="J103" s="111" t="s">
        <v>281</v>
      </c>
      <c r="K103" s="195"/>
      <c r="L103" s="104">
        <v>100</v>
      </c>
      <c r="M103" s="104">
        <v>100</v>
      </c>
      <c r="N103" s="104">
        <v>100</v>
      </c>
      <c r="O103" s="109"/>
    </row>
    <row r="104" spans="1:15" s="106" customFormat="1" ht="52.5" hidden="1" customHeight="1" x14ac:dyDescent="0.25">
      <c r="A104" s="105"/>
      <c r="B104" s="231" t="s">
        <v>259</v>
      </c>
      <c r="C104" s="202">
        <v>2023</v>
      </c>
      <c r="D104" s="202">
        <v>2026</v>
      </c>
      <c r="E104" s="266" t="s">
        <v>22</v>
      </c>
      <c r="F104" s="139" t="s">
        <v>14</v>
      </c>
      <c r="G104" s="137">
        <f t="shared" ref="G104:H104" si="37">G105+G106</f>
        <v>0</v>
      </c>
      <c r="H104" s="159">
        <f t="shared" si="37"/>
        <v>0</v>
      </c>
      <c r="I104" s="160"/>
      <c r="J104" s="303" t="s">
        <v>118</v>
      </c>
      <c r="K104" s="195" t="s">
        <v>64</v>
      </c>
      <c r="L104" s="173"/>
      <c r="M104" s="173"/>
      <c r="N104" s="173"/>
    </row>
    <row r="105" spans="1:15" s="106" customFormat="1" ht="51.75" hidden="1" customHeight="1" x14ac:dyDescent="0.25">
      <c r="A105" s="105"/>
      <c r="B105" s="232"/>
      <c r="C105" s="203"/>
      <c r="D105" s="203"/>
      <c r="E105" s="267"/>
      <c r="F105" s="139" t="s">
        <v>20</v>
      </c>
      <c r="G105" s="137"/>
      <c r="H105" s="159"/>
      <c r="I105" s="160"/>
      <c r="J105" s="304"/>
      <c r="K105" s="195"/>
      <c r="L105" s="174"/>
      <c r="M105" s="174"/>
      <c r="N105" s="174"/>
    </row>
    <row r="106" spans="1:15" s="106" customFormat="1" ht="80.25" hidden="1" customHeight="1" x14ac:dyDescent="0.25">
      <c r="A106" s="105"/>
      <c r="B106" s="233"/>
      <c r="C106" s="204"/>
      <c r="D106" s="204"/>
      <c r="E106" s="268"/>
      <c r="F106" s="139" t="s">
        <v>21</v>
      </c>
      <c r="G106" s="137"/>
      <c r="H106" s="159"/>
      <c r="I106" s="160"/>
      <c r="J106" s="305"/>
      <c r="K106" s="195"/>
      <c r="L106" s="175"/>
      <c r="M106" s="175"/>
      <c r="N106" s="175"/>
    </row>
    <row r="107" spans="1:15" s="127" customFormat="1" ht="80.25" hidden="1" customHeight="1" x14ac:dyDescent="0.25">
      <c r="A107" s="126"/>
      <c r="B107" s="231" t="s">
        <v>268</v>
      </c>
      <c r="C107" s="202">
        <v>2024</v>
      </c>
      <c r="D107" s="202">
        <v>2026</v>
      </c>
      <c r="E107" s="266" t="s">
        <v>22</v>
      </c>
      <c r="F107" s="139" t="s">
        <v>14</v>
      </c>
      <c r="G107" s="137">
        <f t="shared" ref="G107:H107" si="38">G108+G109</f>
        <v>0</v>
      </c>
      <c r="H107" s="159">
        <f t="shared" si="38"/>
        <v>0</v>
      </c>
      <c r="I107" s="160"/>
      <c r="J107" s="303" t="s">
        <v>267</v>
      </c>
      <c r="K107" s="195" t="s">
        <v>64</v>
      </c>
      <c r="L107" s="173">
        <v>100</v>
      </c>
      <c r="M107" s="173"/>
      <c r="N107" s="173"/>
    </row>
    <row r="108" spans="1:15" s="127" customFormat="1" ht="80.25" hidden="1" customHeight="1" x14ac:dyDescent="0.25">
      <c r="A108" s="126"/>
      <c r="B108" s="232"/>
      <c r="C108" s="203"/>
      <c r="D108" s="203"/>
      <c r="E108" s="267"/>
      <c r="F108" s="139" t="s">
        <v>20</v>
      </c>
      <c r="G108" s="141"/>
      <c r="H108" s="159"/>
      <c r="I108" s="160"/>
      <c r="J108" s="304"/>
      <c r="K108" s="195"/>
      <c r="L108" s="174"/>
      <c r="M108" s="174"/>
      <c r="N108" s="174"/>
    </row>
    <row r="109" spans="1:15" s="127" customFormat="1" ht="80.25" hidden="1" customHeight="1" x14ac:dyDescent="0.25">
      <c r="A109" s="126"/>
      <c r="B109" s="233"/>
      <c r="C109" s="204"/>
      <c r="D109" s="204"/>
      <c r="E109" s="268"/>
      <c r="F109" s="139" t="s">
        <v>21</v>
      </c>
      <c r="G109" s="137"/>
      <c r="H109" s="159"/>
      <c r="I109" s="160"/>
      <c r="J109" s="305"/>
      <c r="K109" s="195"/>
      <c r="L109" s="175"/>
      <c r="M109" s="175"/>
      <c r="N109" s="175"/>
    </row>
    <row r="110" spans="1:15" s="154" customFormat="1" ht="80.25" customHeight="1" x14ac:dyDescent="0.25">
      <c r="A110" s="151"/>
      <c r="B110" s="231" t="s">
        <v>288</v>
      </c>
      <c r="C110" s="202">
        <v>2024</v>
      </c>
      <c r="D110" s="202">
        <v>2026</v>
      </c>
      <c r="E110" s="266" t="s">
        <v>22</v>
      </c>
      <c r="F110" s="139" t="s">
        <v>14</v>
      </c>
      <c r="G110" s="152">
        <f t="shared" ref="G110:H110" si="39">G111+G112</f>
        <v>3352985.96</v>
      </c>
      <c r="H110" s="159">
        <f t="shared" si="39"/>
        <v>3352985.96</v>
      </c>
      <c r="I110" s="160">
        <f t="shared" si="30"/>
        <v>100</v>
      </c>
      <c r="J110" s="344" t="s">
        <v>292</v>
      </c>
      <c r="K110" s="162" t="s">
        <v>64</v>
      </c>
      <c r="L110" s="129">
        <v>100</v>
      </c>
      <c r="M110" s="81">
        <v>100</v>
      </c>
      <c r="N110" s="81">
        <f>M110/L110*100</f>
        <v>100</v>
      </c>
    </row>
    <row r="111" spans="1:15" s="154" customFormat="1" ht="63.75" customHeight="1" x14ac:dyDescent="0.25">
      <c r="A111" s="151"/>
      <c r="B111" s="232"/>
      <c r="C111" s="203"/>
      <c r="D111" s="203"/>
      <c r="E111" s="267"/>
      <c r="F111" s="139" t="s">
        <v>20</v>
      </c>
      <c r="G111" s="153">
        <v>417939.96</v>
      </c>
      <c r="H111" s="159">
        <v>417939.96</v>
      </c>
      <c r="I111" s="160">
        <f t="shared" si="30"/>
        <v>100</v>
      </c>
      <c r="J111" s="344" t="s">
        <v>290</v>
      </c>
      <c r="K111" s="162" t="s">
        <v>206</v>
      </c>
      <c r="L111" s="129">
        <v>1</v>
      </c>
      <c r="M111" s="81">
        <v>1</v>
      </c>
      <c r="N111" s="81">
        <f t="shared" ref="N111:N112" si="40">M111/L111*100</f>
        <v>100</v>
      </c>
    </row>
    <row r="112" spans="1:15" s="154" customFormat="1" ht="80.25" customHeight="1" x14ac:dyDescent="0.25">
      <c r="A112" s="151"/>
      <c r="B112" s="233"/>
      <c r="C112" s="204"/>
      <c r="D112" s="204"/>
      <c r="E112" s="268"/>
      <c r="F112" s="139" t="s">
        <v>21</v>
      </c>
      <c r="G112" s="152">
        <v>2935046</v>
      </c>
      <c r="H112" s="159">
        <v>2935046</v>
      </c>
      <c r="I112" s="160">
        <f t="shared" si="30"/>
        <v>100</v>
      </c>
      <c r="J112" s="344" t="s">
        <v>291</v>
      </c>
      <c r="K112" s="162" t="s">
        <v>206</v>
      </c>
      <c r="L112" s="129">
        <v>2</v>
      </c>
      <c r="M112" s="81">
        <v>2</v>
      </c>
      <c r="N112" s="81">
        <f t="shared" si="40"/>
        <v>100</v>
      </c>
    </row>
    <row r="113" spans="1:14" ht="53.25" customHeight="1" x14ac:dyDescent="0.25">
      <c r="A113" s="13"/>
      <c r="B113" s="231" t="s">
        <v>302</v>
      </c>
      <c r="C113" s="202">
        <v>2024</v>
      </c>
      <c r="D113" s="202">
        <v>2024</v>
      </c>
      <c r="E113" s="266" t="s">
        <v>22</v>
      </c>
      <c r="F113" s="139" t="s">
        <v>14</v>
      </c>
      <c r="G113" s="137">
        <f t="shared" ref="G113:H113" si="41">G114+G115</f>
        <v>2872196.61</v>
      </c>
      <c r="H113" s="159">
        <f t="shared" si="41"/>
        <v>2872196.61</v>
      </c>
      <c r="I113" s="160">
        <f t="shared" si="30"/>
        <v>100</v>
      </c>
      <c r="J113" s="340" t="s">
        <v>296</v>
      </c>
      <c r="K113" s="173" t="s">
        <v>64</v>
      </c>
      <c r="L113" s="240">
        <v>100</v>
      </c>
      <c r="M113" s="173">
        <v>100</v>
      </c>
      <c r="N113" s="173">
        <v>100</v>
      </c>
    </row>
    <row r="114" spans="1:14" ht="39" customHeight="1" x14ac:dyDescent="0.25">
      <c r="A114" s="13"/>
      <c r="B114" s="232"/>
      <c r="C114" s="203"/>
      <c r="D114" s="203"/>
      <c r="E114" s="267"/>
      <c r="F114" s="139" t="s">
        <v>20</v>
      </c>
      <c r="G114" s="141"/>
      <c r="H114" s="159"/>
      <c r="I114" s="160"/>
      <c r="J114" s="341"/>
      <c r="K114" s="174"/>
      <c r="L114" s="241"/>
      <c r="M114" s="174"/>
      <c r="N114" s="174"/>
    </row>
    <row r="115" spans="1:14" ht="50.25" customHeight="1" x14ac:dyDescent="0.25">
      <c r="A115" s="13"/>
      <c r="B115" s="233"/>
      <c r="C115" s="204"/>
      <c r="D115" s="204"/>
      <c r="E115" s="268"/>
      <c r="F115" s="139" t="s">
        <v>21</v>
      </c>
      <c r="G115" s="137">
        <v>2872196.61</v>
      </c>
      <c r="H115" s="159">
        <v>2872196.61</v>
      </c>
      <c r="I115" s="160">
        <f t="shared" si="30"/>
        <v>100</v>
      </c>
      <c r="J115" s="342"/>
      <c r="K115" s="175"/>
      <c r="L115" s="242"/>
      <c r="M115" s="175"/>
      <c r="N115" s="175"/>
    </row>
    <row r="116" spans="1:14" ht="15.6" customHeight="1" x14ac:dyDescent="0.25">
      <c r="A116" s="192"/>
      <c r="B116" s="231" t="s">
        <v>115</v>
      </c>
      <c r="C116" s="202"/>
      <c r="D116" s="202"/>
      <c r="E116" s="266"/>
      <c r="F116" s="163" t="s">
        <v>13</v>
      </c>
      <c r="G116" s="163" t="s">
        <v>13</v>
      </c>
      <c r="H116" s="163" t="s">
        <v>13</v>
      </c>
      <c r="I116" s="163" t="s">
        <v>13</v>
      </c>
      <c r="J116" s="192"/>
      <c r="K116" s="192"/>
      <c r="L116" s="192"/>
      <c r="M116" s="192"/>
      <c r="N116" s="192"/>
    </row>
    <row r="117" spans="1:14" x14ac:dyDescent="0.25">
      <c r="A117" s="193"/>
      <c r="B117" s="232"/>
      <c r="C117" s="203"/>
      <c r="D117" s="203"/>
      <c r="E117" s="267"/>
      <c r="F117" s="164"/>
      <c r="G117" s="164"/>
      <c r="H117" s="164"/>
      <c r="I117" s="164"/>
      <c r="J117" s="193"/>
      <c r="K117" s="193"/>
      <c r="L117" s="193"/>
      <c r="M117" s="193"/>
      <c r="N117" s="193"/>
    </row>
    <row r="118" spans="1:14" x14ac:dyDescent="0.25">
      <c r="A118" s="194"/>
      <c r="B118" s="233"/>
      <c r="C118" s="204"/>
      <c r="D118" s="204"/>
      <c r="E118" s="268"/>
      <c r="F118" s="165"/>
      <c r="G118" s="165"/>
      <c r="H118" s="165"/>
      <c r="I118" s="165"/>
      <c r="J118" s="194"/>
      <c r="K118" s="194"/>
      <c r="L118" s="194"/>
      <c r="M118" s="194"/>
      <c r="N118" s="194"/>
    </row>
    <row r="119" spans="1:14" ht="15.75" customHeight="1" x14ac:dyDescent="0.25">
      <c r="A119" s="297"/>
      <c r="B119" s="231" t="s">
        <v>24</v>
      </c>
      <c r="C119" s="202">
        <v>2020</v>
      </c>
      <c r="D119" s="202">
        <v>2026</v>
      </c>
      <c r="E119" s="266" t="s">
        <v>22</v>
      </c>
      <c r="F119" s="139" t="s">
        <v>14</v>
      </c>
      <c r="G119" s="95">
        <f t="shared" ref="G119:H119" si="42">G120+G121</f>
        <v>23574115.299999997</v>
      </c>
      <c r="H119" s="95">
        <f t="shared" si="42"/>
        <v>23574115.299999997</v>
      </c>
      <c r="I119" s="95">
        <f>H119/G119*100</f>
        <v>100</v>
      </c>
      <c r="J119" s="163" t="s">
        <v>13</v>
      </c>
      <c r="K119" s="163" t="s">
        <v>13</v>
      </c>
      <c r="L119" s="163" t="s">
        <v>13</v>
      </c>
      <c r="M119" s="163" t="s">
        <v>13</v>
      </c>
      <c r="N119" s="163" t="s">
        <v>13</v>
      </c>
    </row>
    <row r="120" spans="1:14" ht="36" customHeight="1" x14ac:dyDescent="0.25">
      <c r="A120" s="298"/>
      <c r="B120" s="232"/>
      <c r="C120" s="203"/>
      <c r="D120" s="203"/>
      <c r="E120" s="267"/>
      <c r="F120" s="139" t="s">
        <v>20</v>
      </c>
      <c r="G120" s="95">
        <f t="shared" ref="G120:H120" si="43">G123+G126+G129+G132+G135+G144+G138+G141</f>
        <v>13335587.699999999</v>
      </c>
      <c r="H120" s="95">
        <f t="shared" si="43"/>
        <v>13335587.699999999</v>
      </c>
      <c r="I120" s="95">
        <f t="shared" ref="I120:I145" si="44">H120/G120*100</f>
        <v>100</v>
      </c>
      <c r="J120" s="164"/>
      <c r="K120" s="164"/>
      <c r="L120" s="164"/>
      <c r="M120" s="164"/>
      <c r="N120" s="164"/>
    </row>
    <row r="121" spans="1:14" ht="43.5" customHeight="1" x14ac:dyDescent="0.25">
      <c r="A121" s="299"/>
      <c r="B121" s="233"/>
      <c r="C121" s="204"/>
      <c r="D121" s="204"/>
      <c r="E121" s="268"/>
      <c r="F121" s="139" t="s">
        <v>21</v>
      </c>
      <c r="G121" s="95">
        <f t="shared" ref="G121:H121" si="45">G124+G127+G130+G133+G136+G145+G139+G142</f>
        <v>10238527.6</v>
      </c>
      <c r="H121" s="95">
        <f t="shared" si="45"/>
        <v>10238527.6</v>
      </c>
      <c r="I121" s="95">
        <f t="shared" si="44"/>
        <v>100</v>
      </c>
      <c r="J121" s="165"/>
      <c r="K121" s="165"/>
      <c r="L121" s="165"/>
      <c r="M121" s="165"/>
      <c r="N121" s="165"/>
    </row>
    <row r="122" spans="1:14" ht="31.15" customHeight="1" x14ac:dyDescent="0.25">
      <c r="A122" s="297"/>
      <c r="B122" s="231" t="s">
        <v>96</v>
      </c>
      <c r="C122" s="202">
        <v>2020</v>
      </c>
      <c r="D122" s="202">
        <v>2026</v>
      </c>
      <c r="E122" s="266" t="s">
        <v>22</v>
      </c>
      <c r="F122" s="139" t="s">
        <v>14</v>
      </c>
      <c r="G122" s="95">
        <f t="shared" ref="G122:H122" si="46">G123+G124</f>
        <v>8827964.3599999994</v>
      </c>
      <c r="H122" s="93">
        <f t="shared" si="46"/>
        <v>8827964.3599999994</v>
      </c>
      <c r="I122" s="95">
        <f t="shared" si="44"/>
        <v>100</v>
      </c>
      <c r="J122" s="205" t="s">
        <v>66</v>
      </c>
      <c r="K122" s="163" t="s">
        <v>64</v>
      </c>
      <c r="L122" s="163">
        <v>78</v>
      </c>
      <c r="M122" s="163">
        <v>80.739999999999995</v>
      </c>
      <c r="N122" s="244">
        <f>M122/L122*100</f>
        <v>103.51282051282051</v>
      </c>
    </row>
    <row r="123" spans="1:14" ht="44.25" customHeight="1" x14ac:dyDescent="0.25">
      <c r="A123" s="298"/>
      <c r="B123" s="232"/>
      <c r="C123" s="203"/>
      <c r="D123" s="203"/>
      <c r="E123" s="267"/>
      <c r="F123" s="139" t="s">
        <v>20</v>
      </c>
      <c r="G123" s="93">
        <v>8827964.3599999994</v>
      </c>
      <c r="H123" s="95">
        <v>8827964.3599999994</v>
      </c>
      <c r="I123" s="95">
        <f t="shared" si="44"/>
        <v>100</v>
      </c>
      <c r="J123" s="206"/>
      <c r="K123" s="164"/>
      <c r="L123" s="164"/>
      <c r="M123" s="164"/>
      <c r="N123" s="245"/>
    </row>
    <row r="124" spans="1:14" ht="31.5" customHeight="1" x14ac:dyDescent="0.25">
      <c r="A124" s="299"/>
      <c r="B124" s="233"/>
      <c r="C124" s="204"/>
      <c r="D124" s="204"/>
      <c r="E124" s="268"/>
      <c r="F124" s="139" t="s">
        <v>21</v>
      </c>
      <c r="G124" s="96">
        <v>0</v>
      </c>
      <c r="H124" s="96">
        <v>0</v>
      </c>
      <c r="I124" s="95">
        <v>0</v>
      </c>
      <c r="J124" s="207"/>
      <c r="K124" s="165"/>
      <c r="L124" s="165"/>
      <c r="M124" s="165"/>
      <c r="N124" s="246"/>
    </row>
    <row r="125" spans="1:14" ht="31.15" customHeight="1" x14ac:dyDescent="0.25">
      <c r="A125" s="297"/>
      <c r="B125" s="231" t="s">
        <v>103</v>
      </c>
      <c r="C125" s="202">
        <v>2020</v>
      </c>
      <c r="D125" s="202">
        <v>2026</v>
      </c>
      <c r="E125" s="266" t="s">
        <v>22</v>
      </c>
      <c r="F125" s="139" t="s">
        <v>14</v>
      </c>
      <c r="G125" s="95">
        <f t="shared" ref="G125:H125" si="47">G126+G127</f>
        <v>14207001.17</v>
      </c>
      <c r="H125" s="95">
        <f t="shared" si="47"/>
        <v>14207001.17</v>
      </c>
      <c r="I125" s="95">
        <f t="shared" si="44"/>
        <v>100</v>
      </c>
      <c r="J125" s="205" t="s">
        <v>181</v>
      </c>
      <c r="K125" s="163" t="s">
        <v>64</v>
      </c>
      <c r="L125" s="163">
        <v>100</v>
      </c>
      <c r="M125" s="163">
        <v>100</v>
      </c>
      <c r="N125" s="163">
        <v>100</v>
      </c>
    </row>
    <row r="126" spans="1:14" ht="33" customHeight="1" x14ac:dyDescent="0.25">
      <c r="A126" s="298"/>
      <c r="B126" s="232"/>
      <c r="C126" s="203"/>
      <c r="D126" s="203"/>
      <c r="E126" s="267"/>
      <c r="F126" s="139" t="s">
        <v>20</v>
      </c>
      <c r="G126" s="93">
        <v>4292776.34</v>
      </c>
      <c r="H126" s="95">
        <v>4292776.34</v>
      </c>
      <c r="I126" s="95">
        <f t="shared" si="44"/>
        <v>100</v>
      </c>
      <c r="J126" s="206"/>
      <c r="K126" s="164"/>
      <c r="L126" s="164"/>
      <c r="M126" s="164"/>
      <c r="N126" s="164"/>
    </row>
    <row r="127" spans="1:14" ht="38.25" customHeight="1" x14ac:dyDescent="0.25">
      <c r="A127" s="299"/>
      <c r="B127" s="233"/>
      <c r="C127" s="204"/>
      <c r="D127" s="204"/>
      <c r="E127" s="268"/>
      <c r="F127" s="139" t="s">
        <v>21</v>
      </c>
      <c r="G127" s="94">
        <v>9914224.8300000001</v>
      </c>
      <c r="H127" s="96">
        <v>9914224.8300000001</v>
      </c>
      <c r="I127" s="95">
        <f t="shared" si="44"/>
        <v>100</v>
      </c>
      <c r="J127" s="207"/>
      <c r="K127" s="165"/>
      <c r="L127" s="165"/>
      <c r="M127" s="165"/>
      <c r="N127" s="165"/>
    </row>
    <row r="128" spans="1:14" ht="31.15" customHeight="1" x14ac:dyDescent="0.25">
      <c r="A128" s="192"/>
      <c r="B128" s="231" t="s">
        <v>133</v>
      </c>
      <c r="C128" s="202">
        <v>2020</v>
      </c>
      <c r="D128" s="202">
        <v>2026</v>
      </c>
      <c r="E128" s="266" t="s">
        <v>22</v>
      </c>
      <c r="F128" s="139" t="s">
        <v>14</v>
      </c>
      <c r="G128" s="95">
        <f t="shared" ref="G128:H128" si="48">G129+G130</f>
        <v>164847</v>
      </c>
      <c r="H128" s="95">
        <f t="shared" si="48"/>
        <v>164847</v>
      </c>
      <c r="I128" s="95">
        <f t="shared" si="44"/>
        <v>100</v>
      </c>
      <c r="J128" s="163" t="s">
        <v>122</v>
      </c>
      <c r="K128" s="163" t="s">
        <v>64</v>
      </c>
      <c r="L128" s="163">
        <v>100</v>
      </c>
      <c r="M128" s="163">
        <v>100</v>
      </c>
      <c r="N128" s="163">
        <v>100</v>
      </c>
    </row>
    <row r="129" spans="1:14" ht="39" customHeight="1" x14ac:dyDescent="0.25">
      <c r="A129" s="193"/>
      <c r="B129" s="232"/>
      <c r="C129" s="203"/>
      <c r="D129" s="203"/>
      <c r="E129" s="267"/>
      <c r="F129" s="139" t="s">
        <v>20</v>
      </c>
      <c r="G129" s="96">
        <v>164847</v>
      </c>
      <c r="H129" s="96">
        <v>164847</v>
      </c>
      <c r="I129" s="95">
        <f t="shared" si="44"/>
        <v>100</v>
      </c>
      <c r="J129" s="164"/>
      <c r="K129" s="164"/>
      <c r="L129" s="164"/>
      <c r="M129" s="164"/>
      <c r="N129" s="164"/>
    </row>
    <row r="130" spans="1:14" ht="36" customHeight="1" x14ac:dyDescent="0.25">
      <c r="A130" s="194"/>
      <c r="B130" s="233"/>
      <c r="C130" s="204"/>
      <c r="D130" s="204"/>
      <c r="E130" s="268"/>
      <c r="F130" s="139" t="s">
        <v>21</v>
      </c>
      <c r="G130" s="96">
        <v>0</v>
      </c>
      <c r="H130" s="96">
        <v>0</v>
      </c>
      <c r="I130" s="95">
        <v>0</v>
      </c>
      <c r="J130" s="165"/>
      <c r="K130" s="165"/>
      <c r="L130" s="165"/>
      <c r="M130" s="165"/>
      <c r="N130" s="165"/>
    </row>
    <row r="131" spans="1:14" s="84" customFormat="1" ht="36" hidden="1" customHeight="1" x14ac:dyDescent="0.25">
      <c r="A131" s="82"/>
      <c r="B131" s="231" t="s">
        <v>217</v>
      </c>
      <c r="C131" s="202">
        <v>2020</v>
      </c>
      <c r="D131" s="202">
        <v>2026</v>
      </c>
      <c r="E131" s="266" t="s">
        <v>22</v>
      </c>
      <c r="F131" s="139" t="s">
        <v>14</v>
      </c>
      <c r="G131" s="95">
        <f t="shared" ref="G131:H131" si="49">G132+G133</f>
        <v>0</v>
      </c>
      <c r="H131" s="95">
        <f t="shared" si="49"/>
        <v>0</v>
      </c>
      <c r="I131" s="95" t="e">
        <f t="shared" si="44"/>
        <v>#DIV/0!</v>
      </c>
      <c r="J131" s="163" t="s">
        <v>122</v>
      </c>
      <c r="K131" s="163" t="s">
        <v>64</v>
      </c>
      <c r="L131" s="163"/>
      <c r="M131" s="163"/>
      <c r="N131" s="163">
        <v>100</v>
      </c>
    </row>
    <row r="132" spans="1:14" s="84" customFormat="1" ht="36" hidden="1" customHeight="1" x14ac:dyDescent="0.25">
      <c r="A132" s="82"/>
      <c r="B132" s="232"/>
      <c r="C132" s="203"/>
      <c r="D132" s="203"/>
      <c r="E132" s="267"/>
      <c r="F132" s="139" t="s">
        <v>20</v>
      </c>
      <c r="G132" s="96">
        <v>0</v>
      </c>
      <c r="H132" s="96">
        <v>0</v>
      </c>
      <c r="I132" s="95" t="e">
        <f t="shared" si="44"/>
        <v>#DIV/0!</v>
      </c>
      <c r="J132" s="164"/>
      <c r="K132" s="164"/>
      <c r="L132" s="164"/>
      <c r="M132" s="164"/>
      <c r="N132" s="164"/>
    </row>
    <row r="133" spans="1:14" s="84" customFormat="1" ht="36" hidden="1" customHeight="1" x14ac:dyDescent="0.25">
      <c r="A133" s="82"/>
      <c r="B133" s="233"/>
      <c r="C133" s="204"/>
      <c r="D133" s="204"/>
      <c r="E133" s="268"/>
      <c r="F133" s="139" t="s">
        <v>21</v>
      </c>
      <c r="G133" s="96">
        <v>0</v>
      </c>
      <c r="H133" s="96">
        <v>0</v>
      </c>
      <c r="I133" s="95" t="e">
        <f t="shared" si="44"/>
        <v>#DIV/0!</v>
      </c>
      <c r="J133" s="165"/>
      <c r="K133" s="165"/>
      <c r="L133" s="165"/>
      <c r="M133" s="165"/>
      <c r="N133" s="165"/>
    </row>
    <row r="134" spans="1:14" s="84" customFormat="1" ht="36" hidden="1" customHeight="1" x14ac:dyDescent="0.25">
      <c r="A134" s="82"/>
      <c r="B134" s="231" t="s">
        <v>260</v>
      </c>
      <c r="C134" s="202">
        <v>2023</v>
      </c>
      <c r="D134" s="202">
        <v>2026</v>
      </c>
      <c r="E134" s="266" t="s">
        <v>22</v>
      </c>
      <c r="F134" s="139" t="s">
        <v>14</v>
      </c>
      <c r="G134" s="95">
        <f t="shared" ref="G134:H134" si="50">G135+G136</f>
        <v>0</v>
      </c>
      <c r="H134" s="95">
        <f t="shared" si="50"/>
        <v>0</v>
      </c>
      <c r="I134" s="95" t="e">
        <f t="shared" si="44"/>
        <v>#DIV/0!</v>
      </c>
      <c r="J134" s="163" t="s">
        <v>122</v>
      </c>
      <c r="K134" s="163" t="s">
        <v>64</v>
      </c>
      <c r="L134" s="163"/>
      <c r="M134" s="163"/>
      <c r="N134" s="163"/>
    </row>
    <row r="135" spans="1:14" s="84" customFormat="1" ht="36" hidden="1" customHeight="1" x14ac:dyDescent="0.25">
      <c r="A135" s="82"/>
      <c r="B135" s="232"/>
      <c r="C135" s="203"/>
      <c r="D135" s="203"/>
      <c r="E135" s="267"/>
      <c r="F135" s="139" t="s">
        <v>20</v>
      </c>
      <c r="G135" s="96">
        <v>0</v>
      </c>
      <c r="H135" s="96">
        <v>0</v>
      </c>
      <c r="I135" s="95" t="e">
        <f t="shared" si="44"/>
        <v>#DIV/0!</v>
      </c>
      <c r="J135" s="164"/>
      <c r="K135" s="164"/>
      <c r="L135" s="164"/>
      <c r="M135" s="164"/>
      <c r="N135" s="164"/>
    </row>
    <row r="136" spans="1:14" s="84" customFormat="1" ht="36" hidden="1" customHeight="1" x14ac:dyDescent="0.25">
      <c r="A136" s="82"/>
      <c r="B136" s="233"/>
      <c r="C136" s="204"/>
      <c r="D136" s="204"/>
      <c r="E136" s="268"/>
      <c r="F136" s="139" t="s">
        <v>21</v>
      </c>
      <c r="G136" s="96">
        <v>0</v>
      </c>
      <c r="H136" s="96">
        <v>0</v>
      </c>
      <c r="I136" s="95" t="e">
        <f t="shared" si="44"/>
        <v>#DIV/0!</v>
      </c>
      <c r="J136" s="165"/>
      <c r="K136" s="165"/>
      <c r="L136" s="165"/>
      <c r="M136" s="165"/>
      <c r="N136" s="165"/>
    </row>
    <row r="137" spans="1:14" s="127" customFormat="1" ht="36" hidden="1" customHeight="1" x14ac:dyDescent="0.25">
      <c r="A137" s="126"/>
      <c r="B137" s="231" t="s">
        <v>261</v>
      </c>
      <c r="C137" s="202">
        <v>2023</v>
      </c>
      <c r="D137" s="202">
        <v>2026</v>
      </c>
      <c r="E137" s="266" t="s">
        <v>22</v>
      </c>
      <c r="F137" s="139" t="s">
        <v>14</v>
      </c>
      <c r="G137" s="95">
        <f t="shared" ref="G137:H137" si="51">G138+G139</f>
        <v>0</v>
      </c>
      <c r="H137" s="95">
        <f t="shared" si="51"/>
        <v>0</v>
      </c>
      <c r="I137" s="95" t="e">
        <f t="shared" si="44"/>
        <v>#DIV/0!</v>
      </c>
      <c r="J137" s="163" t="s">
        <v>122</v>
      </c>
      <c r="K137" s="163" t="s">
        <v>64</v>
      </c>
      <c r="L137" s="163"/>
      <c r="M137" s="163"/>
      <c r="N137" s="125"/>
    </row>
    <row r="138" spans="1:14" s="127" customFormat="1" ht="36" hidden="1" customHeight="1" x14ac:dyDescent="0.25">
      <c r="A138" s="126"/>
      <c r="B138" s="232"/>
      <c r="C138" s="203"/>
      <c r="D138" s="203"/>
      <c r="E138" s="267"/>
      <c r="F138" s="139" t="s">
        <v>20</v>
      </c>
      <c r="G138" s="96">
        <v>0</v>
      </c>
      <c r="H138" s="96">
        <v>0</v>
      </c>
      <c r="I138" s="95" t="e">
        <f t="shared" si="44"/>
        <v>#DIV/0!</v>
      </c>
      <c r="J138" s="164"/>
      <c r="K138" s="164"/>
      <c r="L138" s="164"/>
      <c r="M138" s="164"/>
      <c r="N138" s="125"/>
    </row>
    <row r="139" spans="1:14" s="127" customFormat="1" ht="36" hidden="1" customHeight="1" x14ac:dyDescent="0.25">
      <c r="A139" s="126"/>
      <c r="B139" s="233"/>
      <c r="C139" s="204"/>
      <c r="D139" s="204"/>
      <c r="E139" s="268"/>
      <c r="F139" s="139" t="s">
        <v>21</v>
      </c>
      <c r="G139" s="96">
        <v>0</v>
      </c>
      <c r="H139" s="96">
        <v>0</v>
      </c>
      <c r="I139" s="95" t="e">
        <f t="shared" si="44"/>
        <v>#DIV/0!</v>
      </c>
      <c r="J139" s="165"/>
      <c r="K139" s="165"/>
      <c r="L139" s="165"/>
      <c r="M139" s="165"/>
      <c r="N139" s="125"/>
    </row>
    <row r="140" spans="1:14" s="154" customFormat="1" ht="36" customHeight="1" x14ac:dyDescent="0.25">
      <c r="A140" s="151"/>
      <c r="B140" s="231" t="s">
        <v>289</v>
      </c>
      <c r="C140" s="202">
        <v>2024</v>
      </c>
      <c r="D140" s="202">
        <v>2026</v>
      </c>
      <c r="E140" s="266" t="s">
        <v>22</v>
      </c>
      <c r="F140" s="139" t="s">
        <v>14</v>
      </c>
      <c r="G140" s="95">
        <f t="shared" ref="G140:H140" si="52">G141+G142</f>
        <v>50000</v>
      </c>
      <c r="H140" s="95">
        <f t="shared" si="52"/>
        <v>50000</v>
      </c>
      <c r="I140" s="95">
        <f t="shared" si="44"/>
        <v>100</v>
      </c>
      <c r="J140" s="163" t="s">
        <v>122</v>
      </c>
      <c r="K140" s="163" t="s">
        <v>64</v>
      </c>
      <c r="L140" s="163">
        <v>100</v>
      </c>
      <c r="M140" s="163">
        <v>100</v>
      </c>
      <c r="N140" s="163">
        <v>100</v>
      </c>
    </row>
    <row r="141" spans="1:14" s="154" customFormat="1" ht="36" customHeight="1" x14ac:dyDescent="0.25">
      <c r="A141" s="151"/>
      <c r="B141" s="232"/>
      <c r="C141" s="203"/>
      <c r="D141" s="203"/>
      <c r="E141" s="267"/>
      <c r="F141" s="139" t="s">
        <v>20</v>
      </c>
      <c r="G141" s="94">
        <v>50000</v>
      </c>
      <c r="H141" s="96">
        <v>50000</v>
      </c>
      <c r="I141" s="95">
        <f t="shared" si="44"/>
        <v>100</v>
      </c>
      <c r="J141" s="164"/>
      <c r="K141" s="164"/>
      <c r="L141" s="164"/>
      <c r="M141" s="164"/>
      <c r="N141" s="164"/>
    </row>
    <row r="142" spans="1:14" s="154" customFormat="1" ht="36" customHeight="1" x14ac:dyDescent="0.25">
      <c r="A142" s="151"/>
      <c r="B142" s="233"/>
      <c r="C142" s="204"/>
      <c r="D142" s="204"/>
      <c r="E142" s="268"/>
      <c r="F142" s="139" t="s">
        <v>21</v>
      </c>
      <c r="G142" s="96">
        <v>0</v>
      </c>
      <c r="H142" s="96">
        <v>0</v>
      </c>
      <c r="I142" s="95">
        <v>0</v>
      </c>
      <c r="J142" s="165"/>
      <c r="K142" s="165"/>
      <c r="L142" s="165"/>
      <c r="M142" s="165"/>
      <c r="N142" s="165"/>
    </row>
    <row r="143" spans="1:14" ht="36" customHeight="1" x14ac:dyDescent="0.25">
      <c r="A143" s="13"/>
      <c r="B143" s="231" t="s">
        <v>303</v>
      </c>
      <c r="C143" s="202">
        <v>2024</v>
      </c>
      <c r="D143" s="202">
        <v>2024</v>
      </c>
      <c r="E143" s="266" t="s">
        <v>22</v>
      </c>
      <c r="F143" s="139" t="s">
        <v>14</v>
      </c>
      <c r="G143" s="95">
        <f t="shared" ref="G143:H143" si="53">G144+G145</f>
        <v>324302.77</v>
      </c>
      <c r="H143" s="95">
        <f t="shared" si="53"/>
        <v>324302.77</v>
      </c>
      <c r="I143" s="95">
        <f t="shared" si="44"/>
        <v>100</v>
      </c>
      <c r="J143" s="205" t="s">
        <v>296</v>
      </c>
      <c r="K143" s="163" t="s">
        <v>64</v>
      </c>
      <c r="L143" s="163">
        <v>100</v>
      </c>
      <c r="M143" s="163">
        <v>100</v>
      </c>
      <c r="N143" s="163">
        <v>100</v>
      </c>
    </row>
    <row r="144" spans="1:14" ht="36" customHeight="1" x14ac:dyDescent="0.25">
      <c r="A144" s="13"/>
      <c r="B144" s="232"/>
      <c r="C144" s="203"/>
      <c r="D144" s="203"/>
      <c r="E144" s="267"/>
      <c r="F144" s="139" t="s">
        <v>20</v>
      </c>
      <c r="G144" s="94">
        <v>0</v>
      </c>
      <c r="H144" s="96">
        <v>0</v>
      </c>
      <c r="I144" s="95">
        <v>0</v>
      </c>
      <c r="J144" s="206"/>
      <c r="K144" s="164"/>
      <c r="L144" s="164"/>
      <c r="M144" s="164"/>
      <c r="N144" s="164"/>
    </row>
    <row r="145" spans="1:14" ht="38.450000000000003" customHeight="1" x14ac:dyDescent="0.25">
      <c r="A145" s="13"/>
      <c r="B145" s="233"/>
      <c r="C145" s="204"/>
      <c r="D145" s="204"/>
      <c r="E145" s="268"/>
      <c r="F145" s="139" t="s">
        <v>21</v>
      </c>
      <c r="G145" s="96">
        <v>324302.77</v>
      </c>
      <c r="H145" s="96">
        <v>324302.77</v>
      </c>
      <c r="I145" s="95">
        <f t="shared" si="44"/>
        <v>100</v>
      </c>
      <c r="J145" s="207"/>
      <c r="K145" s="165"/>
      <c r="L145" s="165"/>
      <c r="M145" s="165"/>
      <c r="N145" s="165"/>
    </row>
    <row r="146" spans="1:14" ht="36" customHeight="1" x14ac:dyDescent="0.25">
      <c r="A146" s="13"/>
      <c r="B146" s="231" t="s">
        <v>116</v>
      </c>
      <c r="C146" s="202">
        <v>2020</v>
      </c>
      <c r="D146" s="202">
        <v>2026</v>
      </c>
      <c r="E146" s="266" t="s">
        <v>22</v>
      </c>
      <c r="F146" s="139" t="s">
        <v>14</v>
      </c>
      <c r="G146" s="95" t="s">
        <v>27</v>
      </c>
      <c r="H146" s="95" t="s">
        <v>27</v>
      </c>
      <c r="I146" s="95" t="s">
        <v>27</v>
      </c>
      <c r="J146" s="163" t="s">
        <v>13</v>
      </c>
      <c r="K146" s="163" t="s">
        <v>13</v>
      </c>
      <c r="L146" s="163" t="s">
        <v>13</v>
      </c>
      <c r="M146" s="163" t="s">
        <v>13</v>
      </c>
      <c r="N146" s="163" t="s">
        <v>13</v>
      </c>
    </row>
    <row r="147" spans="1:14" ht="36" customHeight="1" x14ac:dyDescent="0.25">
      <c r="A147" s="13"/>
      <c r="B147" s="232"/>
      <c r="C147" s="203"/>
      <c r="D147" s="203"/>
      <c r="E147" s="267"/>
      <c r="F147" s="139" t="s">
        <v>20</v>
      </c>
      <c r="G147" s="95" t="s">
        <v>27</v>
      </c>
      <c r="H147" s="95" t="s">
        <v>27</v>
      </c>
      <c r="I147" s="95" t="s">
        <v>27</v>
      </c>
      <c r="J147" s="164"/>
      <c r="K147" s="164"/>
      <c r="L147" s="164"/>
      <c r="M147" s="164"/>
      <c r="N147" s="164"/>
    </row>
    <row r="148" spans="1:14" ht="36" customHeight="1" x14ac:dyDescent="0.25">
      <c r="A148" s="13"/>
      <c r="B148" s="233"/>
      <c r="C148" s="204"/>
      <c r="D148" s="204"/>
      <c r="E148" s="268"/>
      <c r="F148" s="139" t="s">
        <v>21</v>
      </c>
      <c r="G148" s="96" t="s">
        <v>27</v>
      </c>
      <c r="H148" s="96" t="s">
        <v>27</v>
      </c>
      <c r="I148" s="96" t="s">
        <v>27</v>
      </c>
      <c r="J148" s="165"/>
      <c r="K148" s="165"/>
      <c r="L148" s="165"/>
      <c r="M148" s="165"/>
      <c r="N148" s="165"/>
    </row>
    <row r="149" spans="1:14" ht="36" customHeight="1" x14ac:dyDescent="0.25">
      <c r="A149" s="13"/>
      <c r="B149" s="231" t="s">
        <v>25</v>
      </c>
      <c r="C149" s="202">
        <v>2020</v>
      </c>
      <c r="D149" s="202">
        <v>2026</v>
      </c>
      <c r="E149" s="266" t="s">
        <v>22</v>
      </c>
      <c r="F149" s="139" t="s">
        <v>14</v>
      </c>
      <c r="G149" s="95">
        <f t="shared" ref="G149:H149" si="54">G150+G151</f>
        <v>53640715.420000002</v>
      </c>
      <c r="H149" s="95">
        <f t="shared" si="54"/>
        <v>53640715.420000002</v>
      </c>
      <c r="I149" s="95">
        <f>H149/G149*100</f>
        <v>100</v>
      </c>
      <c r="J149" s="163" t="s">
        <v>13</v>
      </c>
      <c r="K149" s="163" t="s">
        <v>13</v>
      </c>
      <c r="L149" s="163" t="s">
        <v>13</v>
      </c>
      <c r="M149" s="163" t="s">
        <v>13</v>
      </c>
      <c r="N149" s="163" t="s">
        <v>13</v>
      </c>
    </row>
    <row r="150" spans="1:14" ht="36" customHeight="1" x14ac:dyDescent="0.25">
      <c r="A150" s="13"/>
      <c r="B150" s="232"/>
      <c r="C150" s="203"/>
      <c r="D150" s="203"/>
      <c r="E150" s="267"/>
      <c r="F150" s="139" t="s">
        <v>20</v>
      </c>
      <c r="G150" s="95">
        <f t="shared" ref="G150:H150" si="55">G153+G156+G159+G162+G165+G174+G168+G171</f>
        <v>28072644.850000001</v>
      </c>
      <c r="H150" s="95">
        <f t="shared" si="55"/>
        <v>28072644.850000001</v>
      </c>
      <c r="I150" s="95">
        <f t="shared" ref="I150:I175" si="56">H150/G150*100</f>
        <v>100</v>
      </c>
      <c r="J150" s="164"/>
      <c r="K150" s="164"/>
      <c r="L150" s="164"/>
      <c r="M150" s="164"/>
      <c r="N150" s="164"/>
    </row>
    <row r="151" spans="1:14" ht="36" customHeight="1" x14ac:dyDescent="0.25">
      <c r="A151" s="13"/>
      <c r="B151" s="233"/>
      <c r="C151" s="204"/>
      <c r="D151" s="204"/>
      <c r="E151" s="268"/>
      <c r="F151" s="139" t="s">
        <v>21</v>
      </c>
      <c r="G151" s="95">
        <f t="shared" ref="G151:H151" si="57">G154+G157+G160+G163+G166+G175+G169+G172</f>
        <v>25568070.57</v>
      </c>
      <c r="H151" s="95">
        <f t="shared" si="57"/>
        <v>25568070.57</v>
      </c>
      <c r="I151" s="95">
        <f t="shared" si="56"/>
        <v>100</v>
      </c>
      <c r="J151" s="165"/>
      <c r="K151" s="165"/>
      <c r="L151" s="165"/>
      <c r="M151" s="165"/>
      <c r="N151" s="165"/>
    </row>
    <row r="152" spans="1:14" ht="17.25" customHeight="1" x14ac:dyDescent="0.25">
      <c r="A152" s="297"/>
      <c r="B152" s="231" t="s">
        <v>104</v>
      </c>
      <c r="C152" s="202">
        <v>2020</v>
      </c>
      <c r="D152" s="202">
        <v>2026</v>
      </c>
      <c r="E152" s="266" t="s">
        <v>22</v>
      </c>
      <c r="F152" s="139" t="s">
        <v>14</v>
      </c>
      <c r="G152" s="95">
        <f t="shared" ref="G152:H152" si="58">G153+G154</f>
        <v>17680575.850000001</v>
      </c>
      <c r="H152" s="95">
        <f t="shared" si="58"/>
        <v>17680575.850000001</v>
      </c>
      <c r="I152" s="95">
        <f t="shared" si="56"/>
        <v>100</v>
      </c>
      <c r="J152" s="205" t="s">
        <v>122</v>
      </c>
      <c r="K152" s="163" t="s">
        <v>64</v>
      </c>
      <c r="L152" s="163">
        <v>100</v>
      </c>
      <c r="M152" s="163">
        <v>100</v>
      </c>
      <c r="N152" s="163">
        <v>100</v>
      </c>
    </row>
    <row r="153" spans="1:14" ht="40.5" customHeight="1" x14ac:dyDescent="0.25">
      <c r="A153" s="298"/>
      <c r="B153" s="232"/>
      <c r="C153" s="203"/>
      <c r="D153" s="203"/>
      <c r="E153" s="267"/>
      <c r="F153" s="139" t="s">
        <v>20</v>
      </c>
      <c r="G153" s="93">
        <v>17680575.850000001</v>
      </c>
      <c r="H153" s="95">
        <v>17680575.850000001</v>
      </c>
      <c r="I153" s="95">
        <f t="shared" si="56"/>
        <v>100</v>
      </c>
      <c r="J153" s="206"/>
      <c r="K153" s="164"/>
      <c r="L153" s="164"/>
      <c r="M153" s="164"/>
      <c r="N153" s="164"/>
    </row>
    <row r="154" spans="1:14" ht="40.5" customHeight="1" x14ac:dyDescent="0.25">
      <c r="A154" s="299"/>
      <c r="B154" s="233"/>
      <c r="C154" s="204"/>
      <c r="D154" s="204"/>
      <c r="E154" s="268"/>
      <c r="F154" s="139" t="s">
        <v>21</v>
      </c>
      <c r="G154" s="96"/>
      <c r="H154" s="96"/>
      <c r="I154" s="95"/>
      <c r="J154" s="207"/>
      <c r="K154" s="165"/>
      <c r="L154" s="165"/>
      <c r="M154" s="165"/>
      <c r="N154" s="165"/>
    </row>
    <row r="155" spans="1:14" ht="15.75" hidden="1" customHeight="1" x14ac:dyDescent="0.25">
      <c r="A155" s="297"/>
      <c r="B155" s="231" t="s">
        <v>105</v>
      </c>
      <c r="C155" s="202">
        <v>2020</v>
      </c>
      <c r="D155" s="202">
        <v>2026</v>
      </c>
      <c r="E155" s="266" t="s">
        <v>22</v>
      </c>
      <c r="F155" s="139" t="s">
        <v>14</v>
      </c>
      <c r="G155" s="95">
        <f t="shared" ref="G155:H155" si="59">G156+G157</f>
        <v>0</v>
      </c>
      <c r="H155" s="95">
        <f t="shared" si="59"/>
        <v>0</v>
      </c>
      <c r="I155" s="95" t="e">
        <f t="shared" si="56"/>
        <v>#DIV/0!</v>
      </c>
      <c r="J155" s="205" t="s">
        <v>121</v>
      </c>
      <c r="K155" s="163" t="s">
        <v>64</v>
      </c>
      <c r="L155" s="163"/>
      <c r="M155" s="163"/>
      <c r="N155" s="163"/>
    </row>
    <row r="156" spans="1:14" ht="41.45" hidden="1" customHeight="1" x14ac:dyDescent="0.25">
      <c r="A156" s="298"/>
      <c r="B156" s="232"/>
      <c r="C156" s="203"/>
      <c r="D156" s="203"/>
      <c r="E156" s="267"/>
      <c r="F156" s="139" t="s">
        <v>20</v>
      </c>
      <c r="G156" s="95">
        <v>0</v>
      </c>
      <c r="H156" s="95">
        <v>0</v>
      </c>
      <c r="I156" s="95" t="e">
        <f t="shared" si="56"/>
        <v>#DIV/0!</v>
      </c>
      <c r="J156" s="206"/>
      <c r="K156" s="164"/>
      <c r="L156" s="164"/>
      <c r="M156" s="164"/>
      <c r="N156" s="164"/>
    </row>
    <row r="157" spans="1:14" ht="40.9" hidden="1" customHeight="1" x14ac:dyDescent="0.25">
      <c r="A157" s="299"/>
      <c r="B157" s="233"/>
      <c r="C157" s="204"/>
      <c r="D157" s="204"/>
      <c r="E157" s="268"/>
      <c r="F157" s="139" t="s">
        <v>21</v>
      </c>
      <c r="G157" s="96">
        <v>0</v>
      </c>
      <c r="H157" s="96">
        <v>0</v>
      </c>
      <c r="I157" s="95" t="e">
        <f t="shared" si="56"/>
        <v>#DIV/0!</v>
      </c>
      <c r="J157" s="207"/>
      <c r="K157" s="165"/>
      <c r="L157" s="165"/>
      <c r="M157" s="165"/>
      <c r="N157" s="165"/>
    </row>
    <row r="158" spans="1:14" ht="15.75" customHeight="1" x14ac:dyDescent="0.25">
      <c r="A158" s="297"/>
      <c r="B158" s="231" t="s">
        <v>106</v>
      </c>
      <c r="C158" s="202">
        <v>2020</v>
      </c>
      <c r="D158" s="202">
        <v>2026</v>
      </c>
      <c r="E158" s="266" t="s">
        <v>22</v>
      </c>
      <c r="F158" s="139" t="s">
        <v>14</v>
      </c>
      <c r="G158" s="95">
        <f t="shared" ref="G158:H158" si="60">G159+G160</f>
        <v>35618832</v>
      </c>
      <c r="H158" s="95">
        <f t="shared" si="60"/>
        <v>35618832</v>
      </c>
      <c r="I158" s="95">
        <f t="shared" si="56"/>
        <v>100</v>
      </c>
      <c r="J158" s="205" t="s">
        <v>118</v>
      </c>
      <c r="K158" s="163" t="s">
        <v>64</v>
      </c>
      <c r="L158" s="163">
        <v>100</v>
      </c>
      <c r="M158" s="163">
        <v>100</v>
      </c>
      <c r="N158" s="163">
        <v>100</v>
      </c>
    </row>
    <row r="159" spans="1:14" ht="44.25" customHeight="1" x14ac:dyDescent="0.25">
      <c r="A159" s="298"/>
      <c r="B159" s="232"/>
      <c r="C159" s="203"/>
      <c r="D159" s="203"/>
      <c r="E159" s="267"/>
      <c r="F159" s="139" t="s">
        <v>20</v>
      </c>
      <c r="G159" s="95">
        <v>10311652</v>
      </c>
      <c r="H159" s="95">
        <v>10311652</v>
      </c>
      <c r="I159" s="95">
        <f t="shared" si="56"/>
        <v>100</v>
      </c>
      <c r="J159" s="206"/>
      <c r="K159" s="164"/>
      <c r="L159" s="164"/>
      <c r="M159" s="164"/>
      <c r="N159" s="164"/>
    </row>
    <row r="160" spans="1:14" ht="42.75" customHeight="1" x14ac:dyDescent="0.25">
      <c r="A160" s="299"/>
      <c r="B160" s="233"/>
      <c r="C160" s="204"/>
      <c r="D160" s="204"/>
      <c r="E160" s="268"/>
      <c r="F160" s="139" t="s">
        <v>21</v>
      </c>
      <c r="G160" s="96">
        <v>25307180</v>
      </c>
      <c r="H160" s="96">
        <v>25307180</v>
      </c>
      <c r="I160" s="95">
        <f t="shared" si="56"/>
        <v>100</v>
      </c>
      <c r="J160" s="207"/>
      <c r="K160" s="165"/>
      <c r="L160" s="165"/>
      <c r="M160" s="165"/>
      <c r="N160" s="165"/>
    </row>
    <row r="161" spans="1:14" ht="15.75" customHeight="1" x14ac:dyDescent="0.25">
      <c r="A161" s="297"/>
      <c r="B161" s="231" t="s">
        <v>134</v>
      </c>
      <c r="C161" s="202">
        <v>2020</v>
      </c>
      <c r="D161" s="202">
        <v>2026</v>
      </c>
      <c r="E161" s="266" t="s">
        <v>22</v>
      </c>
      <c r="F161" s="139" t="s">
        <v>14</v>
      </c>
      <c r="G161" s="96">
        <f t="shared" ref="G161:H161" si="61">G162+G163</f>
        <v>80417</v>
      </c>
      <c r="H161" s="96">
        <f t="shared" si="61"/>
        <v>80417</v>
      </c>
      <c r="I161" s="95">
        <f t="shared" si="56"/>
        <v>100</v>
      </c>
      <c r="J161" s="163" t="s">
        <v>137</v>
      </c>
      <c r="K161" s="163" t="s">
        <v>64</v>
      </c>
      <c r="L161" s="163">
        <v>100</v>
      </c>
      <c r="M161" s="163">
        <v>100</v>
      </c>
      <c r="N161" s="163">
        <v>100</v>
      </c>
    </row>
    <row r="162" spans="1:14" ht="45" customHeight="1" x14ac:dyDescent="0.25">
      <c r="A162" s="298"/>
      <c r="B162" s="232"/>
      <c r="C162" s="203"/>
      <c r="D162" s="203"/>
      <c r="E162" s="267"/>
      <c r="F162" s="139" t="s">
        <v>20</v>
      </c>
      <c r="G162" s="94">
        <v>80417</v>
      </c>
      <c r="H162" s="96">
        <v>80417</v>
      </c>
      <c r="I162" s="95">
        <f t="shared" si="56"/>
        <v>100</v>
      </c>
      <c r="J162" s="164"/>
      <c r="K162" s="164"/>
      <c r="L162" s="164"/>
      <c r="M162" s="164"/>
      <c r="N162" s="164"/>
    </row>
    <row r="163" spans="1:14" ht="52.5" customHeight="1" x14ac:dyDescent="0.25">
      <c r="A163" s="299"/>
      <c r="B163" s="233"/>
      <c r="C163" s="204"/>
      <c r="D163" s="204"/>
      <c r="E163" s="268"/>
      <c r="F163" s="139" t="s">
        <v>21</v>
      </c>
      <c r="G163" s="96"/>
      <c r="H163" s="96"/>
      <c r="I163" s="95"/>
      <c r="J163" s="165"/>
      <c r="K163" s="165"/>
      <c r="L163" s="165"/>
      <c r="M163" s="165"/>
      <c r="N163" s="165"/>
    </row>
    <row r="164" spans="1:14" ht="15.75" hidden="1" customHeight="1" x14ac:dyDescent="0.25">
      <c r="A164" s="297"/>
      <c r="B164" s="231" t="s">
        <v>149</v>
      </c>
      <c r="C164" s="202">
        <v>2020</v>
      </c>
      <c r="D164" s="202">
        <v>2026</v>
      </c>
      <c r="E164" s="266" t="s">
        <v>22</v>
      </c>
      <c r="F164" s="139" t="s">
        <v>14</v>
      </c>
      <c r="G164" s="96">
        <f t="shared" ref="G164:H164" si="62">G165+G166</f>
        <v>0</v>
      </c>
      <c r="H164" s="96">
        <f t="shared" si="62"/>
        <v>0</v>
      </c>
      <c r="I164" s="95" t="e">
        <f t="shared" si="56"/>
        <v>#DIV/0!</v>
      </c>
      <c r="J164" s="163" t="s">
        <v>188</v>
      </c>
      <c r="K164" s="163" t="s">
        <v>64</v>
      </c>
      <c r="L164" s="163"/>
      <c r="M164" s="163"/>
      <c r="N164" s="163"/>
    </row>
    <row r="165" spans="1:14" ht="89.45" hidden="1" customHeight="1" x14ac:dyDescent="0.25">
      <c r="A165" s="298"/>
      <c r="B165" s="232"/>
      <c r="C165" s="203"/>
      <c r="D165" s="203"/>
      <c r="E165" s="267"/>
      <c r="F165" s="139" t="s">
        <v>20</v>
      </c>
      <c r="G165" s="96">
        <v>0</v>
      </c>
      <c r="H165" s="96">
        <v>0</v>
      </c>
      <c r="I165" s="95" t="e">
        <f t="shared" si="56"/>
        <v>#DIV/0!</v>
      </c>
      <c r="J165" s="164"/>
      <c r="K165" s="164"/>
      <c r="L165" s="164"/>
      <c r="M165" s="164"/>
      <c r="N165" s="164"/>
    </row>
    <row r="166" spans="1:14" ht="71.45" hidden="1" customHeight="1" x14ac:dyDescent="0.25">
      <c r="A166" s="299"/>
      <c r="B166" s="233"/>
      <c r="C166" s="204"/>
      <c r="D166" s="204"/>
      <c r="E166" s="268"/>
      <c r="F166" s="139" t="s">
        <v>21</v>
      </c>
      <c r="G166" s="96">
        <v>0</v>
      </c>
      <c r="H166" s="96">
        <v>0</v>
      </c>
      <c r="I166" s="95" t="e">
        <f t="shared" si="56"/>
        <v>#DIV/0!</v>
      </c>
      <c r="J166" s="165"/>
      <c r="K166" s="165"/>
      <c r="L166" s="165"/>
      <c r="M166" s="165"/>
      <c r="N166" s="165"/>
    </row>
    <row r="167" spans="1:14" s="38" customFormat="1" ht="71.45" hidden="1" customHeight="1" x14ac:dyDescent="0.25">
      <c r="A167" s="37"/>
      <c r="B167" s="231" t="s">
        <v>163</v>
      </c>
      <c r="C167" s="202">
        <v>2020</v>
      </c>
      <c r="D167" s="202">
        <v>2026</v>
      </c>
      <c r="E167" s="266" t="s">
        <v>22</v>
      </c>
      <c r="F167" s="139" t="s">
        <v>14</v>
      </c>
      <c r="G167" s="97">
        <f t="shared" ref="G167:H167" si="63">G168+G169</f>
        <v>0</v>
      </c>
      <c r="H167" s="97">
        <f t="shared" si="63"/>
        <v>0</v>
      </c>
      <c r="I167" s="95" t="e">
        <f t="shared" si="56"/>
        <v>#DIV/0!</v>
      </c>
      <c r="J167" s="163" t="s">
        <v>150</v>
      </c>
      <c r="K167" s="163" t="s">
        <v>64</v>
      </c>
      <c r="L167" s="35"/>
      <c r="M167" s="35"/>
      <c r="N167" s="35"/>
    </row>
    <row r="168" spans="1:14" s="38" customFormat="1" ht="71.45" hidden="1" customHeight="1" x14ac:dyDescent="0.25">
      <c r="A168" s="37"/>
      <c r="B168" s="232"/>
      <c r="C168" s="203"/>
      <c r="D168" s="203"/>
      <c r="E168" s="267"/>
      <c r="F168" s="139" t="s">
        <v>20</v>
      </c>
      <c r="G168" s="96">
        <v>0</v>
      </c>
      <c r="H168" s="96">
        <v>0</v>
      </c>
      <c r="I168" s="95" t="e">
        <f t="shared" si="56"/>
        <v>#DIV/0!</v>
      </c>
      <c r="J168" s="164"/>
      <c r="K168" s="164"/>
      <c r="L168" s="35"/>
      <c r="M168" s="35"/>
      <c r="N168" s="35"/>
    </row>
    <row r="169" spans="1:14" s="38" customFormat="1" ht="71.45" hidden="1" customHeight="1" x14ac:dyDescent="0.25">
      <c r="A169" s="37"/>
      <c r="B169" s="233"/>
      <c r="C169" s="204"/>
      <c r="D169" s="204"/>
      <c r="E169" s="268"/>
      <c r="F169" s="139" t="s">
        <v>21</v>
      </c>
      <c r="G169" s="96">
        <v>0</v>
      </c>
      <c r="H169" s="96">
        <v>0</v>
      </c>
      <c r="I169" s="95" t="e">
        <f t="shared" si="56"/>
        <v>#DIV/0!</v>
      </c>
      <c r="J169" s="165"/>
      <c r="K169" s="165"/>
      <c r="L169" s="35"/>
      <c r="M169" s="35"/>
      <c r="N169" s="35"/>
    </row>
    <row r="170" spans="1:14" s="156" customFormat="1" ht="71.45" hidden="1" customHeight="1" x14ac:dyDescent="0.25">
      <c r="A170" s="155"/>
      <c r="B170" s="231" t="s">
        <v>218</v>
      </c>
      <c r="C170" s="202">
        <v>2020</v>
      </c>
      <c r="D170" s="202">
        <v>2026</v>
      </c>
      <c r="E170" s="266" t="s">
        <v>22</v>
      </c>
      <c r="F170" s="139" t="s">
        <v>14</v>
      </c>
      <c r="G170" s="97">
        <f t="shared" ref="G170:H170" si="64">G171+G172</f>
        <v>0</v>
      </c>
      <c r="H170" s="97">
        <f t="shared" si="64"/>
        <v>0</v>
      </c>
      <c r="I170" s="95" t="e">
        <f t="shared" si="56"/>
        <v>#DIV/0!</v>
      </c>
      <c r="J170" s="163" t="s">
        <v>118</v>
      </c>
      <c r="K170" s="163" t="s">
        <v>64</v>
      </c>
      <c r="L170" s="163">
        <v>100</v>
      </c>
      <c r="M170" s="163">
        <v>100</v>
      </c>
      <c r="N170" s="163">
        <v>100</v>
      </c>
    </row>
    <row r="171" spans="1:14" s="156" customFormat="1" ht="71.45" hidden="1" customHeight="1" x14ac:dyDescent="0.25">
      <c r="A171" s="155"/>
      <c r="B171" s="232"/>
      <c r="C171" s="203"/>
      <c r="D171" s="203"/>
      <c r="E171" s="267"/>
      <c r="F171" s="139" t="s">
        <v>20</v>
      </c>
      <c r="G171" s="96">
        <v>0</v>
      </c>
      <c r="H171" s="96">
        <v>0</v>
      </c>
      <c r="I171" s="95" t="e">
        <f t="shared" si="56"/>
        <v>#DIV/0!</v>
      </c>
      <c r="J171" s="164"/>
      <c r="K171" s="164"/>
      <c r="L171" s="164"/>
      <c r="M171" s="164"/>
      <c r="N171" s="164"/>
    </row>
    <row r="172" spans="1:14" s="156" customFormat="1" ht="71.45" hidden="1" customHeight="1" x14ac:dyDescent="0.25">
      <c r="A172" s="155"/>
      <c r="B172" s="233"/>
      <c r="C172" s="204"/>
      <c r="D172" s="204"/>
      <c r="E172" s="268"/>
      <c r="F172" s="139" t="s">
        <v>21</v>
      </c>
      <c r="G172" s="96">
        <v>0</v>
      </c>
      <c r="H172" s="96">
        <v>0</v>
      </c>
      <c r="I172" s="95" t="e">
        <f t="shared" si="56"/>
        <v>#DIV/0!</v>
      </c>
      <c r="J172" s="165"/>
      <c r="K172" s="165"/>
      <c r="L172" s="165"/>
      <c r="M172" s="165"/>
      <c r="N172" s="165"/>
    </row>
    <row r="173" spans="1:14" ht="21" customHeight="1" x14ac:dyDescent="0.25">
      <c r="A173" s="192"/>
      <c r="B173" s="231" t="s">
        <v>304</v>
      </c>
      <c r="C173" s="202">
        <v>2020</v>
      </c>
      <c r="D173" s="202">
        <v>2026</v>
      </c>
      <c r="E173" s="266" t="s">
        <v>22</v>
      </c>
      <c r="F173" s="139" t="s">
        <v>14</v>
      </c>
      <c r="G173" s="97">
        <f t="shared" ref="G173:H173" si="65">G174+G175</f>
        <v>260890.57</v>
      </c>
      <c r="H173" s="97">
        <f t="shared" si="65"/>
        <v>260890.57</v>
      </c>
      <c r="I173" s="95">
        <f t="shared" si="56"/>
        <v>100</v>
      </c>
      <c r="J173" s="205" t="s">
        <v>296</v>
      </c>
      <c r="K173" s="163" t="s">
        <v>64</v>
      </c>
      <c r="L173" s="163">
        <v>100</v>
      </c>
      <c r="M173" s="163">
        <v>100</v>
      </c>
      <c r="N173" s="163">
        <v>100</v>
      </c>
    </row>
    <row r="174" spans="1:14" ht="42.75" customHeight="1" x14ac:dyDescent="0.25">
      <c r="A174" s="193"/>
      <c r="B174" s="232"/>
      <c r="C174" s="203"/>
      <c r="D174" s="203"/>
      <c r="E174" s="267"/>
      <c r="F174" s="139" t="s">
        <v>20</v>
      </c>
      <c r="G174" s="96">
        <v>0</v>
      </c>
      <c r="H174" s="96">
        <v>0</v>
      </c>
      <c r="I174" s="95">
        <v>0</v>
      </c>
      <c r="J174" s="206"/>
      <c r="K174" s="164"/>
      <c r="L174" s="164"/>
      <c r="M174" s="164"/>
      <c r="N174" s="164"/>
    </row>
    <row r="175" spans="1:14" ht="52.5" customHeight="1" x14ac:dyDescent="0.25">
      <c r="A175" s="194"/>
      <c r="B175" s="233"/>
      <c r="C175" s="204"/>
      <c r="D175" s="204"/>
      <c r="E175" s="268"/>
      <c r="F175" s="139" t="s">
        <v>21</v>
      </c>
      <c r="G175" s="96">
        <v>260890.57</v>
      </c>
      <c r="H175" s="96">
        <v>260890.57</v>
      </c>
      <c r="I175" s="95">
        <f t="shared" si="56"/>
        <v>100</v>
      </c>
      <c r="J175" s="207"/>
      <c r="K175" s="165"/>
      <c r="L175" s="165"/>
      <c r="M175" s="165"/>
      <c r="N175" s="165"/>
    </row>
    <row r="176" spans="1:14" ht="25.5" customHeight="1" x14ac:dyDescent="0.25">
      <c r="A176" s="192"/>
      <c r="B176" s="199" t="s">
        <v>125</v>
      </c>
      <c r="C176" s="202">
        <v>2020</v>
      </c>
      <c r="D176" s="202">
        <v>2026</v>
      </c>
      <c r="E176" s="266" t="s">
        <v>22</v>
      </c>
      <c r="F176" s="139" t="s">
        <v>14</v>
      </c>
      <c r="G176" s="96">
        <f t="shared" ref="G176:H176" si="66">G177+G178</f>
        <v>2467764.42</v>
      </c>
      <c r="H176" s="96">
        <f t="shared" si="66"/>
        <v>2467764.42</v>
      </c>
      <c r="I176" s="96">
        <f>H176/G176*100</f>
        <v>100</v>
      </c>
      <c r="J176" s="163"/>
      <c r="K176" s="163"/>
      <c r="L176" s="163"/>
      <c r="M176" s="163"/>
      <c r="N176" s="163"/>
    </row>
    <row r="177" spans="1:14" ht="37.15" customHeight="1" x14ac:dyDescent="0.25">
      <c r="A177" s="193"/>
      <c r="B177" s="200"/>
      <c r="C177" s="203"/>
      <c r="D177" s="203"/>
      <c r="E177" s="267"/>
      <c r="F177" s="139" t="s">
        <v>20</v>
      </c>
      <c r="G177" s="96">
        <f t="shared" ref="G177:H177" si="67">G180+G183+G189+G186</f>
        <v>28427.42</v>
      </c>
      <c r="H177" s="96">
        <f t="shared" si="67"/>
        <v>28427.42</v>
      </c>
      <c r="I177" s="96">
        <f t="shared" ref="I177:I178" si="68">H177/G177*100</f>
        <v>100</v>
      </c>
      <c r="J177" s="164"/>
      <c r="K177" s="164"/>
      <c r="L177" s="164"/>
      <c r="M177" s="164"/>
      <c r="N177" s="164"/>
    </row>
    <row r="178" spans="1:14" ht="33.75" customHeight="1" x14ac:dyDescent="0.25">
      <c r="A178" s="193"/>
      <c r="B178" s="201"/>
      <c r="C178" s="204"/>
      <c r="D178" s="204"/>
      <c r="E178" s="268"/>
      <c r="F178" s="139" t="s">
        <v>21</v>
      </c>
      <c r="G178" s="96">
        <f>G181+G184+G190+G187</f>
        <v>2439337</v>
      </c>
      <c r="H178" s="96">
        <f t="shared" ref="H178" si="69">H181+H184+H190+H187</f>
        <v>2439337</v>
      </c>
      <c r="I178" s="96">
        <f t="shared" si="68"/>
        <v>100</v>
      </c>
      <c r="J178" s="165"/>
      <c r="K178" s="165"/>
      <c r="L178" s="165"/>
      <c r="M178" s="165"/>
      <c r="N178" s="165"/>
    </row>
    <row r="179" spans="1:14" ht="34.5" hidden="1" customHeight="1" x14ac:dyDescent="0.25">
      <c r="A179" s="13"/>
      <c r="B179" s="199" t="s">
        <v>193</v>
      </c>
      <c r="C179" s="202">
        <v>2020</v>
      </c>
      <c r="D179" s="202">
        <v>2026</v>
      </c>
      <c r="E179" s="266" t="s">
        <v>22</v>
      </c>
      <c r="F179" s="139" t="s">
        <v>14</v>
      </c>
      <c r="G179" s="95">
        <f t="shared" ref="G179:I179" si="70">G180+G181</f>
        <v>0</v>
      </c>
      <c r="H179" s="95">
        <f t="shared" si="70"/>
        <v>0</v>
      </c>
      <c r="I179" s="95">
        <f t="shared" si="70"/>
        <v>0</v>
      </c>
      <c r="J179" s="163" t="s">
        <v>185</v>
      </c>
      <c r="K179" s="163" t="s">
        <v>128</v>
      </c>
      <c r="L179" s="163"/>
      <c r="M179" s="163"/>
      <c r="N179" s="163"/>
    </row>
    <row r="180" spans="1:14" ht="34.5" hidden="1" customHeight="1" x14ac:dyDescent="0.25">
      <c r="A180" s="13"/>
      <c r="B180" s="200"/>
      <c r="C180" s="203"/>
      <c r="D180" s="203"/>
      <c r="E180" s="267"/>
      <c r="F180" s="139" t="s">
        <v>20</v>
      </c>
      <c r="G180" s="95">
        <v>0</v>
      </c>
      <c r="H180" s="95">
        <v>0</v>
      </c>
      <c r="I180" s="95">
        <v>0</v>
      </c>
      <c r="J180" s="164"/>
      <c r="K180" s="164"/>
      <c r="L180" s="164"/>
      <c r="M180" s="164"/>
      <c r="N180" s="164"/>
    </row>
    <row r="181" spans="1:14" ht="106.9" hidden="1" customHeight="1" x14ac:dyDescent="0.25">
      <c r="A181" s="13"/>
      <c r="B181" s="201"/>
      <c r="C181" s="204"/>
      <c r="D181" s="204"/>
      <c r="E181" s="268"/>
      <c r="F181" s="139" t="s">
        <v>21</v>
      </c>
      <c r="G181" s="96">
        <v>0</v>
      </c>
      <c r="H181" s="96">
        <v>0</v>
      </c>
      <c r="I181" s="96">
        <v>0</v>
      </c>
      <c r="J181" s="165"/>
      <c r="K181" s="165"/>
      <c r="L181" s="165"/>
      <c r="M181" s="165"/>
      <c r="N181" s="165"/>
    </row>
    <row r="182" spans="1:14" ht="16.899999999999999" hidden="1" customHeight="1" x14ac:dyDescent="0.25">
      <c r="A182" s="55"/>
      <c r="B182" s="199" t="s">
        <v>126</v>
      </c>
      <c r="C182" s="202">
        <v>2020</v>
      </c>
      <c r="D182" s="202">
        <v>2026</v>
      </c>
      <c r="E182" s="266" t="s">
        <v>22</v>
      </c>
      <c r="F182" s="139" t="s">
        <v>14</v>
      </c>
      <c r="G182" s="96">
        <f t="shared" ref="G182:I182" si="71">G183+G184</f>
        <v>0</v>
      </c>
      <c r="H182" s="96">
        <f t="shared" si="71"/>
        <v>0</v>
      </c>
      <c r="I182" s="96">
        <f t="shared" si="71"/>
        <v>0</v>
      </c>
      <c r="J182" s="163" t="s">
        <v>122</v>
      </c>
      <c r="K182" s="163" t="s">
        <v>64</v>
      </c>
      <c r="L182" s="163">
        <v>0</v>
      </c>
      <c r="M182" s="163">
        <v>0</v>
      </c>
      <c r="N182" s="163">
        <v>0</v>
      </c>
    </row>
    <row r="183" spans="1:14" ht="40.9" hidden="1" customHeight="1" x14ac:dyDescent="0.25">
      <c r="A183" s="55"/>
      <c r="B183" s="200"/>
      <c r="C183" s="203"/>
      <c r="D183" s="203"/>
      <c r="E183" s="267"/>
      <c r="F183" s="139" t="s">
        <v>20</v>
      </c>
      <c r="G183" s="96">
        <v>0</v>
      </c>
      <c r="H183" s="96">
        <v>0</v>
      </c>
      <c r="I183" s="96">
        <v>0</v>
      </c>
      <c r="J183" s="164"/>
      <c r="K183" s="164"/>
      <c r="L183" s="164"/>
      <c r="M183" s="164"/>
      <c r="N183" s="164"/>
    </row>
    <row r="184" spans="1:14" ht="81.599999999999994" hidden="1" customHeight="1" x14ac:dyDescent="0.25">
      <c r="A184" s="55"/>
      <c r="B184" s="201"/>
      <c r="C184" s="204"/>
      <c r="D184" s="204"/>
      <c r="E184" s="268"/>
      <c r="F184" s="139" t="s">
        <v>21</v>
      </c>
      <c r="G184" s="96">
        <v>0</v>
      </c>
      <c r="H184" s="96">
        <v>0</v>
      </c>
      <c r="I184" s="96">
        <v>0</v>
      </c>
      <c r="J184" s="165"/>
      <c r="K184" s="165"/>
      <c r="L184" s="165"/>
      <c r="M184" s="165"/>
      <c r="N184" s="165"/>
    </row>
    <row r="185" spans="1:14" s="54" customFormat="1" ht="81.599999999999994" hidden="1" customHeight="1" x14ac:dyDescent="0.25">
      <c r="A185" s="53"/>
      <c r="B185" s="199" t="s">
        <v>164</v>
      </c>
      <c r="C185" s="202">
        <v>2020</v>
      </c>
      <c r="D185" s="202">
        <v>2026</v>
      </c>
      <c r="E185" s="266" t="s">
        <v>22</v>
      </c>
      <c r="F185" s="139" t="s">
        <v>14</v>
      </c>
      <c r="G185" s="96">
        <f t="shared" ref="G185:I185" si="72">G186+G187</f>
        <v>0</v>
      </c>
      <c r="H185" s="96">
        <f t="shared" si="72"/>
        <v>0</v>
      </c>
      <c r="I185" s="96">
        <f t="shared" si="72"/>
        <v>0</v>
      </c>
      <c r="J185" s="205" t="s">
        <v>194</v>
      </c>
      <c r="K185" s="163" t="s">
        <v>64</v>
      </c>
      <c r="L185" s="163"/>
      <c r="M185" s="163"/>
      <c r="N185" s="163"/>
    </row>
    <row r="186" spans="1:14" s="54" customFormat="1" ht="51.6" hidden="1" customHeight="1" x14ac:dyDescent="0.25">
      <c r="A186" s="53"/>
      <c r="B186" s="200"/>
      <c r="C186" s="203"/>
      <c r="D186" s="203"/>
      <c r="E186" s="267"/>
      <c r="F186" s="139" t="s">
        <v>20</v>
      </c>
      <c r="G186" s="96">
        <v>0</v>
      </c>
      <c r="H186" s="96">
        <v>0</v>
      </c>
      <c r="I186" s="96">
        <v>0</v>
      </c>
      <c r="J186" s="206"/>
      <c r="K186" s="164"/>
      <c r="L186" s="164"/>
      <c r="M186" s="164"/>
      <c r="N186" s="164"/>
    </row>
    <row r="187" spans="1:14" s="54" customFormat="1" ht="180" hidden="1" customHeight="1" x14ac:dyDescent="0.25">
      <c r="A187" s="53"/>
      <c r="B187" s="201"/>
      <c r="C187" s="204"/>
      <c r="D187" s="204"/>
      <c r="E187" s="268"/>
      <c r="F187" s="139" t="s">
        <v>21</v>
      </c>
      <c r="G187" s="96">
        <v>0</v>
      </c>
      <c r="H187" s="96">
        <v>0</v>
      </c>
      <c r="I187" s="96">
        <v>0</v>
      </c>
      <c r="J187" s="207"/>
      <c r="K187" s="165"/>
      <c r="L187" s="165"/>
      <c r="M187" s="165"/>
      <c r="N187" s="165"/>
    </row>
    <row r="188" spans="1:14" s="34" customFormat="1" ht="48" customHeight="1" x14ac:dyDescent="0.25">
      <c r="A188" s="33"/>
      <c r="B188" s="199" t="s">
        <v>230</v>
      </c>
      <c r="C188" s="202">
        <v>2022</v>
      </c>
      <c r="D188" s="202">
        <v>2026</v>
      </c>
      <c r="E188" s="266" t="s">
        <v>22</v>
      </c>
      <c r="F188" s="139" t="s">
        <v>14</v>
      </c>
      <c r="G188" s="96">
        <f>G189+G190</f>
        <v>2467764.42</v>
      </c>
      <c r="H188" s="96">
        <f t="shared" ref="H188" si="73">H189+H190</f>
        <v>2467764.42</v>
      </c>
      <c r="I188" s="96">
        <f>H188/G188*100</f>
        <v>100</v>
      </c>
      <c r="J188" s="205" t="s">
        <v>231</v>
      </c>
      <c r="K188" s="163" t="s">
        <v>68</v>
      </c>
      <c r="L188" s="163">
        <v>1</v>
      </c>
      <c r="M188" s="163">
        <v>1</v>
      </c>
      <c r="N188" s="163">
        <v>1</v>
      </c>
    </row>
    <row r="189" spans="1:14" s="34" customFormat="1" ht="48.75" customHeight="1" x14ac:dyDescent="0.25">
      <c r="A189" s="33"/>
      <c r="B189" s="200"/>
      <c r="C189" s="203"/>
      <c r="D189" s="203"/>
      <c r="E189" s="267"/>
      <c r="F189" s="139" t="s">
        <v>20</v>
      </c>
      <c r="G189" s="93">
        <v>28427.42</v>
      </c>
      <c r="H189" s="95">
        <v>28427.42</v>
      </c>
      <c r="I189" s="95">
        <f>H189/G189*100</f>
        <v>100</v>
      </c>
      <c r="J189" s="206"/>
      <c r="K189" s="164"/>
      <c r="L189" s="164"/>
      <c r="M189" s="164"/>
      <c r="N189" s="164"/>
    </row>
    <row r="190" spans="1:14" s="34" customFormat="1" ht="36.75" customHeight="1" x14ac:dyDescent="0.25">
      <c r="A190" s="33"/>
      <c r="B190" s="201"/>
      <c r="C190" s="204"/>
      <c r="D190" s="204"/>
      <c r="E190" s="268"/>
      <c r="F190" s="139" t="s">
        <v>21</v>
      </c>
      <c r="G190" s="95">
        <v>2439337</v>
      </c>
      <c r="H190" s="95">
        <v>2439337</v>
      </c>
      <c r="I190" s="95">
        <f>H190/G190*100</f>
        <v>100</v>
      </c>
      <c r="J190" s="207"/>
      <c r="K190" s="165"/>
      <c r="L190" s="165"/>
      <c r="M190" s="165"/>
      <c r="N190" s="165"/>
    </row>
    <row r="191" spans="1:14" s="38" customFormat="1" ht="54.6" hidden="1" customHeight="1" x14ac:dyDescent="0.25">
      <c r="A191" s="36"/>
      <c r="B191" s="220" t="s">
        <v>219</v>
      </c>
      <c r="C191" s="202">
        <v>2022</v>
      </c>
      <c r="D191" s="202">
        <v>2026</v>
      </c>
      <c r="E191" s="266" t="s">
        <v>22</v>
      </c>
      <c r="F191" s="139" t="s">
        <v>14</v>
      </c>
      <c r="G191" s="96">
        <f t="shared" ref="G191:H191" si="74">G192+G193</f>
        <v>0</v>
      </c>
      <c r="H191" s="96">
        <f t="shared" si="74"/>
        <v>0</v>
      </c>
      <c r="I191" s="95" t="e">
        <f t="shared" ref="I191:I205" si="75">H191/G191*100</f>
        <v>#DIV/0!</v>
      </c>
      <c r="J191" s="163"/>
      <c r="K191" s="163"/>
      <c r="L191" s="163"/>
      <c r="M191" s="163"/>
      <c r="N191" s="163"/>
    </row>
    <row r="192" spans="1:14" s="38" customFormat="1" ht="28.15" hidden="1" customHeight="1" x14ac:dyDescent="0.25">
      <c r="A192" s="36"/>
      <c r="B192" s="221"/>
      <c r="C192" s="203"/>
      <c r="D192" s="203"/>
      <c r="E192" s="267"/>
      <c r="F192" s="139" t="s">
        <v>20</v>
      </c>
      <c r="G192" s="96">
        <f t="shared" ref="G192:H192" si="76">G198+G195</f>
        <v>0</v>
      </c>
      <c r="H192" s="96">
        <f t="shared" si="76"/>
        <v>0</v>
      </c>
      <c r="I192" s="95" t="e">
        <f t="shared" si="75"/>
        <v>#DIV/0!</v>
      </c>
      <c r="J192" s="164"/>
      <c r="K192" s="164"/>
      <c r="L192" s="164"/>
      <c r="M192" s="164"/>
      <c r="N192" s="164"/>
    </row>
    <row r="193" spans="1:14" s="38" customFormat="1" ht="28.15" hidden="1" customHeight="1" x14ac:dyDescent="0.25">
      <c r="A193" s="36"/>
      <c r="B193" s="226"/>
      <c r="C193" s="204"/>
      <c r="D193" s="204"/>
      <c r="E193" s="268"/>
      <c r="F193" s="139" t="s">
        <v>21</v>
      </c>
      <c r="G193" s="96">
        <f t="shared" ref="G193:H193" si="77">G199+G196</f>
        <v>0</v>
      </c>
      <c r="H193" s="96">
        <f t="shared" si="77"/>
        <v>0</v>
      </c>
      <c r="I193" s="95" t="e">
        <f t="shared" si="75"/>
        <v>#DIV/0!</v>
      </c>
      <c r="J193" s="165"/>
      <c r="K193" s="165"/>
      <c r="L193" s="165"/>
      <c r="M193" s="165"/>
      <c r="N193" s="165"/>
    </row>
    <row r="194" spans="1:14" s="80" customFormat="1" ht="28.15" hidden="1" customHeight="1" x14ac:dyDescent="0.25">
      <c r="A194" s="78"/>
      <c r="B194" s="199" t="s">
        <v>220</v>
      </c>
      <c r="C194" s="202">
        <v>2022</v>
      </c>
      <c r="D194" s="202">
        <v>2026</v>
      </c>
      <c r="E194" s="266" t="s">
        <v>22</v>
      </c>
      <c r="F194" s="139" t="s">
        <v>14</v>
      </c>
      <c r="G194" s="96">
        <f t="shared" ref="G194:H194" si="78">G195+G196</f>
        <v>0</v>
      </c>
      <c r="H194" s="96">
        <f t="shared" si="78"/>
        <v>0</v>
      </c>
      <c r="I194" s="95" t="e">
        <f t="shared" si="75"/>
        <v>#DIV/0!</v>
      </c>
      <c r="J194" s="196" t="s">
        <v>216</v>
      </c>
      <c r="K194" s="196" t="s">
        <v>68</v>
      </c>
      <c r="L194" s="196"/>
      <c r="M194" s="196"/>
      <c r="N194" s="196"/>
    </row>
    <row r="195" spans="1:14" s="80" customFormat="1" ht="28.15" hidden="1" customHeight="1" x14ac:dyDescent="0.25">
      <c r="A195" s="78"/>
      <c r="B195" s="200"/>
      <c r="C195" s="203"/>
      <c r="D195" s="203"/>
      <c r="E195" s="267"/>
      <c r="F195" s="139" t="s">
        <v>20</v>
      </c>
      <c r="G195" s="96">
        <v>0</v>
      </c>
      <c r="H195" s="96">
        <v>0</v>
      </c>
      <c r="I195" s="95" t="e">
        <f t="shared" si="75"/>
        <v>#DIV/0!</v>
      </c>
      <c r="J195" s="197"/>
      <c r="K195" s="197"/>
      <c r="L195" s="197"/>
      <c r="M195" s="197"/>
      <c r="N195" s="197"/>
    </row>
    <row r="196" spans="1:14" s="80" customFormat="1" ht="28.15" hidden="1" customHeight="1" x14ac:dyDescent="0.25">
      <c r="A196" s="78"/>
      <c r="B196" s="201"/>
      <c r="C196" s="204"/>
      <c r="D196" s="204"/>
      <c r="E196" s="268"/>
      <c r="F196" s="139" t="s">
        <v>21</v>
      </c>
      <c r="G196" s="96">
        <v>0</v>
      </c>
      <c r="H196" s="96">
        <v>0</v>
      </c>
      <c r="I196" s="95" t="e">
        <f t="shared" si="75"/>
        <v>#DIV/0!</v>
      </c>
      <c r="J196" s="198"/>
      <c r="K196" s="198"/>
      <c r="L196" s="198"/>
      <c r="M196" s="198"/>
      <c r="N196" s="198"/>
    </row>
    <row r="197" spans="1:14" ht="82.15" hidden="1" customHeight="1" x14ac:dyDescent="0.25">
      <c r="A197" s="13"/>
      <c r="B197" s="199" t="s">
        <v>252</v>
      </c>
      <c r="C197" s="202">
        <v>2022</v>
      </c>
      <c r="D197" s="202">
        <v>2026</v>
      </c>
      <c r="E197" s="266" t="s">
        <v>22</v>
      </c>
      <c r="F197" s="139" t="s">
        <v>14</v>
      </c>
      <c r="G197" s="96">
        <f t="shared" ref="G197:H197" si="79">G198+G199</f>
        <v>0</v>
      </c>
      <c r="H197" s="96">
        <f t="shared" si="79"/>
        <v>0</v>
      </c>
      <c r="I197" s="95" t="e">
        <f t="shared" si="75"/>
        <v>#DIV/0!</v>
      </c>
      <c r="J197" s="163" t="s">
        <v>251</v>
      </c>
      <c r="K197" s="196" t="s">
        <v>68</v>
      </c>
      <c r="L197" s="196"/>
      <c r="M197" s="196"/>
      <c r="N197" s="196"/>
    </row>
    <row r="198" spans="1:14" ht="53.45" hidden="1" customHeight="1" x14ac:dyDescent="0.25">
      <c r="A198" s="13"/>
      <c r="B198" s="200"/>
      <c r="C198" s="203"/>
      <c r="D198" s="203"/>
      <c r="E198" s="267"/>
      <c r="F198" s="139" t="s">
        <v>20</v>
      </c>
      <c r="G198" s="96">
        <v>0</v>
      </c>
      <c r="H198" s="96">
        <v>0</v>
      </c>
      <c r="I198" s="95" t="e">
        <f t="shared" si="75"/>
        <v>#DIV/0!</v>
      </c>
      <c r="J198" s="164"/>
      <c r="K198" s="197"/>
      <c r="L198" s="197"/>
      <c r="M198" s="197"/>
      <c r="N198" s="197"/>
    </row>
    <row r="199" spans="1:14" ht="48" hidden="1" customHeight="1" x14ac:dyDescent="0.25">
      <c r="A199" s="13"/>
      <c r="B199" s="201"/>
      <c r="C199" s="204"/>
      <c r="D199" s="204"/>
      <c r="E199" s="268"/>
      <c r="F199" s="139" t="s">
        <v>21</v>
      </c>
      <c r="G199" s="96"/>
      <c r="H199" s="96"/>
      <c r="I199" s="95" t="e">
        <f t="shared" si="75"/>
        <v>#DIV/0!</v>
      </c>
      <c r="J199" s="165"/>
      <c r="K199" s="198"/>
      <c r="L199" s="198"/>
      <c r="M199" s="198"/>
      <c r="N199" s="198"/>
    </row>
    <row r="200" spans="1:14" s="72" customFormat="1" ht="33" customHeight="1" x14ac:dyDescent="0.25">
      <c r="A200" s="71"/>
      <c r="B200" s="231" t="s">
        <v>195</v>
      </c>
      <c r="C200" s="202">
        <v>2020</v>
      </c>
      <c r="D200" s="202">
        <v>2026</v>
      </c>
      <c r="E200" s="266" t="s">
        <v>19</v>
      </c>
      <c r="F200" s="139" t="s">
        <v>14</v>
      </c>
      <c r="G200" s="95">
        <f t="shared" ref="G200:H200" si="80">G201+G202</f>
        <v>9480763.8300000001</v>
      </c>
      <c r="H200" s="95">
        <f t="shared" si="80"/>
        <v>9480763.8300000001</v>
      </c>
      <c r="I200" s="95">
        <f t="shared" si="75"/>
        <v>100</v>
      </c>
      <c r="J200" s="205"/>
      <c r="K200" s="163"/>
      <c r="L200" s="163"/>
      <c r="M200" s="163"/>
      <c r="N200" s="163"/>
    </row>
    <row r="201" spans="1:14" s="72" customFormat="1" ht="38.25" customHeight="1" x14ac:dyDescent="0.25">
      <c r="A201" s="71"/>
      <c r="B201" s="232"/>
      <c r="C201" s="203"/>
      <c r="D201" s="203"/>
      <c r="E201" s="267"/>
      <c r="F201" s="139" t="s">
        <v>20</v>
      </c>
      <c r="G201" s="96">
        <f t="shared" ref="G201:H201" si="81">G204+G210+G207</f>
        <v>1531121.66</v>
      </c>
      <c r="H201" s="96">
        <f t="shared" si="81"/>
        <v>1531121.66</v>
      </c>
      <c r="I201" s="95">
        <f t="shared" si="75"/>
        <v>100</v>
      </c>
      <c r="J201" s="206"/>
      <c r="K201" s="164"/>
      <c r="L201" s="164"/>
      <c r="M201" s="164"/>
      <c r="N201" s="164"/>
    </row>
    <row r="202" spans="1:14" s="72" customFormat="1" ht="37.5" customHeight="1" x14ac:dyDescent="0.25">
      <c r="A202" s="71"/>
      <c r="B202" s="233"/>
      <c r="C202" s="204"/>
      <c r="D202" s="204"/>
      <c r="E202" s="268"/>
      <c r="F202" s="139" t="s">
        <v>21</v>
      </c>
      <c r="G202" s="96">
        <f t="shared" ref="G202:H202" si="82">G205+G211+G208</f>
        <v>7949642.1699999999</v>
      </c>
      <c r="H202" s="96">
        <f t="shared" si="82"/>
        <v>7949642.1699999999</v>
      </c>
      <c r="I202" s="95">
        <f t="shared" si="75"/>
        <v>100</v>
      </c>
      <c r="J202" s="207"/>
      <c r="K202" s="165"/>
      <c r="L202" s="165"/>
      <c r="M202" s="165"/>
      <c r="N202" s="165"/>
    </row>
    <row r="203" spans="1:14" s="72" customFormat="1" ht="48" customHeight="1" x14ac:dyDescent="0.25">
      <c r="A203" s="71"/>
      <c r="B203" s="231" t="s">
        <v>191</v>
      </c>
      <c r="C203" s="202">
        <v>2020</v>
      </c>
      <c r="D203" s="202">
        <v>2026</v>
      </c>
      <c r="E203" s="266" t="s">
        <v>22</v>
      </c>
      <c r="F203" s="139" t="s">
        <v>14</v>
      </c>
      <c r="G203" s="95">
        <f t="shared" ref="G203:H203" si="83">G204+G205</f>
        <v>9480763.8300000001</v>
      </c>
      <c r="H203" s="95">
        <f t="shared" si="83"/>
        <v>9480763.8300000001</v>
      </c>
      <c r="I203" s="95">
        <f t="shared" si="75"/>
        <v>100</v>
      </c>
      <c r="J203" s="205" t="s">
        <v>166</v>
      </c>
      <c r="K203" s="163" t="s">
        <v>64</v>
      </c>
      <c r="L203" s="163">
        <v>25</v>
      </c>
      <c r="M203" s="163">
        <v>25</v>
      </c>
      <c r="N203" s="163">
        <v>25</v>
      </c>
    </row>
    <row r="204" spans="1:14" s="72" customFormat="1" ht="42" customHeight="1" x14ac:dyDescent="0.25">
      <c r="A204" s="71"/>
      <c r="B204" s="232"/>
      <c r="C204" s="203"/>
      <c r="D204" s="203"/>
      <c r="E204" s="267"/>
      <c r="F204" s="139" t="s">
        <v>20</v>
      </c>
      <c r="G204" s="95">
        <v>1531121.66</v>
      </c>
      <c r="H204" s="95">
        <v>1531121.66</v>
      </c>
      <c r="I204" s="95">
        <f t="shared" si="75"/>
        <v>100</v>
      </c>
      <c r="J204" s="206"/>
      <c r="K204" s="164"/>
      <c r="L204" s="164"/>
      <c r="M204" s="164"/>
      <c r="N204" s="164"/>
    </row>
    <row r="205" spans="1:14" s="72" customFormat="1" ht="36" customHeight="1" x14ac:dyDescent="0.25">
      <c r="A205" s="71"/>
      <c r="B205" s="233"/>
      <c r="C205" s="204"/>
      <c r="D205" s="204"/>
      <c r="E205" s="268"/>
      <c r="F205" s="139" t="s">
        <v>21</v>
      </c>
      <c r="G205" s="95">
        <v>7949642.1699999999</v>
      </c>
      <c r="H205" s="95">
        <v>7949642.1699999999</v>
      </c>
      <c r="I205" s="95">
        <f t="shared" si="75"/>
        <v>100</v>
      </c>
      <c r="J205" s="207"/>
      <c r="K205" s="165"/>
      <c r="L205" s="165"/>
      <c r="M205" s="165"/>
      <c r="N205" s="165"/>
    </row>
    <row r="206" spans="1:14" s="80" customFormat="1" ht="48" hidden="1" customHeight="1" x14ac:dyDescent="0.25">
      <c r="A206" s="78"/>
      <c r="B206" s="199" t="s">
        <v>192</v>
      </c>
      <c r="C206" s="202">
        <v>2020</v>
      </c>
      <c r="D206" s="202">
        <v>2026</v>
      </c>
      <c r="E206" s="266" t="s">
        <v>22</v>
      </c>
      <c r="F206" s="139" t="s">
        <v>14</v>
      </c>
      <c r="G206" s="95">
        <f t="shared" ref="G206:I206" si="84">G207+G208</f>
        <v>0</v>
      </c>
      <c r="H206" s="95">
        <f t="shared" si="84"/>
        <v>0</v>
      </c>
      <c r="I206" s="95">
        <f t="shared" si="84"/>
        <v>0</v>
      </c>
      <c r="J206" s="163" t="s">
        <v>122</v>
      </c>
      <c r="K206" s="163" t="s">
        <v>64</v>
      </c>
      <c r="L206" s="163">
        <v>0</v>
      </c>
      <c r="M206" s="163">
        <v>100</v>
      </c>
      <c r="N206" s="163">
        <v>100</v>
      </c>
    </row>
    <row r="207" spans="1:14" s="80" customFormat="1" ht="48" hidden="1" customHeight="1" x14ac:dyDescent="0.25">
      <c r="A207" s="78"/>
      <c r="B207" s="200"/>
      <c r="C207" s="203"/>
      <c r="D207" s="203"/>
      <c r="E207" s="267"/>
      <c r="F207" s="139" t="s">
        <v>20</v>
      </c>
      <c r="G207" s="96">
        <v>0</v>
      </c>
      <c r="H207" s="96">
        <v>0</v>
      </c>
      <c r="I207" s="96">
        <v>0</v>
      </c>
      <c r="J207" s="164"/>
      <c r="K207" s="164"/>
      <c r="L207" s="164"/>
      <c r="M207" s="164"/>
      <c r="N207" s="164"/>
    </row>
    <row r="208" spans="1:14" s="80" customFormat="1" ht="48" hidden="1" customHeight="1" x14ac:dyDescent="0.25">
      <c r="A208" s="78"/>
      <c r="B208" s="201"/>
      <c r="C208" s="204"/>
      <c r="D208" s="204"/>
      <c r="E208" s="268"/>
      <c r="F208" s="139" t="s">
        <v>21</v>
      </c>
      <c r="G208" s="96">
        <v>0</v>
      </c>
      <c r="H208" s="96">
        <v>0</v>
      </c>
      <c r="I208" s="96">
        <v>0</v>
      </c>
      <c r="J208" s="165"/>
      <c r="K208" s="165"/>
      <c r="L208" s="165"/>
      <c r="M208" s="165"/>
      <c r="N208" s="165"/>
    </row>
    <row r="209" spans="1:14" s="72" customFormat="1" ht="51.6" hidden="1" customHeight="1" x14ac:dyDescent="0.25">
      <c r="A209" s="71"/>
      <c r="B209" s="231" t="s">
        <v>253</v>
      </c>
      <c r="C209" s="202">
        <v>2020</v>
      </c>
      <c r="D209" s="202">
        <v>2026</v>
      </c>
      <c r="E209" s="266" t="s">
        <v>22</v>
      </c>
      <c r="F209" s="139" t="s">
        <v>14</v>
      </c>
      <c r="G209" s="95">
        <f t="shared" ref="G209:I209" si="85">G210+G211</f>
        <v>0</v>
      </c>
      <c r="H209" s="95">
        <f t="shared" si="85"/>
        <v>0</v>
      </c>
      <c r="I209" s="95">
        <f t="shared" si="85"/>
        <v>0</v>
      </c>
      <c r="J209" s="163" t="s">
        <v>122</v>
      </c>
      <c r="K209" s="163" t="s">
        <v>64</v>
      </c>
      <c r="L209" s="163"/>
      <c r="M209" s="163"/>
      <c r="N209" s="163"/>
    </row>
    <row r="210" spans="1:14" s="72" customFormat="1" ht="48" hidden="1" customHeight="1" x14ac:dyDescent="0.25">
      <c r="A210" s="71"/>
      <c r="B210" s="232"/>
      <c r="C210" s="203"/>
      <c r="D210" s="203"/>
      <c r="E210" s="267"/>
      <c r="F210" s="139" t="s">
        <v>20</v>
      </c>
      <c r="G210" s="96">
        <v>0</v>
      </c>
      <c r="H210" s="96">
        <v>0</v>
      </c>
      <c r="I210" s="96">
        <v>0</v>
      </c>
      <c r="J210" s="164"/>
      <c r="K210" s="164"/>
      <c r="L210" s="164"/>
      <c r="M210" s="164"/>
      <c r="N210" s="164"/>
    </row>
    <row r="211" spans="1:14" s="72" customFormat="1" ht="96.75" hidden="1" customHeight="1" x14ac:dyDescent="0.25">
      <c r="A211" s="71"/>
      <c r="B211" s="233"/>
      <c r="C211" s="204"/>
      <c r="D211" s="204"/>
      <c r="E211" s="268"/>
      <c r="F211" s="139" t="s">
        <v>21</v>
      </c>
      <c r="G211" s="96">
        <v>0</v>
      </c>
      <c r="H211" s="96">
        <v>0</v>
      </c>
      <c r="I211" s="96">
        <v>0</v>
      </c>
      <c r="J211" s="165"/>
      <c r="K211" s="165"/>
      <c r="L211" s="165"/>
      <c r="M211" s="165"/>
      <c r="N211" s="165"/>
    </row>
    <row r="212" spans="1:14" ht="27.6" customHeight="1" x14ac:dyDescent="0.25">
      <c r="A212" s="70"/>
      <c r="B212" s="231" t="s">
        <v>247</v>
      </c>
      <c r="C212" s="202">
        <v>2020</v>
      </c>
      <c r="D212" s="202">
        <v>2026</v>
      </c>
      <c r="E212" s="266" t="s">
        <v>19</v>
      </c>
      <c r="F212" s="139" t="s">
        <v>14</v>
      </c>
      <c r="G212" s="95">
        <f t="shared" ref="G212:H212" si="86">G213+G214</f>
        <v>4391363.4000000004</v>
      </c>
      <c r="H212" s="95">
        <f t="shared" si="86"/>
        <v>4391363.34</v>
      </c>
      <c r="I212" s="95">
        <f>H212/G212*100</f>
        <v>99.999998633681727</v>
      </c>
      <c r="J212" s="205"/>
      <c r="K212" s="163"/>
      <c r="L212" s="163"/>
      <c r="M212" s="163"/>
      <c r="N212" s="163"/>
    </row>
    <row r="213" spans="1:14" ht="39" customHeight="1" x14ac:dyDescent="0.25">
      <c r="A213" s="70"/>
      <c r="B213" s="232"/>
      <c r="C213" s="203"/>
      <c r="D213" s="203"/>
      <c r="E213" s="267"/>
      <c r="F213" s="139" t="s">
        <v>20</v>
      </c>
      <c r="G213" s="96">
        <f t="shared" ref="G213:H213" si="87">G216</f>
        <v>43913.74</v>
      </c>
      <c r="H213" s="96">
        <f t="shared" si="87"/>
        <v>43913.68</v>
      </c>
      <c r="I213" s="95">
        <f t="shared" ref="I213:I214" si="88">H213/G213*100</f>
        <v>99.99986336850381</v>
      </c>
      <c r="J213" s="206"/>
      <c r="K213" s="164"/>
      <c r="L213" s="164"/>
      <c r="M213" s="164"/>
      <c r="N213" s="164"/>
    </row>
    <row r="214" spans="1:14" ht="39" customHeight="1" x14ac:dyDescent="0.25">
      <c r="A214" s="70"/>
      <c r="B214" s="233"/>
      <c r="C214" s="204"/>
      <c r="D214" s="204"/>
      <c r="E214" s="268"/>
      <c r="F214" s="139" t="s">
        <v>21</v>
      </c>
      <c r="G214" s="96">
        <f t="shared" ref="G214:H214" si="89">G217</f>
        <v>4347449.66</v>
      </c>
      <c r="H214" s="96">
        <f t="shared" si="89"/>
        <v>4347449.66</v>
      </c>
      <c r="I214" s="95">
        <f t="shared" si="88"/>
        <v>100</v>
      </c>
      <c r="J214" s="207"/>
      <c r="K214" s="165"/>
      <c r="L214" s="165"/>
      <c r="M214" s="165"/>
      <c r="N214" s="165"/>
    </row>
    <row r="215" spans="1:14" ht="34.15" customHeight="1" x14ac:dyDescent="0.25">
      <c r="A215" s="121"/>
      <c r="B215" s="266" t="s">
        <v>278</v>
      </c>
      <c r="C215" s="202">
        <v>2020</v>
      </c>
      <c r="D215" s="202">
        <v>2026</v>
      </c>
      <c r="E215" s="202" t="s">
        <v>22</v>
      </c>
      <c r="F215" s="139" t="s">
        <v>14</v>
      </c>
      <c r="G215" s="95">
        <f t="shared" ref="G215:H215" si="90">G216+G217</f>
        <v>4391363.4000000004</v>
      </c>
      <c r="H215" s="95">
        <f t="shared" si="90"/>
        <v>4391363.34</v>
      </c>
      <c r="I215" s="95">
        <f>H215/G215*100</f>
        <v>99.999998633681727</v>
      </c>
      <c r="J215" s="205" t="s">
        <v>250</v>
      </c>
      <c r="K215" s="163" t="s">
        <v>68</v>
      </c>
      <c r="L215" s="163" t="s">
        <v>83</v>
      </c>
      <c r="M215" s="163" t="s">
        <v>83</v>
      </c>
      <c r="N215" s="163" t="s">
        <v>83</v>
      </c>
    </row>
    <row r="216" spans="1:14" ht="35.25" customHeight="1" x14ac:dyDescent="0.25">
      <c r="A216" s="121"/>
      <c r="B216" s="267"/>
      <c r="C216" s="203"/>
      <c r="D216" s="203"/>
      <c r="E216" s="203"/>
      <c r="F216" s="139" t="s">
        <v>20</v>
      </c>
      <c r="G216" s="95">
        <v>43913.74</v>
      </c>
      <c r="H216" s="95">
        <v>43913.68</v>
      </c>
      <c r="I216" s="95">
        <f>H216/G216*100</f>
        <v>99.99986336850381</v>
      </c>
      <c r="J216" s="206"/>
      <c r="K216" s="164"/>
      <c r="L216" s="164"/>
      <c r="M216" s="164"/>
      <c r="N216" s="164"/>
    </row>
    <row r="217" spans="1:14" ht="21" customHeight="1" x14ac:dyDescent="0.25">
      <c r="A217" s="121"/>
      <c r="B217" s="267"/>
      <c r="C217" s="203"/>
      <c r="D217" s="203"/>
      <c r="E217" s="203"/>
      <c r="F217" s="202" t="s">
        <v>21</v>
      </c>
      <c r="G217" s="334">
        <v>4347449.66</v>
      </c>
      <c r="H217" s="334">
        <v>4347449.66</v>
      </c>
      <c r="I217" s="334">
        <f>H217/G217*100</f>
        <v>100</v>
      </c>
      <c r="J217" s="207"/>
      <c r="K217" s="165"/>
      <c r="L217" s="165"/>
      <c r="M217" s="165"/>
      <c r="N217" s="165"/>
    </row>
    <row r="218" spans="1:14" s="75" customFormat="1" ht="78.75" customHeight="1" x14ac:dyDescent="0.25">
      <c r="A218" s="121"/>
      <c r="B218" s="268"/>
      <c r="C218" s="204"/>
      <c r="D218" s="204"/>
      <c r="E218" s="204"/>
      <c r="F218" s="204"/>
      <c r="G218" s="335"/>
      <c r="H218" s="335"/>
      <c r="I218" s="335"/>
      <c r="J218" s="122" t="s">
        <v>249</v>
      </c>
      <c r="K218" s="120" t="s">
        <v>68</v>
      </c>
      <c r="L218" s="120">
        <v>16</v>
      </c>
      <c r="M218" s="120">
        <v>16</v>
      </c>
      <c r="N218" s="120">
        <v>16</v>
      </c>
    </row>
    <row r="219" spans="1:14" ht="37.9" customHeight="1" x14ac:dyDescent="0.25">
      <c r="A219" s="192"/>
      <c r="B219" s="231" t="s">
        <v>117</v>
      </c>
      <c r="C219" s="202">
        <v>2020</v>
      </c>
      <c r="D219" s="202">
        <v>2026</v>
      </c>
      <c r="E219" s="266" t="s">
        <v>19</v>
      </c>
      <c r="F219" s="139" t="s">
        <v>14</v>
      </c>
      <c r="G219" s="95" t="s">
        <v>27</v>
      </c>
      <c r="H219" s="95" t="s">
        <v>27</v>
      </c>
      <c r="I219" s="95" t="s">
        <v>27</v>
      </c>
      <c r="J219" s="163" t="s">
        <v>13</v>
      </c>
      <c r="K219" s="163" t="s">
        <v>13</v>
      </c>
      <c r="L219" s="163" t="s">
        <v>13</v>
      </c>
      <c r="M219" s="163" t="s">
        <v>13</v>
      </c>
      <c r="N219" s="163" t="s">
        <v>13</v>
      </c>
    </row>
    <row r="220" spans="1:14" ht="33" customHeight="1" x14ac:dyDescent="0.25">
      <c r="A220" s="193"/>
      <c r="B220" s="232"/>
      <c r="C220" s="203"/>
      <c r="D220" s="203"/>
      <c r="E220" s="267"/>
      <c r="F220" s="139" t="s">
        <v>20</v>
      </c>
      <c r="G220" s="95" t="s">
        <v>27</v>
      </c>
      <c r="H220" s="95" t="s">
        <v>27</v>
      </c>
      <c r="I220" s="95" t="s">
        <v>27</v>
      </c>
      <c r="J220" s="164"/>
      <c r="K220" s="164"/>
      <c r="L220" s="164"/>
      <c r="M220" s="164"/>
      <c r="N220" s="164"/>
    </row>
    <row r="221" spans="1:14" ht="30.6" customHeight="1" x14ac:dyDescent="0.25">
      <c r="A221" s="194"/>
      <c r="B221" s="233"/>
      <c r="C221" s="204"/>
      <c r="D221" s="204"/>
      <c r="E221" s="268"/>
      <c r="F221" s="139" t="s">
        <v>21</v>
      </c>
      <c r="G221" s="96" t="s">
        <v>27</v>
      </c>
      <c r="H221" s="96" t="s">
        <v>27</v>
      </c>
      <c r="I221" s="96" t="s">
        <v>27</v>
      </c>
      <c r="J221" s="165"/>
      <c r="K221" s="165"/>
      <c r="L221" s="165"/>
      <c r="M221" s="165"/>
      <c r="N221" s="165"/>
    </row>
    <row r="222" spans="1:14" ht="27.75" customHeight="1" x14ac:dyDescent="0.25">
      <c r="A222" s="192"/>
      <c r="B222" s="231" t="s">
        <v>50</v>
      </c>
      <c r="C222" s="202">
        <v>2020</v>
      </c>
      <c r="D222" s="202">
        <v>2026</v>
      </c>
      <c r="E222" s="266" t="s">
        <v>19</v>
      </c>
      <c r="F222" s="139" t="s">
        <v>14</v>
      </c>
      <c r="G222" s="95">
        <f t="shared" ref="G222:H222" si="91">G223+G224</f>
        <v>3728103.46</v>
      </c>
      <c r="H222" s="95">
        <f t="shared" si="91"/>
        <v>3728103.46</v>
      </c>
      <c r="I222" s="95">
        <f>H222/G222*100</f>
        <v>100</v>
      </c>
      <c r="J222" s="163" t="s">
        <v>13</v>
      </c>
      <c r="K222" s="163" t="s">
        <v>13</v>
      </c>
      <c r="L222" s="163" t="s">
        <v>13</v>
      </c>
      <c r="M222" s="163" t="s">
        <v>13</v>
      </c>
      <c r="N222" s="163" t="s">
        <v>13</v>
      </c>
    </row>
    <row r="223" spans="1:14" ht="31.15" customHeight="1" x14ac:dyDescent="0.25">
      <c r="A223" s="193"/>
      <c r="B223" s="232"/>
      <c r="C223" s="203"/>
      <c r="D223" s="203"/>
      <c r="E223" s="267"/>
      <c r="F223" s="139" t="s">
        <v>20</v>
      </c>
      <c r="G223" s="95">
        <f>G225</f>
        <v>3591335.46</v>
      </c>
      <c r="H223" s="95">
        <f>H225</f>
        <v>3591335.46</v>
      </c>
      <c r="I223" s="95">
        <f t="shared" ref="I223:I230" si="92">H223/G223*100</f>
        <v>100</v>
      </c>
      <c r="J223" s="164"/>
      <c r="K223" s="164"/>
      <c r="L223" s="164"/>
      <c r="M223" s="164"/>
      <c r="N223" s="164"/>
    </row>
    <row r="224" spans="1:14" ht="27.6" customHeight="1" x14ac:dyDescent="0.25">
      <c r="A224" s="194"/>
      <c r="B224" s="233"/>
      <c r="C224" s="204"/>
      <c r="D224" s="204"/>
      <c r="E224" s="268"/>
      <c r="F224" s="139" t="s">
        <v>21</v>
      </c>
      <c r="G224" s="96">
        <f t="shared" ref="G224:H224" si="93">G227+G233+G230</f>
        <v>136768</v>
      </c>
      <c r="H224" s="96">
        <f t="shared" si="93"/>
        <v>136768</v>
      </c>
      <c r="I224" s="95">
        <f t="shared" si="92"/>
        <v>100</v>
      </c>
      <c r="J224" s="165"/>
      <c r="K224" s="165"/>
      <c r="L224" s="165"/>
      <c r="M224" s="165"/>
      <c r="N224" s="165"/>
    </row>
    <row r="225" spans="1:14" ht="27.75" customHeight="1" x14ac:dyDescent="0.25">
      <c r="A225" s="192"/>
      <c r="B225" s="199" t="s">
        <v>0</v>
      </c>
      <c r="C225" s="202">
        <v>2020</v>
      </c>
      <c r="D225" s="202">
        <v>2026</v>
      </c>
      <c r="E225" s="266" t="s">
        <v>19</v>
      </c>
      <c r="F225" s="139" t="s">
        <v>14</v>
      </c>
      <c r="G225" s="95">
        <f t="shared" ref="G225:H225" si="94">G226+G227</f>
        <v>3591335.46</v>
      </c>
      <c r="H225" s="95">
        <f t="shared" si="94"/>
        <v>3591335.46</v>
      </c>
      <c r="I225" s="95">
        <f t="shared" si="92"/>
        <v>100</v>
      </c>
      <c r="J225" s="163" t="s">
        <v>118</v>
      </c>
      <c r="K225" s="163" t="s">
        <v>64</v>
      </c>
      <c r="L225" s="163">
        <v>100</v>
      </c>
      <c r="M225" s="163">
        <v>100</v>
      </c>
      <c r="N225" s="163">
        <v>100</v>
      </c>
    </row>
    <row r="226" spans="1:14" ht="27.75" customHeight="1" x14ac:dyDescent="0.25">
      <c r="A226" s="193"/>
      <c r="B226" s="200"/>
      <c r="C226" s="203"/>
      <c r="D226" s="203"/>
      <c r="E226" s="267"/>
      <c r="F226" s="139" t="s">
        <v>20</v>
      </c>
      <c r="G226" s="95">
        <v>3591335.46</v>
      </c>
      <c r="H226" s="95">
        <v>3591335.46</v>
      </c>
      <c r="I226" s="95">
        <f t="shared" si="92"/>
        <v>100</v>
      </c>
      <c r="J226" s="164"/>
      <c r="K226" s="164"/>
      <c r="L226" s="164"/>
      <c r="M226" s="164"/>
      <c r="N226" s="164"/>
    </row>
    <row r="227" spans="1:14" ht="43.15" customHeight="1" x14ac:dyDescent="0.25">
      <c r="A227" s="194"/>
      <c r="B227" s="201"/>
      <c r="C227" s="204"/>
      <c r="D227" s="204"/>
      <c r="E227" s="268"/>
      <c r="F227" s="139" t="s">
        <v>21</v>
      </c>
      <c r="G227" s="96"/>
      <c r="H227" s="96"/>
      <c r="I227" s="95"/>
      <c r="J227" s="165"/>
      <c r="K227" s="165"/>
      <c r="L227" s="165"/>
      <c r="M227" s="165"/>
      <c r="N227" s="165"/>
    </row>
    <row r="228" spans="1:14" ht="15.75" customHeight="1" x14ac:dyDescent="0.25">
      <c r="A228" s="297"/>
      <c r="B228" s="199" t="s">
        <v>196</v>
      </c>
      <c r="C228" s="192">
        <v>2020</v>
      </c>
      <c r="D228" s="192">
        <v>2026</v>
      </c>
      <c r="E228" s="297" t="s">
        <v>19</v>
      </c>
      <c r="F228" s="12" t="s">
        <v>14</v>
      </c>
      <c r="G228" s="40">
        <f t="shared" ref="G228:H228" si="95">G229+G230</f>
        <v>136768</v>
      </c>
      <c r="H228" s="40">
        <f t="shared" si="95"/>
        <v>136768</v>
      </c>
      <c r="I228" s="95">
        <f t="shared" si="92"/>
        <v>100</v>
      </c>
      <c r="J228" s="163" t="s">
        <v>118</v>
      </c>
      <c r="K228" s="163" t="s">
        <v>64</v>
      </c>
      <c r="L228" s="163">
        <v>100</v>
      </c>
      <c r="M228" s="163">
        <v>100</v>
      </c>
      <c r="N228" s="163">
        <v>100</v>
      </c>
    </row>
    <row r="229" spans="1:14" ht="40.15" customHeight="1" x14ac:dyDescent="0.25">
      <c r="A229" s="298"/>
      <c r="B229" s="200"/>
      <c r="C229" s="193"/>
      <c r="D229" s="193"/>
      <c r="E229" s="298"/>
      <c r="F229" s="12" t="s">
        <v>20</v>
      </c>
      <c r="G229" s="40">
        <v>0</v>
      </c>
      <c r="H229" s="40"/>
      <c r="I229" s="95"/>
      <c r="J229" s="164"/>
      <c r="K229" s="164"/>
      <c r="L229" s="164"/>
      <c r="M229" s="164"/>
      <c r="N229" s="164"/>
    </row>
    <row r="230" spans="1:14" ht="68.45" customHeight="1" x14ac:dyDescent="0.25">
      <c r="A230" s="299"/>
      <c r="B230" s="201"/>
      <c r="C230" s="194"/>
      <c r="D230" s="194"/>
      <c r="E230" s="299"/>
      <c r="F230" s="12" t="s">
        <v>21</v>
      </c>
      <c r="G230" s="41">
        <v>136768</v>
      </c>
      <c r="H230" s="41">
        <v>136768</v>
      </c>
      <c r="I230" s="95">
        <f t="shared" si="92"/>
        <v>100</v>
      </c>
      <c r="J230" s="165"/>
      <c r="K230" s="165"/>
      <c r="L230" s="165"/>
      <c r="M230" s="165"/>
      <c r="N230" s="165"/>
    </row>
    <row r="231" spans="1:14" s="60" customFormat="1" ht="68.45" hidden="1" customHeight="1" x14ac:dyDescent="0.25">
      <c r="A231" s="59"/>
      <c r="B231" s="199" t="s">
        <v>238</v>
      </c>
      <c r="C231" s="192">
        <v>2020</v>
      </c>
      <c r="D231" s="192">
        <v>2026</v>
      </c>
      <c r="E231" s="297" t="s">
        <v>19</v>
      </c>
      <c r="F231" s="12" t="s">
        <v>14</v>
      </c>
      <c r="G231" s="40">
        <f t="shared" ref="G231:H231" si="96">G232+G233</f>
        <v>0</v>
      </c>
      <c r="H231" s="40">
        <f t="shared" si="96"/>
        <v>0</v>
      </c>
      <c r="I231" s="40">
        <f>I232+I233</f>
        <v>0</v>
      </c>
      <c r="J231" s="163" t="s">
        <v>118</v>
      </c>
      <c r="K231" s="163" t="s">
        <v>64</v>
      </c>
      <c r="L231" s="163">
        <v>100</v>
      </c>
      <c r="M231" s="163">
        <v>100</v>
      </c>
      <c r="N231" s="163"/>
    </row>
    <row r="232" spans="1:14" s="60" customFormat="1" ht="68.45" hidden="1" customHeight="1" x14ac:dyDescent="0.25">
      <c r="A232" s="59"/>
      <c r="B232" s="200"/>
      <c r="C232" s="193"/>
      <c r="D232" s="193"/>
      <c r="E232" s="298"/>
      <c r="F232" s="12" t="s">
        <v>20</v>
      </c>
      <c r="G232" s="40">
        <v>0</v>
      </c>
      <c r="H232" s="40">
        <v>0</v>
      </c>
      <c r="I232" s="40">
        <v>0</v>
      </c>
      <c r="J232" s="164"/>
      <c r="K232" s="164"/>
      <c r="L232" s="164"/>
      <c r="M232" s="164"/>
      <c r="N232" s="164"/>
    </row>
    <row r="233" spans="1:14" s="60" customFormat="1" ht="68.45" hidden="1" customHeight="1" x14ac:dyDescent="0.25">
      <c r="A233" s="59"/>
      <c r="B233" s="201"/>
      <c r="C233" s="194"/>
      <c r="D233" s="194"/>
      <c r="E233" s="299"/>
      <c r="F233" s="12" t="s">
        <v>21</v>
      </c>
      <c r="G233" s="41">
        <v>0</v>
      </c>
      <c r="H233" s="41">
        <v>0</v>
      </c>
      <c r="I233" s="41">
        <v>0</v>
      </c>
      <c r="J233" s="165"/>
      <c r="K233" s="165"/>
      <c r="L233" s="165"/>
      <c r="M233" s="165"/>
      <c r="N233" s="165"/>
    </row>
    <row r="234" spans="1:14" ht="15.75" customHeight="1" x14ac:dyDescent="0.25">
      <c r="A234" s="297"/>
      <c r="B234" s="234" t="s">
        <v>59</v>
      </c>
      <c r="C234" s="300">
        <v>2020</v>
      </c>
      <c r="D234" s="300">
        <v>2026</v>
      </c>
      <c r="E234" s="234" t="s">
        <v>19</v>
      </c>
      <c r="F234" s="15" t="s">
        <v>14</v>
      </c>
      <c r="G234" s="42">
        <f t="shared" ref="G234:H234" si="97">G235+G236</f>
        <v>792512265.61999989</v>
      </c>
      <c r="H234" s="42">
        <f t="shared" si="97"/>
        <v>792468740.1099999</v>
      </c>
      <c r="I234" s="42">
        <f>H234/G234*100</f>
        <v>99.994507907083815</v>
      </c>
      <c r="J234" s="169" t="s">
        <v>13</v>
      </c>
      <c r="K234" s="169" t="s">
        <v>13</v>
      </c>
      <c r="L234" s="169" t="s">
        <v>13</v>
      </c>
      <c r="M234" s="169" t="s">
        <v>13</v>
      </c>
      <c r="N234" s="169" t="s">
        <v>13</v>
      </c>
    </row>
    <row r="235" spans="1:14" ht="43.9" customHeight="1" x14ac:dyDescent="0.25">
      <c r="A235" s="298"/>
      <c r="B235" s="235"/>
      <c r="C235" s="301"/>
      <c r="D235" s="301"/>
      <c r="E235" s="235"/>
      <c r="F235" s="15" t="s">
        <v>20</v>
      </c>
      <c r="G235" s="42">
        <f t="shared" ref="G235:H235" si="98">G223+G150+G120+G87+G15+G213+G177+G192+G201</f>
        <v>184983193.66000003</v>
      </c>
      <c r="H235" s="42">
        <f t="shared" si="98"/>
        <v>184980686.78999996</v>
      </c>
      <c r="I235" s="42">
        <f t="shared" ref="I235:I236" si="99">H235/G235*100</f>
        <v>99.998644812022945</v>
      </c>
      <c r="J235" s="170"/>
      <c r="K235" s="170"/>
      <c r="L235" s="170"/>
      <c r="M235" s="170"/>
      <c r="N235" s="170"/>
    </row>
    <row r="236" spans="1:14" ht="33.6" customHeight="1" x14ac:dyDescent="0.25">
      <c r="A236" s="299"/>
      <c r="B236" s="236"/>
      <c r="C236" s="302"/>
      <c r="D236" s="302"/>
      <c r="E236" s="236"/>
      <c r="F236" s="15" t="s">
        <v>21</v>
      </c>
      <c r="G236" s="43">
        <f t="shared" ref="G236:H236" si="100">G224+G151+G121+G88+G16+G214+G178+G193+G202</f>
        <v>607529071.95999992</v>
      </c>
      <c r="H236" s="43">
        <f t="shared" si="100"/>
        <v>607488053.31999993</v>
      </c>
      <c r="I236" s="42">
        <f t="shared" si="99"/>
        <v>99.993248283597751</v>
      </c>
      <c r="J236" s="171"/>
      <c r="K236" s="171"/>
      <c r="L236" s="171"/>
      <c r="M236" s="171"/>
      <c r="N236" s="171"/>
    </row>
    <row r="237" spans="1:14" ht="18.600000000000001" customHeight="1" x14ac:dyDescent="0.25">
      <c r="A237" s="14"/>
      <c r="B237" s="31" t="s">
        <v>60</v>
      </c>
      <c r="C237" s="6"/>
      <c r="D237" s="6"/>
      <c r="E237" s="11"/>
      <c r="F237" s="11"/>
      <c r="G237" s="98"/>
      <c r="H237" s="98"/>
      <c r="I237" s="98"/>
      <c r="J237" s="6"/>
      <c r="K237" s="6"/>
      <c r="L237" s="6"/>
      <c r="M237" s="6"/>
      <c r="N237" s="6"/>
    </row>
    <row r="238" spans="1:14" ht="50.45" customHeight="1" x14ac:dyDescent="0.25">
      <c r="A238" s="14"/>
      <c r="B238" s="31" t="s">
        <v>26</v>
      </c>
      <c r="C238" s="6">
        <v>2020</v>
      </c>
      <c r="D238" s="6">
        <v>2026</v>
      </c>
      <c r="E238" s="8" t="s">
        <v>27</v>
      </c>
      <c r="F238" s="8" t="s">
        <v>27</v>
      </c>
      <c r="G238" s="99" t="s">
        <v>27</v>
      </c>
      <c r="H238" s="99" t="s">
        <v>27</v>
      </c>
      <c r="I238" s="99" t="s">
        <v>27</v>
      </c>
      <c r="J238" s="6"/>
      <c r="K238" s="6"/>
      <c r="L238" s="6"/>
      <c r="M238" s="6"/>
      <c r="N238" s="6"/>
    </row>
    <row r="239" spans="1:14" ht="36" customHeight="1" x14ac:dyDescent="0.25">
      <c r="A239" s="14"/>
      <c r="B239" s="329" t="s">
        <v>28</v>
      </c>
      <c r="C239" s="163">
        <v>2020</v>
      </c>
      <c r="D239" s="163">
        <v>2026</v>
      </c>
      <c r="E239" s="205" t="s">
        <v>140</v>
      </c>
      <c r="F239" s="11" t="s">
        <v>14</v>
      </c>
      <c r="G239" s="99" t="s">
        <v>27</v>
      </c>
      <c r="H239" s="99" t="s">
        <v>27</v>
      </c>
      <c r="I239" s="99" t="s">
        <v>27</v>
      </c>
      <c r="J239" s="163"/>
      <c r="K239" s="163"/>
      <c r="L239" s="163"/>
      <c r="M239" s="163"/>
      <c r="N239" s="163"/>
    </row>
    <row r="240" spans="1:14" ht="35.25" customHeight="1" x14ac:dyDescent="0.25">
      <c r="A240" s="297"/>
      <c r="B240" s="330"/>
      <c r="C240" s="164"/>
      <c r="D240" s="164"/>
      <c r="E240" s="206"/>
      <c r="F240" s="11" t="s">
        <v>20</v>
      </c>
      <c r="G240" s="99" t="s">
        <v>27</v>
      </c>
      <c r="H240" s="99" t="s">
        <v>27</v>
      </c>
      <c r="I240" s="99" t="s">
        <v>27</v>
      </c>
      <c r="J240" s="164"/>
      <c r="K240" s="164"/>
      <c r="L240" s="164"/>
      <c r="M240" s="164"/>
      <c r="N240" s="164"/>
    </row>
    <row r="241" spans="1:14" ht="39" customHeight="1" x14ac:dyDescent="0.25">
      <c r="A241" s="298"/>
      <c r="B241" s="331"/>
      <c r="C241" s="165"/>
      <c r="D241" s="165"/>
      <c r="E241" s="207"/>
      <c r="F241" s="11" t="s">
        <v>21</v>
      </c>
      <c r="G241" s="99" t="s">
        <v>27</v>
      </c>
      <c r="H241" s="99" t="s">
        <v>27</v>
      </c>
      <c r="I241" s="99" t="s">
        <v>27</v>
      </c>
      <c r="J241" s="165"/>
      <c r="K241" s="165"/>
      <c r="L241" s="165"/>
      <c r="M241" s="165"/>
      <c r="N241" s="165"/>
    </row>
    <row r="242" spans="1:14" ht="19.149999999999999" customHeight="1" x14ac:dyDescent="0.25">
      <c r="A242" s="299"/>
      <c r="B242" s="223" t="s">
        <v>29</v>
      </c>
      <c r="C242" s="166">
        <v>2020</v>
      </c>
      <c r="D242" s="166">
        <v>2026</v>
      </c>
      <c r="E242" s="217" t="s">
        <v>141</v>
      </c>
      <c r="F242" s="103" t="s">
        <v>14</v>
      </c>
      <c r="G242" s="94">
        <f t="shared" ref="G242:H242" si="101">G243+G244</f>
        <v>38606509.189999998</v>
      </c>
      <c r="H242" s="94">
        <f t="shared" si="101"/>
        <v>38606509.189999998</v>
      </c>
      <c r="I242" s="94">
        <f>H242/G242*100</f>
        <v>100</v>
      </c>
      <c r="J242" s="163"/>
      <c r="K242" s="163"/>
      <c r="L242" s="163"/>
      <c r="M242" s="163"/>
      <c r="N242" s="163"/>
    </row>
    <row r="243" spans="1:14" ht="22.5" customHeight="1" x14ac:dyDescent="0.25">
      <c r="B243" s="224"/>
      <c r="C243" s="167"/>
      <c r="D243" s="167"/>
      <c r="E243" s="218"/>
      <c r="F243" s="103" t="s">
        <v>20</v>
      </c>
      <c r="G243" s="94">
        <f t="shared" ref="G243:H243" si="102">G246+G249+G267+G252+G255+G258+G261+G264</f>
        <v>25084618.27</v>
      </c>
      <c r="H243" s="94">
        <f t="shared" si="102"/>
        <v>25084618.27</v>
      </c>
      <c r="I243" s="94">
        <f t="shared" ref="I243:I249" si="103">H243/G243*100</f>
        <v>100</v>
      </c>
      <c r="J243" s="164"/>
      <c r="K243" s="164"/>
      <c r="L243" s="164"/>
      <c r="M243" s="164"/>
      <c r="N243" s="164"/>
    </row>
    <row r="244" spans="1:14" ht="30" customHeight="1" x14ac:dyDescent="0.25">
      <c r="B244" s="225"/>
      <c r="C244" s="168"/>
      <c r="D244" s="168"/>
      <c r="E244" s="219"/>
      <c r="F244" s="103" t="s">
        <v>21</v>
      </c>
      <c r="G244" s="94">
        <f t="shared" ref="G244:H244" si="104">G247+G250+G268+G253+G256+G259+G262+G265</f>
        <v>13521890.92</v>
      </c>
      <c r="H244" s="94">
        <f t="shared" si="104"/>
        <v>13521890.92</v>
      </c>
      <c r="I244" s="94">
        <f t="shared" si="103"/>
        <v>100</v>
      </c>
      <c r="J244" s="165"/>
      <c r="K244" s="165"/>
      <c r="L244" s="165"/>
      <c r="M244" s="165"/>
      <c r="N244" s="165"/>
    </row>
    <row r="245" spans="1:14" ht="23.45" customHeight="1" x14ac:dyDescent="0.25">
      <c r="B245" s="199" t="s">
        <v>30</v>
      </c>
      <c r="C245" s="166">
        <v>2020</v>
      </c>
      <c r="D245" s="166">
        <v>2026</v>
      </c>
      <c r="E245" s="217" t="s">
        <v>142</v>
      </c>
      <c r="F245" s="103" t="s">
        <v>14</v>
      </c>
      <c r="G245" s="98">
        <f>G246+G247</f>
        <v>7910600.3799999999</v>
      </c>
      <c r="H245" s="98">
        <f t="shared" ref="H245" si="105">H246+H247</f>
        <v>7910600.3799999999</v>
      </c>
      <c r="I245" s="94">
        <f t="shared" si="103"/>
        <v>100</v>
      </c>
      <c r="J245" s="177" t="s">
        <v>67</v>
      </c>
      <c r="K245" s="163" t="s">
        <v>68</v>
      </c>
      <c r="L245" s="163">
        <v>8200</v>
      </c>
      <c r="M245" s="163">
        <v>9825</v>
      </c>
      <c r="N245" s="180">
        <f>M245/L245*100</f>
        <v>119.81707317073172</v>
      </c>
    </row>
    <row r="246" spans="1:14" ht="33" customHeight="1" x14ac:dyDescent="0.25">
      <c r="B246" s="200"/>
      <c r="C246" s="167"/>
      <c r="D246" s="167"/>
      <c r="E246" s="218"/>
      <c r="F246" s="103" t="s">
        <v>20</v>
      </c>
      <c r="G246" s="94">
        <v>7910600.3799999999</v>
      </c>
      <c r="H246" s="98">
        <v>7910600.3799999999</v>
      </c>
      <c r="I246" s="94">
        <f t="shared" si="103"/>
        <v>100</v>
      </c>
      <c r="J246" s="178"/>
      <c r="K246" s="164"/>
      <c r="L246" s="164"/>
      <c r="M246" s="164"/>
      <c r="N246" s="181"/>
    </row>
    <row r="247" spans="1:14" ht="46.5" customHeight="1" x14ac:dyDescent="0.25">
      <c r="B247" s="201"/>
      <c r="C247" s="168"/>
      <c r="D247" s="168"/>
      <c r="E247" s="219"/>
      <c r="F247" s="103" t="s">
        <v>21</v>
      </c>
      <c r="G247" s="98">
        <v>0</v>
      </c>
      <c r="H247" s="98">
        <v>0</v>
      </c>
      <c r="I247" s="94">
        <v>0</v>
      </c>
      <c r="J247" s="179"/>
      <c r="K247" s="165"/>
      <c r="L247" s="165"/>
      <c r="M247" s="165"/>
      <c r="N247" s="182"/>
    </row>
    <row r="248" spans="1:14" s="88" customFormat="1" ht="31.15" customHeight="1" x14ac:dyDescent="0.25">
      <c r="A248" s="217"/>
      <c r="B248" s="199" t="s">
        <v>135</v>
      </c>
      <c r="C248" s="166">
        <v>2020</v>
      </c>
      <c r="D248" s="166">
        <v>2026</v>
      </c>
      <c r="E248" s="217" t="s">
        <v>142</v>
      </c>
      <c r="F248" s="103" t="s">
        <v>14</v>
      </c>
      <c r="G248" s="94">
        <f t="shared" ref="G248:H248" si="106">G249+G250</f>
        <v>30695908.810000002</v>
      </c>
      <c r="H248" s="94">
        <f t="shared" si="106"/>
        <v>30695908.810000002</v>
      </c>
      <c r="I248" s="94">
        <f t="shared" si="103"/>
        <v>100</v>
      </c>
      <c r="J248" s="189" t="s">
        <v>122</v>
      </c>
      <c r="K248" s="166" t="s">
        <v>64</v>
      </c>
      <c r="L248" s="166">
        <v>100</v>
      </c>
      <c r="M248" s="166">
        <v>100</v>
      </c>
      <c r="N248" s="166">
        <v>100</v>
      </c>
    </row>
    <row r="249" spans="1:14" s="88" customFormat="1" ht="25.9" customHeight="1" x14ac:dyDescent="0.25">
      <c r="A249" s="218"/>
      <c r="B249" s="200"/>
      <c r="C249" s="167"/>
      <c r="D249" s="167"/>
      <c r="E249" s="218"/>
      <c r="F249" s="103" t="s">
        <v>20</v>
      </c>
      <c r="G249" s="98">
        <v>17174017.890000001</v>
      </c>
      <c r="H249" s="98">
        <v>17174017.890000001</v>
      </c>
      <c r="I249" s="94">
        <f t="shared" si="103"/>
        <v>100</v>
      </c>
      <c r="J249" s="190"/>
      <c r="K249" s="167"/>
      <c r="L249" s="167"/>
      <c r="M249" s="167"/>
      <c r="N249" s="167"/>
    </row>
    <row r="250" spans="1:14" s="88" customFormat="1" ht="40.5" customHeight="1" x14ac:dyDescent="0.25">
      <c r="A250" s="219"/>
      <c r="B250" s="201"/>
      <c r="C250" s="168"/>
      <c r="D250" s="168"/>
      <c r="E250" s="219"/>
      <c r="F250" s="103" t="s">
        <v>21</v>
      </c>
      <c r="G250" s="98">
        <v>13521890.92</v>
      </c>
      <c r="H250" s="98">
        <v>13521890.92</v>
      </c>
      <c r="I250" s="94">
        <v>0</v>
      </c>
      <c r="J250" s="191"/>
      <c r="K250" s="168"/>
      <c r="L250" s="168"/>
      <c r="M250" s="168"/>
      <c r="N250" s="168"/>
    </row>
    <row r="251" spans="1:14" ht="31.15" hidden="1" customHeight="1" x14ac:dyDescent="0.25">
      <c r="A251" s="205"/>
      <c r="B251" s="199" t="s">
        <v>160</v>
      </c>
      <c r="C251" s="163">
        <v>2020</v>
      </c>
      <c r="D251" s="163">
        <v>2026</v>
      </c>
      <c r="E251" s="205" t="s">
        <v>142</v>
      </c>
      <c r="F251" s="11" t="s">
        <v>14</v>
      </c>
      <c r="G251" s="22">
        <f t="shared" ref="G251:I251" si="107">G252+G253</f>
        <v>0</v>
      </c>
      <c r="H251" s="22">
        <f t="shared" si="107"/>
        <v>0</v>
      </c>
      <c r="I251" s="22">
        <f t="shared" si="107"/>
        <v>0</v>
      </c>
      <c r="J251" s="176" t="s">
        <v>118</v>
      </c>
      <c r="K251" s="172" t="s">
        <v>64</v>
      </c>
      <c r="L251" s="172">
        <v>100</v>
      </c>
      <c r="M251" s="176"/>
      <c r="N251" s="172"/>
    </row>
    <row r="252" spans="1:14" ht="29.25" hidden="1" customHeight="1" x14ac:dyDescent="0.25">
      <c r="A252" s="206"/>
      <c r="B252" s="200"/>
      <c r="C252" s="164"/>
      <c r="D252" s="164"/>
      <c r="E252" s="206"/>
      <c r="F252" s="11" t="s">
        <v>20</v>
      </c>
      <c r="G252" s="21"/>
      <c r="H252" s="21"/>
      <c r="I252" s="21"/>
      <c r="J252" s="176"/>
      <c r="K252" s="172"/>
      <c r="L252" s="172"/>
      <c r="M252" s="176"/>
      <c r="N252" s="172"/>
    </row>
    <row r="253" spans="1:14" ht="37.5" hidden="1" customHeight="1" x14ac:dyDescent="0.25">
      <c r="A253" s="207"/>
      <c r="B253" s="201"/>
      <c r="C253" s="165"/>
      <c r="D253" s="165"/>
      <c r="E253" s="207"/>
      <c r="F253" s="11" t="s">
        <v>21</v>
      </c>
      <c r="G253" s="21"/>
      <c r="H253" s="21"/>
      <c r="I253" s="21"/>
      <c r="J253" s="176"/>
      <c r="K253" s="172"/>
      <c r="L253" s="172"/>
      <c r="M253" s="176"/>
      <c r="N253" s="172"/>
    </row>
    <row r="254" spans="1:14" ht="15.75" hidden="1" customHeight="1" x14ac:dyDescent="0.25">
      <c r="A254" s="205"/>
      <c r="B254" s="199" t="s">
        <v>175</v>
      </c>
      <c r="C254" s="163">
        <v>2021</v>
      </c>
      <c r="D254" s="163">
        <v>2026</v>
      </c>
      <c r="E254" s="205" t="s">
        <v>142</v>
      </c>
      <c r="F254" s="11" t="s">
        <v>14</v>
      </c>
      <c r="G254" s="22">
        <f t="shared" ref="G254:I254" si="108">G255+G256</f>
        <v>0</v>
      </c>
      <c r="H254" s="22">
        <f t="shared" si="108"/>
        <v>0</v>
      </c>
      <c r="I254" s="22">
        <f t="shared" si="108"/>
        <v>0</v>
      </c>
      <c r="J254" s="176" t="s">
        <v>118</v>
      </c>
      <c r="K254" s="172" t="s">
        <v>64</v>
      </c>
      <c r="L254" s="172"/>
      <c r="M254" s="176"/>
      <c r="N254" s="172"/>
    </row>
    <row r="255" spans="1:14" ht="36" hidden="1" customHeight="1" x14ac:dyDescent="0.25">
      <c r="A255" s="206"/>
      <c r="B255" s="200"/>
      <c r="C255" s="164"/>
      <c r="D255" s="164"/>
      <c r="E255" s="206"/>
      <c r="F255" s="11" t="s">
        <v>20</v>
      </c>
      <c r="G255" s="21"/>
      <c r="H255" s="21"/>
      <c r="I255" s="21"/>
      <c r="J255" s="176"/>
      <c r="K255" s="172"/>
      <c r="L255" s="172"/>
      <c r="M255" s="176"/>
      <c r="N255" s="172"/>
    </row>
    <row r="256" spans="1:14" ht="30" hidden="1" customHeight="1" x14ac:dyDescent="0.25">
      <c r="A256" s="207"/>
      <c r="B256" s="201"/>
      <c r="C256" s="165"/>
      <c r="D256" s="165"/>
      <c r="E256" s="207"/>
      <c r="F256" s="11" t="s">
        <v>21</v>
      </c>
      <c r="G256" s="21"/>
      <c r="H256" s="21"/>
      <c r="I256" s="21"/>
      <c r="J256" s="176"/>
      <c r="K256" s="172"/>
      <c r="L256" s="172"/>
      <c r="M256" s="176"/>
      <c r="N256" s="172"/>
    </row>
    <row r="257" spans="1:14" ht="32.25" hidden="1" customHeight="1" x14ac:dyDescent="0.25">
      <c r="A257" s="269"/>
      <c r="B257" s="199" t="s">
        <v>182</v>
      </c>
      <c r="C257" s="163">
        <v>2021</v>
      </c>
      <c r="D257" s="163">
        <v>2026</v>
      </c>
      <c r="E257" s="205" t="s">
        <v>142</v>
      </c>
      <c r="F257" s="61" t="s">
        <v>14</v>
      </c>
      <c r="G257" s="22">
        <f t="shared" ref="G257:I257" si="109">G258+G259</f>
        <v>0</v>
      </c>
      <c r="H257" s="22">
        <f t="shared" si="109"/>
        <v>0</v>
      </c>
      <c r="I257" s="22">
        <f t="shared" si="109"/>
        <v>0</v>
      </c>
      <c r="J257" s="176" t="s">
        <v>118</v>
      </c>
      <c r="K257" s="172" t="s">
        <v>64</v>
      </c>
      <c r="L257" s="172"/>
      <c r="M257" s="176"/>
      <c r="N257" s="172"/>
    </row>
    <row r="258" spans="1:14" ht="32.25" hidden="1" customHeight="1" x14ac:dyDescent="0.25">
      <c r="A258" s="270"/>
      <c r="B258" s="200"/>
      <c r="C258" s="164"/>
      <c r="D258" s="164"/>
      <c r="E258" s="206"/>
      <c r="F258" s="61" t="s">
        <v>20</v>
      </c>
      <c r="G258" s="21"/>
      <c r="H258" s="21"/>
      <c r="I258" s="21"/>
      <c r="J258" s="176"/>
      <c r="K258" s="172"/>
      <c r="L258" s="172"/>
      <c r="M258" s="176"/>
      <c r="N258" s="172"/>
    </row>
    <row r="259" spans="1:14" ht="79.150000000000006" hidden="1" customHeight="1" x14ac:dyDescent="0.25">
      <c r="A259" s="271"/>
      <c r="B259" s="201"/>
      <c r="C259" s="165"/>
      <c r="D259" s="165"/>
      <c r="E259" s="207"/>
      <c r="F259" s="61" t="s">
        <v>21</v>
      </c>
      <c r="G259" s="21"/>
      <c r="H259" s="21"/>
      <c r="I259" s="21"/>
      <c r="J259" s="176"/>
      <c r="K259" s="172"/>
      <c r="L259" s="172"/>
      <c r="M259" s="176"/>
      <c r="N259" s="172"/>
    </row>
    <row r="260" spans="1:14" s="84" customFormat="1" ht="35.25" hidden="1" customHeight="1" x14ac:dyDescent="0.25">
      <c r="A260" s="85"/>
      <c r="B260" s="199" t="s">
        <v>239</v>
      </c>
      <c r="C260" s="163">
        <v>2022</v>
      </c>
      <c r="D260" s="163">
        <v>2026</v>
      </c>
      <c r="E260" s="205" t="s">
        <v>142</v>
      </c>
      <c r="F260" s="86" t="s">
        <v>14</v>
      </c>
      <c r="G260" s="22">
        <f t="shared" ref="G260:I260" si="110">G261+G262</f>
        <v>0</v>
      </c>
      <c r="H260" s="22">
        <f t="shared" si="110"/>
        <v>0</v>
      </c>
      <c r="I260" s="22">
        <f t="shared" si="110"/>
        <v>0</v>
      </c>
      <c r="J260" s="176" t="s">
        <v>118</v>
      </c>
      <c r="K260" s="172" t="s">
        <v>64</v>
      </c>
      <c r="L260" s="172"/>
      <c r="M260" s="176"/>
      <c r="N260" s="172"/>
    </row>
    <row r="261" spans="1:14" s="84" customFormat="1" ht="36" hidden="1" customHeight="1" x14ac:dyDescent="0.25">
      <c r="A261" s="85"/>
      <c r="B261" s="200"/>
      <c r="C261" s="164"/>
      <c r="D261" s="164"/>
      <c r="E261" s="206"/>
      <c r="F261" s="86" t="s">
        <v>20</v>
      </c>
      <c r="G261" s="22">
        <v>0</v>
      </c>
      <c r="H261" s="22">
        <v>0</v>
      </c>
      <c r="I261" s="22">
        <v>0</v>
      </c>
      <c r="J261" s="176"/>
      <c r="K261" s="172"/>
      <c r="L261" s="172"/>
      <c r="M261" s="176"/>
      <c r="N261" s="172"/>
    </row>
    <row r="262" spans="1:14" s="84" customFormat="1" ht="38.25" hidden="1" customHeight="1" x14ac:dyDescent="0.25">
      <c r="A262" s="85"/>
      <c r="B262" s="201"/>
      <c r="C262" s="165"/>
      <c r="D262" s="165"/>
      <c r="E262" s="207"/>
      <c r="F262" s="86" t="s">
        <v>21</v>
      </c>
      <c r="G262" s="21">
        <v>0</v>
      </c>
      <c r="H262" s="21">
        <v>0</v>
      </c>
      <c r="I262" s="21">
        <v>0</v>
      </c>
      <c r="J262" s="176"/>
      <c r="K262" s="172"/>
      <c r="L262" s="172"/>
      <c r="M262" s="176"/>
      <c r="N262" s="172"/>
    </row>
    <row r="263" spans="1:14" s="115" customFormat="1" ht="44.25" hidden="1" customHeight="1" x14ac:dyDescent="0.25">
      <c r="A263" s="116"/>
      <c r="B263" s="199" t="s">
        <v>262</v>
      </c>
      <c r="C263" s="163">
        <v>2023</v>
      </c>
      <c r="D263" s="163">
        <v>2026</v>
      </c>
      <c r="E263" s="205" t="s">
        <v>142</v>
      </c>
      <c r="F263" s="117" t="s">
        <v>14</v>
      </c>
      <c r="G263" s="22">
        <f t="shared" ref="G263:I263" si="111">G264+G265</f>
        <v>0</v>
      </c>
      <c r="H263" s="22">
        <f t="shared" si="111"/>
        <v>0</v>
      </c>
      <c r="I263" s="22">
        <f t="shared" si="111"/>
        <v>0</v>
      </c>
      <c r="J263" s="176" t="s">
        <v>118</v>
      </c>
      <c r="K263" s="172" t="s">
        <v>64</v>
      </c>
      <c r="L263" s="172"/>
      <c r="M263" s="176"/>
      <c r="N263" s="172"/>
    </row>
    <row r="264" spans="1:14" s="115" customFormat="1" ht="38.25" hidden="1" customHeight="1" x14ac:dyDescent="0.25">
      <c r="A264" s="116"/>
      <c r="B264" s="200"/>
      <c r="C264" s="164"/>
      <c r="D264" s="164"/>
      <c r="E264" s="206"/>
      <c r="F264" s="117" t="s">
        <v>20</v>
      </c>
      <c r="G264" s="22">
        <v>0</v>
      </c>
      <c r="H264" s="22">
        <v>0</v>
      </c>
      <c r="I264" s="22">
        <v>0</v>
      </c>
      <c r="J264" s="176"/>
      <c r="K264" s="172"/>
      <c r="L264" s="172"/>
      <c r="M264" s="176"/>
      <c r="N264" s="172"/>
    </row>
    <row r="265" spans="1:14" s="115" customFormat="1" ht="38.25" hidden="1" customHeight="1" x14ac:dyDescent="0.25">
      <c r="A265" s="116"/>
      <c r="B265" s="201"/>
      <c r="C265" s="165"/>
      <c r="D265" s="165"/>
      <c r="E265" s="207"/>
      <c r="F265" s="117" t="s">
        <v>21</v>
      </c>
      <c r="G265" s="21">
        <v>0</v>
      </c>
      <c r="H265" s="21">
        <v>0</v>
      </c>
      <c r="I265" s="21">
        <v>0</v>
      </c>
      <c r="J265" s="176"/>
      <c r="K265" s="172"/>
      <c r="L265" s="172"/>
      <c r="M265" s="176"/>
      <c r="N265" s="172"/>
    </row>
    <row r="266" spans="1:14" s="60" customFormat="1" ht="42" hidden="1" customHeight="1" x14ac:dyDescent="0.25">
      <c r="A266" s="63"/>
      <c r="B266" s="199" t="s">
        <v>285</v>
      </c>
      <c r="C266" s="163">
        <v>2024</v>
      </c>
      <c r="D266" s="163">
        <v>2026</v>
      </c>
      <c r="E266" s="205" t="s">
        <v>142</v>
      </c>
      <c r="F266" s="11" t="s">
        <v>14</v>
      </c>
      <c r="G266" s="22">
        <f t="shared" ref="G266:I266" si="112">G267+G268</f>
        <v>0</v>
      </c>
      <c r="H266" s="22">
        <f t="shared" si="112"/>
        <v>0</v>
      </c>
      <c r="I266" s="22">
        <f t="shared" si="112"/>
        <v>0</v>
      </c>
      <c r="J266" s="176" t="s">
        <v>118</v>
      </c>
      <c r="K266" s="172" t="s">
        <v>64</v>
      </c>
      <c r="L266" s="172"/>
      <c r="M266" s="176"/>
      <c r="N266" s="172"/>
    </row>
    <row r="267" spans="1:14" s="60" customFormat="1" ht="44.25" hidden="1" customHeight="1" x14ac:dyDescent="0.25">
      <c r="A267" s="63"/>
      <c r="B267" s="200"/>
      <c r="C267" s="164"/>
      <c r="D267" s="164"/>
      <c r="E267" s="206"/>
      <c r="F267" s="11" t="s">
        <v>20</v>
      </c>
      <c r="G267" s="22">
        <v>0</v>
      </c>
      <c r="H267" s="22">
        <v>0</v>
      </c>
      <c r="I267" s="22">
        <v>0</v>
      </c>
      <c r="J267" s="176"/>
      <c r="K267" s="172"/>
      <c r="L267" s="172"/>
      <c r="M267" s="176"/>
      <c r="N267" s="172"/>
    </row>
    <row r="268" spans="1:14" s="60" customFormat="1" ht="47.25" hidden="1" customHeight="1" x14ac:dyDescent="0.25">
      <c r="A268" s="63"/>
      <c r="B268" s="201"/>
      <c r="C268" s="165"/>
      <c r="D268" s="165"/>
      <c r="E268" s="207"/>
      <c r="F268" s="11" t="s">
        <v>21</v>
      </c>
      <c r="G268" s="21">
        <v>0</v>
      </c>
      <c r="H268" s="21">
        <v>0</v>
      </c>
      <c r="I268" s="21">
        <v>0</v>
      </c>
      <c r="J268" s="176"/>
      <c r="K268" s="172"/>
      <c r="L268" s="172"/>
      <c r="M268" s="176"/>
      <c r="N268" s="172"/>
    </row>
    <row r="269" spans="1:14" ht="32.25" customHeight="1" x14ac:dyDescent="0.25">
      <c r="A269" s="17"/>
      <c r="B269" s="329" t="s">
        <v>31</v>
      </c>
      <c r="C269" s="163">
        <v>2020</v>
      </c>
      <c r="D269" s="163">
        <v>2026</v>
      </c>
      <c r="E269" s="205" t="s">
        <v>140</v>
      </c>
      <c r="F269" s="11" t="s">
        <v>14</v>
      </c>
      <c r="G269" s="98" t="s">
        <v>27</v>
      </c>
      <c r="H269" s="98" t="s">
        <v>27</v>
      </c>
      <c r="I269" s="98" t="s">
        <v>27</v>
      </c>
      <c r="J269" s="177"/>
      <c r="K269" s="163"/>
      <c r="L269" s="163"/>
      <c r="M269" s="163"/>
      <c r="N269" s="163"/>
    </row>
    <row r="270" spans="1:14" ht="36" customHeight="1" x14ac:dyDescent="0.25">
      <c r="A270" s="17"/>
      <c r="B270" s="330"/>
      <c r="C270" s="164"/>
      <c r="D270" s="164"/>
      <c r="E270" s="206"/>
      <c r="F270" s="11" t="s">
        <v>20</v>
      </c>
      <c r="G270" s="98" t="s">
        <v>27</v>
      </c>
      <c r="H270" s="98" t="s">
        <v>27</v>
      </c>
      <c r="I270" s="98" t="s">
        <v>27</v>
      </c>
      <c r="J270" s="178"/>
      <c r="K270" s="164"/>
      <c r="L270" s="164"/>
      <c r="M270" s="164"/>
      <c r="N270" s="164"/>
    </row>
    <row r="271" spans="1:14" ht="31.5" customHeight="1" x14ac:dyDescent="0.25">
      <c r="A271" s="17"/>
      <c r="B271" s="331"/>
      <c r="C271" s="165"/>
      <c r="D271" s="165"/>
      <c r="E271" s="207"/>
      <c r="F271" s="11" t="s">
        <v>21</v>
      </c>
      <c r="G271" s="98" t="s">
        <v>27</v>
      </c>
      <c r="H271" s="98" t="s">
        <v>27</v>
      </c>
      <c r="I271" s="98" t="s">
        <v>27</v>
      </c>
      <c r="J271" s="179"/>
      <c r="K271" s="165"/>
      <c r="L271" s="165"/>
      <c r="M271" s="165"/>
      <c r="N271" s="165"/>
    </row>
    <row r="272" spans="1:14" ht="32.25" customHeight="1" x14ac:dyDescent="0.25">
      <c r="A272" s="17"/>
      <c r="B272" s="223" t="s">
        <v>32</v>
      </c>
      <c r="C272" s="166">
        <v>2020</v>
      </c>
      <c r="D272" s="166">
        <v>2026</v>
      </c>
      <c r="E272" s="217" t="s">
        <v>142</v>
      </c>
      <c r="F272" s="103" t="s">
        <v>14</v>
      </c>
      <c r="G272" s="98">
        <f t="shared" ref="G272:H272" si="113">G273+G274</f>
        <v>23323482.489999998</v>
      </c>
      <c r="H272" s="98">
        <f t="shared" si="113"/>
        <v>23323482.489999998</v>
      </c>
      <c r="I272" s="98">
        <f>H272/G272*100</f>
        <v>100</v>
      </c>
      <c r="J272" s="177"/>
      <c r="K272" s="163"/>
      <c r="L272" s="163"/>
      <c r="M272" s="163"/>
      <c r="N272" s="163"/>
    </row>
    <row r="273" spans="1:14" ht="32.25" customHeight="1" x14ac:dyDescent="0.25">
      <c r="A273" s="17"/>
      <c r="B273" s="224"/>
      <c r="C273" s="167"/>
      <c r="D273" s="167"/>
      <c r="E273" s="218"/>
      <c r="F273" s="103" t="s">
        <v>20</v>
      </c>
      <c r="G273" s="98">
        <f t="shared" ref="G273:H273" si="114">G276+G285+G279+G282</f>
        <v>12517012.229999999</v>
      </c>
      <c r="H273" s="98">
        <f t="shared" si="114"/>
        <v>12517012.229999999</v>
      </c>
      <c r="I273" s="98">
        <f t="shared" ref="I273:I286" si="115">H273/G273*100</f>
        <v>100</v>
      </c>
      <c r="J273" s="178"/>
      <c r="K273" s="164"/>
      <c r="L273" s="164"/>
      <c r="M273" s="164"/>
      <c r="N273" s="164"/>
    </row>
    <row r="274" spans="1:14" ht="32.25" customHeight="1" x14ac:dyDescent="0.25">
      <c r="A274" s="17"/>
      <c r="B274" s="225"/>
      <c r="C274" s="168"/>
      <c r="D274" s="168"/>
      <c r="E274" s="219"/>
      <c r="F274" s="103" t="s">
        <v>21</v>
      </c>
      <c r="G274" s="98">
        <f t="shared" ref="G274:H274" si="116">G277+G286+G280+G283</f>
        <v>10806470.26</v>
      </c>
      <c r="H274" s="98">
        <f t="shared" si="116"/>
        <v>10806470.26</v>
      </c>
      <c r="I274" s="98">
        <f t="shared" si="115"/>
        <v>100</v>
      </c>
      <c r="J274" s="179"/>
      <c r="K274" s="165"/>
      <c r="L274" s="165"/>
      <c r="M274" s="165"/>
      <c r="N274" s="165"/>
    </row>
    <row r="275" spans="1:14" ht="32.25" customHeight="1" x14ac:dyDescent="0.25">
      <c r="A275" s="269"/>
      <c r="B275" s="223" t="s">
        <v>30</v>
      </c>
      <c r="C275" s="166">
        <v>2020</v>
      </c>
      <c r="D275" s="166">
        <v>2026</v>
      </c>
      <c r="E275" s="217" t="s">
        <v>142</v>
      </c>
      <c r="F275" s="103" t="s">
        <v>14</v>
      </c>
      <c r="G275" s="98">
        <f t="shared" ref="G275:H275" si="117">G276+G277</f>
        <v>2903835.92</v>
      </c>
      <c r="H275" s="98">
        <f t="shared" si="117"/>
        <v>2903835.92</v>
      </c>
      <c r="I275" s="98">
        <f t="shared" si="115"/>
        <v>100</v>
      </c>
      <c r="J275" s="189" t="s">
        <v>69</v>
      </c>
      <c r="K275" s="163" t="s">
        <v>64</v>
      </c>
      <c r="L275" s="163">
        <v>100</v>
      </c>
      <c r="M275" s="163">
        <v>100</v>
      </c>
      <c r="N275" s="163">
        <v>100</v>
      </c>
    </row>
    <row r="276" spans="1:14" ht="32.25" customHeight="1" x14ac:dyDescent="0.25">
      <c r="A276" s="270"/>
      <c r="B276" s="224"/>
      <c r="C276" s="167"/>
      <c r="D276" s="167"/>
      <c r="E276" s="218"/>
      <c r="F276" s="103" t="s">
        <v>20</v>
      </c>
      <c r="G276" s="94">
        <v>2903835.92</v>
      </c>
      <c r="H276" s="98">
        <v>2903835.92</v>
      </c>
      <c r="I276" s="98">
        <f t="shared" si="115"/>
        <v>100</v>
      </c>
      <c r="J276" s="190"/>
      <c r="K276" s="164"/>
      <c r="L276" s="164"/>
      <c r="M276" s="164"/>
      <c r="N276" s="164"/>
    </row>
    <row r="277" spans="1:14" ht="43.9" customHeight="1" x14ac:dyDescent="0.25">
      <c r="A277" s="271"/>
      <c r="B277" s="225"/>
      <c r="C277" s="168"/>
      <c r="D277" s="168"/>
      <c r="E277" s="219"/>
      <c r="F277" s="103" t="s">
        <v>21</v>
      </c>
      <c r="G277" s="98">
        <v>0</v>
      </c>
      <c r="H277" s="98">
        <v>0</v>
      </c>
      <c r="I277" s="98">
        <v>0</v>
      </c>
      <c r="J277" s="191"/>
      <c r="K277" s="165"/>
      <c r="L277" s="165"/>
      <c r="M277" s="165"/>
      <c r="N277" s="165"/>
    </row>
    <row r="278" spans="1:14" s="88" customFormat="1" ht="31.15" customHeight="1" x14ac:dyDescent="0.25">
      <c r="A278" s="288"/>
      <c r="B278" s="223" t="s">
        <v>135</v>
      </c>
      <c r="C278" s="166">
        <v>2020</v>
      </c>
      <c r="D278" s="166">
        <v>2026</v>
      </c>
      <c r="E278" s="217" t="s">
        <v>142</v>
      </c>
      <c r="F278" s="103" t="s">
        <v>14</v>
      </c>
      <c r="G278" s="98">
        <f t="shared" ref="G278:H278" si="118">G279+G280</f>
        <v>17277724.140000001</v>
      </c>
      <c r="H278" s="98">
        <f t="shared" si="118"/>
        <v>17277724.140000001</v>
      </c>
      <c r="I278" s="98">
        <f t="shared" si="115"/>
        <v>100</v>
      </c>
      <c r="J278" s="189" t="s">
        <v>122</v>
      </c>
      <c r="K278" s="166" t="s">
        <v>64</v>
      </c>
      <c r="L278" s="166">
        <v>100</v>
      </c>
      <c r="M278" s="166">
        <v>100</v>
      </c>
      <c r="N278" s="166">
        <v>100</v>
      </c>
    </row>
    <row r="279" spans="1:14" s="88" customFormat="1" ht="49.15" customHeight="1" x14ac:dyDescent="0.25">
      <c r="A279" s="289"/>
      <c r="B279" s="224"/>
      <c r="C279" s="167"/>
      <c r="D279" s="167"/>
      <c r="E279" s="218"/>
      <c r="F279" s="103" t="s">
        <v>20</v>
      </c>
      <c r="G279" s="98">
        <v>9365077.0600000005</v>
      </c>
      <c r="H279" s="98">
        <v>9365077.0600000005</v>
      </c>
      <c r="I279" s="98">
        <f t="shared" si="115"/>
        <v>100</v>
      </c>
      <c r="J279" s="190"/>
      <c r="K279" s="167"/>
      <c r="L279" s="167"/>
      <c r="M279" s="167"/>
      <c r="N279" s="167"/>
    </row>
    <row r="280" spans="1:14" s="88" customFormat="1" ht="41.45" customHeight="1" x14ac:dyDescent="0.25">
      <c r="A280" s="290"/>
      <c r="B280" s="225"/>
      <c r="C280" s="168"/>
      <c r="D280" s="168"/>
      <c r="E280" s="219"/>
      <c r="F280" s="103" t="s">
        <v>21</v>
      </c>
      <c r="G280" s="98">
        <v>7912647.0800000001</v>
      </c>
      <c r="H280" s="98">
        <v>7912647.0800000001</v>
      </c>
      <c r="I280" s="98">
        <f t="shared" si="115"/>
        <v>100</v>
      </c>
      <c r="J280" s="191"/>
      <c r="K280" s="168"/>
      <c r="L280" s="168"/>
      <c r="M280" s="168"/>
      <c r="N280" s="168"/>
    </row>
    <row r="281" spans="1:14" s="88" customFormat="1" ht="41.45" customHeight="1" x14ac:dyDescent="0.25">
      <c r="A281" s="124"/>
      <c r="B281" s="223" t="s">
        <v>189</v>
      </c>
      <c r="C281" s="166">
        <v>2020</v>
      </c>
      <c r="D281" s="166">
        <v>2026</v>
      </c>
      <c r="E281" s="217" t="s">
        <v>142</v>
      </c>
      <c r="F281" s="103" t="s">
        <v>14</v>
      </c>
      <c r="G281" s="98">
        <f t="shared" ref="G281:H281" si="119">G282+G283</f>
        <v>108912.29999999999</v>
      </c>
      <c r="H281" s="98">
        <f t="shared" si="119"/>
        <v>108912.29999999999</v>
      </c>
      <c r="I281" s="98">
        <f t="shared" si="115"/>
        <v>100</v>
      </c>
      <c r="J281" s="177" t="s">
        <v>190</v>
      </c>
      <c r="K281" s="163" t="s">
        <v>64</v>
      </c>
      <c r="L281" s="163">
        <v>1</v>
      </c>
      <c r="M281" s="163">
        <v>2.2000000000000002</v>
      </c>
      <c r="N281" s="163">
        <f>M281/L281*100</f>
        <v>220.00000000000003</v>
      </c>
    </row>
    <row r="282" spans="1:14" s="88" customFormat="1" ht="41.45" customHeight="1" x14ac:dyDescent="0.25">
      <c r="A282" s="124"/>
      <c r="B282" s="224"/>
      <c r="C282" s="167"/>
      <c r="D282" s="167"/>
      <c r="E282" s="218"/>
      <c r="F282" s="103" t="s">
        <v>20</v>
      </c>
      <c r="G282" s="94">
        <v>1089.1199999999999</v>
      </c>
      <c r="H282" s="94">
        <v>1089.1199999999999</v>
      </c>
      <c r="I282" s="98">
        <f t="shared" si="115"/>
        <v>100</v>
      </c>
      <c r="J282" s="178"/>
      <c r="K282" s="164"/>
      <c r="L282" s="164"/>
      <c r="M282" s="164"/>
      <c r="N282" s="164"/>
    </row>
    <row r="283" spans="1:14" s="88" customFormat="1" ht="41.45" customHeight="1" x14ac:dyDescent="0.25">
      <c r="A283" s="124"/>
      <c r="B283" s="225"/>
      <c r="C283" s="168"/>
      <c r="D283" s="168"/>
      <c r="E283" s="219"/>
      <c r="F283" s="103" t="s">
        <v>21</v>
      </c>
      <c r="G283" s="94">
        <v>107823.18</v>
      </c>
      <c r="H283" s="94">
        <v>107823.18</v>
      </c>
      <c r="I283" s="98">
        <f t="shared" si="115"/>
        <v>100</v>
      </c>
      <c r="J283" s="179"/>
      <c r="K283" s="165"/>
      <c r="L283" s="165"/>
      <c r="M283" s="165"/>
      <c r="N283" s="165"/>
    </row>
    <row r="284" spans="1:14" ht="31.15" customHeight="1" x14ac:dyDescent="0.25">
      <c r="A284" s="282"/>
      <c r="B284" s="223" t="s">
        <v>286</v>
      </c>
      <c r="C284" s="166">
        <v>2024</v>
      </c>
      <c r="D284" s="166">
        <v>2026</v>
      </c>
      <c r="E284" s="217" t="s">
        <v>142</v>
      </c>
      <c r="F284" s="103" t="s">
        <v>14</v>
      </c>
      <c r="G284" s="98">
        <f t="shared" ref="G284:H284" si="120">G285+G286</f>
        <v>3033010.13</v>
      </c>
      <c r="H284" s="98">
        <f t="shared" si="120"/>
        <v>3033010.13</v>
      </c>
      <c r="I284" s="98">
        <f t="shared" si="115"/>
        <v>100</v>
      </c>
      <c r="J284" s="189" t="s">
        <v>122</v>
      </c>
      <c r="K284" s="163" t="s">
        <v>64</v>
      </c>
      <c r="L284" s="163">
        <v>100</v>
      </c>
      <c r="M284" s="163">
        <v>100</v>
      </c>
      <c r="N284" s="163">
        <v>100</v>
      </c>
    </row>
    <row r="285" spans="1:14" ht="43.9" customHeight="1" x14ac:dyDescent="0.25">
      <c r="A285" s="283"/>
      <c r="B285" s="224"/>
      <c r="C285" s="167"/>
      <c r="D285" s="167"/>
      <c r="E285" s="218"/>
      <c r="F285" s="103" t="s">
        <v>20</v>
      </c>
      <c r="G285" s="94">
        <v>247010.13</v>
      </c>
      <c r="H285" s="94">
        <v>247010.13</v>
      </c>
      <c r="I285" s="98">
        <f t="shared" si="115"/>
        <v>100</v>
      </c>
      <c r="J285" s="190"/>
      <c r="K285" s="164"/>
      <c r="L285" s="164"/>
      <c r="M285" s="164"/>
      <c r="N285" s="164"/>
    </row>
    <row r="286" spans="1:14" ht="45" customHeight="1" x14ac:dyDescent="0.25">
      <c r="A286" s="284"/>
      <c r="B286" s="225"/>
      <c r="C286" s="168"/>
      <c r="D286" s="168"/>
      <c r="E286" s="219"/>
      <c r="F286" s="103" t="s">
        <v>21</v>
      </c>
      <c r="G286" s="94">
        <v>2786000</v>
      </c>
      <c r="H286" s="94">
        <v>2786000</v>
      </c>
      <c r="I286" s="98">
        <f t="shared" si="115"/>
        <v>100</v>
      </c>
      <c r="J286" s="191"/>
      <c r="K286" s="165"/>
      <c r="L286" s="165"/>
      <c r="M286" s="165"/>
      <c r="N286" s="165"/>
    </row>
    <row r="287" spans="1:14" ht="15.75" customHeight="1" x14ac:dyDescent="0.25">
      <c r="A287" s="282"/>
      <c r="B287" s="223" t="s">
        <v>112</v>
      </c>
      <c r="C287" s="166">
        <v>2020</v>
      </c>
      <c r="D287" s="166">
        <v>2026</v>
      </c>
      <c r="E287" s="217" t="s">
        <v>140</v>
      </c>
      <c r="F287" s="103" t="s">
        <v>14</v>
      </c>
      <c r="G287" s="98" t="s">
        <v>27</v>
      </c>
      <c r="H287" s="98" t="s">
        <v>27</v>
      </c>
      <c r="I287" s="98" t="s">
        <v>27</v>
      </c>
      <c r="J287" s="189"/>
      <c r="K287" s="163"/>
      <c r="L287" s="163"/>
      <c r="M287" s="163"/>
      <c r="N287" s="163"/>
    </row>
    <row r="288" spans="1:14" ht="43.9" customHeight="1" x14ac:dyDescent="0.25">
      <c r="A288" s="283"/>
      <c r="B288" s="224"/>
      <c r="C288" s="167"/>
      <c r="D288" s="167"/>
      <c r="E288" s="218"/>
      <c r="F288" s="103" t="s">
        <v>20</v>
      </c>
      <c r="G288" s="98" t="s">
        <v>27</v>
      </c>
      <c r="H288" s="98" t="s">
        <v>27</v>
      </c>
      <c r="I288" s="98" t="s">
        <v>27</v>
      </c>
      <c r="J288" s="190"/>
      <c r="K288" s="164"/>
      <c r="L288" s="164"/>
      <c r="M288" s="164"/>
      <c r="N288" s="164"/>
    </row>
    <row r="289" spans="1:14" ht="38.450000000000003" customHeight="1" x14ac:dyDescent="0.25">
      <c r="A289" s="284"/>
      <c r="B289" s="225"/>
      <c r="C289" s="168"/>
      <c r="D289" s="168"/>
      <c r="E289" s="219"/>
      <c r="F289" s="103" t="s">
        <v>21</v>
      </c>
      <c r="G289" s="98" t="s">
        <v>27</v>
      </c>
      <c r="H289" s="98" t="s">
        <v>27</v>
      </c>
      <c r="I289" s="98" t="s">
        <v>27</v>
      </c>
      <c r="J289" s="191"/>
      <c r="K289" s="165"/>
      <c r="L289" s="165"/>
      <c r="M289" s="165"/>
      <c r="N289" s="165"/>
    </row>
    <row r="290" spans="1:14" ht="33" customHeight="1" x14ac:dyDescent="0.25">
      <c r="A290" s="18"/>
      <c r="B290" s="223" t="s">
        <v>33</v>
      </c>
      <c r="C290" s="166">
        <v>2020</v>
      </c>
      <c r="D290" s="166">
        <v>2026</v>
      </c>
      <c r="E290" s="217" t="s">
        <v>142</v>
      </c>
      <c r="F290" s="103" t="s">
        <v>14</v>
      </c>
      <c r="G290" s="98">
        <f t="shared" ref="G290:H290" si="121">G291+G292</f>
        <v>4557878.38</v>
      </c>
      <c r="H290" s="98">
        <f t="shared" si="121"/>
        <v>4557878.38</v>
      </c>
      <c r="I290" s="98">
        <f>H290/G290*100</f>
        <v>100</v>
      </c>
      <c r="J290" s="189"/>
      <c r="K290" s="237"/>
      <c r="L290" s="237"/>
      <c r="M290" s="237"/>
      <c r="N290" s="237"/>
    </row>
    <row r="291" spans="1:14" ht="39" customHeight="1" x14ac:dyDescent="0.25">
      <c r="A291" s="18"/>
      <c r="B291" s="224"/>
      <c r="C291" s="167"/>
      <c r="D291" s="167"/>
      <c r="E291" s="218"/>
      <c r="F291" s="103" t="s">
        <v>20</v>
      </c>
      <c r="G291" s="98">
        <f t="shared" ref="G291:H291" si="122">G294+G297</f>
        <v>3148006.38</v>
      </c>
      <c r="H291" s="98">
        <f t="shared" si="122"/>
        <v>3148006.38</v>
      </c>
      <c r="I291" s="98">
        <f t="shared" ref="I291:I298" si="123">H291/G291*100</f>
        <v>100</v>
      </c>
      <c r="J291" s="190"/>
      <c r="K291" s="238"/>
      <c r="L291" s="238"/>
      <c r="M291" s="238"/>
      <c r="N291" s="238"/>
    </row>
    <row r="292" spans="1:14" ht="43.9" customHeight="1" x14ac:dyDescent="0.25">
      <c r="A292" s="18"/>
      <c r="B292" s="225"/>
      <c r="C292" s="168"/>
      <c r="D292" s="168"/>
      <c r="E292" s="219"/>
      <c r="F292" s="103" t="s">
        <v>21</v>
      </c>
      <c r="G292" s="98">
        <f t="shared" ref="G292:H292" si="124">G295+G298</f>
        <v>1409872</v>
      </c>
      <c r="H292" s="98">
        <f t="shared" si="124"/>
        <v>1409872</v>
      </c>
      <c r="I292" s="98">
        <f t="shared" si="123"/>
        <v>100</v>
      </c>
      <c r="J292" s="191"/>
      <c r="K292" s="239"/>
      <c r="L292" s="239"/>
      <c r="M292" s="239"/>
      <c r="N292" s="239"/>
    </row>
    <row r="293" spans="1:14" ht="31.15" customHeight="1" x14ac:dyDescent="0.25">
      <c r="A293" s="291"/>
      <c r="B293" s="223" t="s">
        <v>30</v>
      </c>
      <c r="C293" s="166">
        <v>2020</v>
      </c>
      <c r="D293" s="166">
        <v>2026</v>
      </c>
      <c r="E293" s="217" t="s">
        <v>142</v>
      </c>
      <c r="F293" s="103" t="s">
        <v>14</v>
      </c>
      <c r="G293" s="98">
        <f t="shared" ref="G293:H293" si="125">G294+G295</f>
        <v>958167.33</v>
      </c>
      <c r="H293" s="98">
        <f t="shared" si="125"/>
        <v>958167.33</v>
      </c>
      <c r="I293" s="98">
        <f t="shared" si="123"/>
        <v>100</v>
      </c>
      <c r="J293" s="177" t="s">
        <v>70</v>
      </c>
      <c r="K293" s="163" t="s">
        <v>64</v>
      </c>
      <c r="L293" s="163">
        <v>20</v>
      </c>
      <c r="M293" s="163">
        <v>25.4</v>
      </c>
      <c r="N293" s="163">
        <f>M293/L293*100</f>
        <v>127</v>
      </c>
    </row>
    <row r="294" spans="1:14" ht="45" customHeight="1" x14ac:dyDescent="0.25">
      <c r="A294" s="292"/>
      <c r="B294" s="224"/>
      <c r="C294" s="167"/>
      <c r="D294" s="167"/>
      <c r="E294" s="218"/>
      <c r="F294" s="103" t="s">
        <v>20</v>
      </c>
      <c r="G294" s="94">
        <v>958167.33</v>
      </c>
      <c r="H294" s="98">
        <v>958167.33</v>
      </c>
      <c r="I294" s="98">
        <f t="shared" si="123"/>
        <v>100</v>
      </c>
      <c r="J294" s="178"/>
      <c r="K294" s="164"/>
      <c r="L294" s="164"/>
      <c r="M294" s="164"/>
      <c r="N294" s="164"/>
    </row>
    <row r="295" spans="1:14" ht="34.15" customHeight="1" x14ac:dyDescent="0.25">
      <c r="A295" s="293"/>
      <c r="B295" s="225"/>
      <c r="C295" s="168"/>
      <c r="D295" s="168"/>
      <c r="E295" s="219"/>
      <c r="F295" s="103" t="s">
        <v>21</v>
      </c>
      <c r="G295" s="98">
        <v>0</v>
      </c>
      <c r="H295" s="98">
        <v>0</v>
      </c>
      <c r="I295" s="98">
        <v>0</v>
      </c>
      <c r="J295" s="179"/>
      <c r="K295" s="165"/>
      <c r="L295" s="165"/>
      <c r="M295" s="165"/>
      <c r="N295" s="165"/>
    </row>
    <row r="296" spans="1:14" s="88" customFormat="1" ht="21" customHeight="1" x14ac:dyDescent="0.25">
      <c r="A296" s="294"/>
      <c r="B296" s="223" t="s">
        <v>136</v>
      </c>
      <c r="C296" s="166">
        <v>2020</v>
      </c>
      <c r="D296" s="166">
        <v>2026</v>
      </c>
      <c r="E296" s="217" t="s">
        <v>142</v>
      </c>
      <c r="F296" s="103" t="s">
        <v>14</v>
      </c>
      <c r="G296" s="98">
        <f t="shared" ref="G296:H296" si="126">G297+G298</f>
        <v>3599711.05</v>
      </c>
      <c r="H296" s="98">
        <f t="shared" si="126"/>
        <v>3599711.05</v>
      </c>
      <c r="I296" s="98">
        <f t="shared" si="123"/>
        <v>100</v>
      </c>
      <c r="J296" s="189" t="s">
        <v>122</v>
      </c>
      <c r="K296" s="166" t="s">
        <v>64</v>
      </c>
      <c r="L296" s="166">
        <v>100</v>
      </c>
      <c r="M296" s="166">
        <v>100</v>
      </c>
      <c r="N296" s="166">
        <v>100</v>
      </c>
    </row>
    <row r="297" spans="1:14" s="88" customFormat="1" ht="31.5" customHeight="1" x14ac:dyDescent="0.25">
      <c r="A297" s="295"/>
      <c r="B297" s="224"/>
      <c r="C297" s="167"/>
      <c r="D297" s="167"/>
      <c r="E297" s="218"/>
      <c r="F297" s="103" t="s">
        <v>20</v>
      </c>
      <c r="G297" s="98">
        <v>2189839.0499999998</v>
      </c>
      <c r="H297" s="98">
        <v>2189839.0499999998</v>
      </c>
      <c r="I297" s="98">
        <f t="shared" si="123"/>
        <v>100</v>
      </c>
      <c r="J297" s="190"/>
      <c r="K297" s="167"/>
      <c r="L297" s="167"/>
      <c r="M297" s="167"/>
      <c r="N297" s="167"/>
    </row>
    <row r="298" spans="1:14" s="88" customFormat="1" ht="29.45" customHeight="1" x14ac:dyDescent="0.25">
      <c r="A298" s="296"/>
      <c r="B298" s="225"/>
      <c r="C298" s="168"/>
      <c r="D298" s="168"/>
      <c r="E298" s="219"/>
      <c r="F298" s="103" t="s">
        <v>21</v>
      </c>
      <c r="G298" s="98">
        <v>1409872</v>
      </c>
      <c r="H298" s="98">
        <v>1409872</v>
      </c>
      <c r="I298" s="98">
        <f t="shared" si="123"/>
        <v>100</v>
      </c>
      <c r="J298" s="191"/>
      <c r="K298" s="168"/>
      <c r="L298" s="168"/>
      <c r="M298" s="168"/>
      <c r="N298" s="168"/>
    </row>
    <row r="299" spans="1:14" ht="21.75" customHeight="1" x14ac:dyDescent="0.25">
      <c r="A299" s="250"/>
      <c r="B299" s="223" t="s">
        <v>34</v>
      </c>
      <c r="C299" s="166">
        <v>2020</v>
      </c>
      <c r="D299" s="166">
        <v>2026</v>
      </c>
      <c r="E299" s="217" t="s">
        <v>138</v>
      </c>
      <c r="F299" s="103" t="s">
        <v>14</v>
      </c>
      <c r="G299" s="98">
        <f t="shared" ref="G299:H299" si="127">G300+G301</f>
        <v>11962182.67</v>
      </c>
      <c r="H299" s="98">
        <f t="shared" si="127"/>
        <v>11962182.67</v>
      </c>
      <c r="I299" s="98">
        <f>H299/G299*100</f>
        <v>100</v>
      </c>
      <c r="J299" s="189"/>
      <c r="K299" s="163"/>
      <c r="L299" s="163"/>
      <c r="M299" s="163"/>
      <c r="N299" s="163"/>
    </row>
    <row r="300" spans="1:14" ht="37.15" customHeight="1" x14ac:dyDescent="0.25">
      <c r="A300" s="251"/>
      <c r="B300" s="224"/>
      <c r="C300" s="167"/>
      <c r="D300" s="167"/>
      <c r="E300" s="218"/>
      <c r="F300" s="103" t="s">
        <v>20</v>
      </c>
      <c r="G300" s="98">
        <f t="shared" ref="G300:H300" si="128">G303+G306+G309+G312+G321+G315+G318</f>
        <v>9067577.6699999999</v>
      </c>
      <c r="H300" s="98">
        <f t="shared" si="128"/>
        <v>9067577.6699999999</v>
      </c>
      <c r="I300" s="98">
        <f t="shared" ref="I300:I322" si="129">H300/G300*100</f>
        <v>100</v>
      </c>
      <c r="J300" s="190"/>
      <c r="K300" s="164"/>
      <c r="L300" s="164"/>
      <c r="M300" s="164"/>
      <c r="N300" s="164"/>
    </row>
    <row r="301" spans="1:14" ht="39" customHeight="1" x14ac:dyDescent="0.25">
      <c r="A301" s="252"/>
      <c r="B301" s="225"/>
      <c r="C301" s="168"/>
      <c r="D301" s="168"/>
      <c r="E301" s="219"/>
      <c r="F301" s="103" t="s">
        <v>21</v>
      </c>
      <c r="G301" s="98">
        <f t="shared" ref="G301:H301" si="130">G304+G307+G310+G313+G316+G322+G319</f>
        <v>2894605</v>
      </c>
      <c r="H301" s="98">
        <f t="shared" si="130"/>
        <v>2894605</v>
      </c>
      <c r="I301" s="98">
        <f t="shared" si="129"/>
        <v>100</v>
      </c>
      <c r="J301" s="191"/>
      <c r="K301" s="165"/>
      <c r="L301" s="165"/>
      <c r="M301" s="165"/>
      <c r="N301" s="165"/>
    </row>
    <row r="302" spans="1:14" ht="15.75" customHeight="1" x14ac:dyDescent="0.25">
      <c r="A302" s="250"/>
      <c r="B302" s="223" t="s">
        <v>30</v>
      </c>
      <c r="C302" s="166">
        <v>2020</v>
      </c>
      <c r="D302" s="166">
        <v>2026</v>
      </c>
      <c r="E302" s="217" t="s">
        <v>140</v>
      </c>
      <c r="F302" s="103" t="s">
        <v>14</v>
      </c>
      <c r="G302" s="98">
        <f t="shared" ref="G302:H302" si="131">G303+G304</f>
        <v>6027583.6699999999</v>
      </c>
      <c r="H302" s="98">
        <f t="shared" si="131"/>
        <v>6027583.6699999999</v>
      </c>
      <c r="I302" s="98">
        <f t="shared" si="129"/>
        <v>100</v>
      </c>
      <c r="J302" s="177" t="s">
        <v>71</v>
      </c>
      <c r="K302" s="163" t="s">
        <v>64</v>
      </c>
      <c r="L302" s="163">
        <v>6.8</v>
      </c>
      <c r="M302" s="163">
        <v>7.8</v>
      </c>
      <c r="N302" s="244">
        <f>M302/L302*100</f>
        <v>114.70588235294117</v>
      </c>
    </row>
    <row r="303" spans="1:14" ht="35.450000000000003" customHeight="1" x14ac:dyDescent="0.25">
      <c r="A303" s="251"/>
      <c r="B303" s="224"/>
      <c r="C303" s="167"/>
      <c r="D303" s="167"/>
      <c r="E303" s="218"/>
      <c r="F303" s="103" t="s">
        <v>20</v>
      </c>
      <c r="G303" s="94">
        <v>6027583.6699999999</v>
      </c>
      <c r="H303" s="98">
        <v>6027583.6699999999</v>
      </c>
      <c r="I303" s="98">
        <f t="shared" si="129"/>
        <v>100</v>
      </c>
      <c r="J303" s="178"/>
      <c r="K303" s="164"/>
      <c r="L303" s="164"/>
      <c r="M303" s="164"/>
      <c r="N303" s="245"/>
    </row>
    <row r="304" spans="1:14" ht="42.6" customHeight="1" x14ac:dyDescent="0.25">
      <c r="A304" s="252"/>
      <c r="B304" s="225"/>
      <c r="C304" s="168"/>
      <c r="D304" s="168"/>
      <c r="E304" s="219"/>
      <c r="F304" s="103" t="s">
        <v>21</v>
      </c>
      <c r="G304" s="98">
        <v>0</v>
      </c>
      <c r="H304" s="98">
        <v>0</v>
      </c>
      <c r="I304" s="98">
        <v>0</v>
      </c>
      <c r="J304" s="179"/>
      <c r="K304" s="165"/>
      <c r="L304" s="165"/>
      <c r="M304" s="165"/>
      <c r="N304" s="246"/>
    </row>
    <row r="305" spans="1:14" s="88" customFormat="1" ht="31.15" customHeight="1" x14ac:dyDescent="0.25">
      <c r="A305" s="285"/>
      <c r="B305" s="223" t="s">
        <v>136</v>
      </c>
      <c r="C305" s="166">
        <v>2020</v>
      </c>
      <c r="D305" s="166">
        <v>2026</v>
      </c>
      <c r="E305" s="217" t="s">
        <v>140</v>
      </c>
      <c r="F305" s="103" t="s">
        <v>14</v>
      </c>
      <c r="G305" s="98">
        <f t="shared" ref="G305:H305" si="132">G306+G307</f>
        <v>5330683</v>
      </c>
      <c r="H305" s="98">
        <f t="shared" si="132"/>
        <v>5330683</v>
      </c>
      <c r="I305" s="98">
        <f t="shared" si="129"/>
        <v>100</v>
      </c>
      <c r="J305" s="189" t="s">
        <v>122</v>
      </c>
      <c r="K305" s="166" t="s">
        <v>64</v>
      </c>
      <c r="L305" s="166">
        <v>100</v>
      </c>
      <c r="M305" s="166">
        <v>100</v>
      </c>
      <c r="N305" s="166">
        <v>100</v>
      </c>
    </row>
    <row r="306" spans="1:14" s="88" customFormat="1" ht="26.45" customHeight="1" x14ac:dyDescent="0.25">
      <c r="A306" s="286"/>
      <c r="B306" s="224"/>
      <c r="C306" s="167"/>
      <c r="D306" s="167"/>
      <c r="E306" s="218"/>
      <c r="F306" s="103" t="s">
        <v>20</v>
      </c>
      <c r="G306" s="98">
        <v>3033955</v>
      </c>
      <c r="H306" s="98">
        <v>3033955</v>
      </c>
      <c r="I306" s="98">
        <f t="shared" si="129"/>
        <v>100</v>
      </c>
      <c r="J306" s="190"/>
      <c r="K306" s="167"/>
      <c r="L306" s="167"/>
      <c r="M306" s="167"/>
      <c r="N306" s="167"/>
    </row>
    <row r="307" spans="1:14" s="88" customFormat="1" ht="36.6" customHeight="1" x14ac:dyDescent="0.25">
      <c r="A307" s="287"/>
      <c r="B307" s="225"/>
      <c r="C307" s="168"/>
      <c r="D307" s="168"/>
      <c r="E307" s="219"/>
      <c r="F307" s="103" t="s">
        <v>21</v>
      </c>
      <c r="G307" s="98">
        <v>2296728</v>
      </c>
      <c r="H307" s="98">
        <v>2296728</v>
      </c>
      <c r="I307" s="98">
        <f t="shared" si="129"/>
        <v>100</v>
      </c>
      <c r="J307" s="191"/>
      <c r="K307" s="168"/>
      <c r="L307" s="168"/>
      <c r="M307" s="168"/>
      <c r="N307" s="168"/>
    </row>
    <row r="308" spans="1:14" ht="30" hidden="1" customHeight="1" x14ac:dyDescent="0.25">
      <c r="A308" s="250"/>
      <c r="B308" s="223" t="s">
        <v>148</v>
      </c>
      <c r="C308" s="166">
        <v>2020</v>
      </c>
      <c r="D308" s="166">
        <v>2026</v>
      </c>
      <c r="E308" s="166" t="s">
        <v>138</v>
      </c>
      <c r="F308" s="103" t="s">
        <v>14</v>
      </c>
      <c r="G308" s="94">
        <f t="shared" ref="G308:H308" si="133">G309+G310</f>
        <v>0</v>
      </c>
      <c r="H308" s="94">
        <f t="shared" si="133"/>
        <v>0</v>
      </c>
      <c r="I308" s="98" t="e">
        <f t="shared" si="129"/>
        <v>#DIV/0!</v>
      </c>
      <c r="J308" s="189" t="s">
        <v>122</v>
      </c>
      <c r="K308" s="163" t="s">
        <v>64</v>
      </c>
      <c r="L308" s="163"/>
      <c r="M308" s="163"/>
      <c r="N308" s="163"/>
    </row>
    <row r="309" spans="1:14" ht="40.15" hidden="1" customHeight="1" x14ac:dyDescent="0.25">
      <c r="A309" s="251"/>
      <c r="B309" s="224"/>
      <c r="C309" s="167"/>
      <c r="D309" s="167"/>
      <c r="E309" s="167"/>
      <c r="F309" s="103" t="s">
        <v>20</v>
      </c>
      <c r="G309" s="98"/>
      <c r="H309" s="98"/>
      <c r="I309" s="98" t="e">
        <f t="shared" si="129"/>
        <v>#DIV/0!</v>
      </c>
      <c r="J309" s="190"/>
      <c r="K309" s="164"/>
      <c r="L309" s="164"/>
      <c r="M309" s="164"/>
      <c r="N309" s="164"/>
    </row>
    <row r="310" spans="1:14" ht="53.45" hidden="1" customHeight="1" x14ac:dyDescent="0.25">
      <c r="A310" s="252"/>
      <c r="B310" s="225"/>
      <c r="C310" s="168"/>
      <c r="D310" s="168"/>
      <c r="E310" s="168"/>
      <c r="F310" s="103" t="s">
        <v>21</v>
      </c>
      <c r="G310" s="98"/>
      <c r="H310" s="98"/>
      <c r="I310" s="98" t="e">
        <f t="shared" si="129"/>
        <v>#DIV/0!</v>
      </c>
      <c r="J310" s="191"/>
      <c r="K310" s="165"/>
      <c r="L310" s="165"/>
      <c r="M310" s="165"/>
      <c r="N310" s="165"/>
    </row>
    <row r="311" spans="1:14" ht="33" hidden="1" customHeight="1" x14ac:dyDescent="0.25">
      <c r="A311" s="250"/>
      <c r="B311" s="223" t="s">
        <v>147</v>
      </c>
      <c r="C311" s="166">
        <v>2020</v>
      </c>
      <c r="D311" s="166">
        <v>2026</v>
      </c>
      <c r="E311" s="166" t="s">
        <v>138</v>
      </c>
      <c r="F311" s="103" t="s">
        <v>14</v>
      </c>
      <c r="G311" s="98">
        <f t="shared" ref="G311:H311" si="134">G312+G313</f>
        <v>0</v>
      </c>
      <c r="H311" s="98">
        <f t="shared" si="134"/>
        <v>0</v>
      </c>
      <c r="I311" s="98" t="e">
        <f t="shared" si="129"/>
        <v>#DIV/0!</v>
      </c>
      <c r="J311" s="189" t="s">
        <v>146</v>
      </c>
      <c r="K311" s="163" t="s">
        <v>76</v>
      </c>
      <c r="L311" s="163"/>
      <c r="M311" s="163"/>
      <c r="N311" s="163"/>
    </row>
    <row r="312" spans="1:14" ht="51.75" hidden="1" customHeight="1" x14ac:dyDescent="0.25">
      <c r="A312" s="251"/>
      <c r="B312" s="224"/>
      <c r="C312" s="167"/>
      <c r="D312" s="167"/>
      <c r="E312" s="167"/>
      <c r="F312" s="103" t="s">
        <v>20</v>
      </c>
      <c r="G312" s="98"/>
      <c r="H312" s="98"/>
      <c r="I312" s="98" t="e">
        <f t="shared" si="129"/>
        <v>#DIV/0!</v>
      </c>
      <c r="J312" s="190"/>
      <c r="K312" s="164"/>
      <c r="L312" s="164"/>
      <c r="M312" s="164"/>
      <c r="N312" s="164"/>
    </row>
    <row r="313" spans="1:14" ht="30.75" hidden="1" customHeight="1" x14ac:dyDescent="0.25">
      <c r="A313" s="252"/>
      <c r="B313" s="225"/>
      <c r="C313" s="168"/>
      <c r="D313" s="168"/>
      <c r="E313" s="168"/>
      <c r="F313" s="103" t="s">
        <v>21</v>
      </c>
      <c r="G313" s="98"/>
      <c r="H313" s="98"/>
      <c r="I313" s="98" t="e">
        <f t="shared" si="129"/>
        <v>#DIV/0!</v>
      </c>
      <c r="J313" s="191"/>
      <c r="K313" s="165"/>
      <c r="L313" s="165"/>
      <c r="M313" s="165"/>
      <c r="N313" s="165"/>
    </row>
    <row r="314" spans="1:14" ht="30.75" hidden="1" customHeight="1" x14ac:dyDescent="0.25">
      <c r="A314" s="269"/>
      <c r="B314" s="223" t="s">
        <v>157</v>
      </c>
      <c r="C314" s="166">
        <v>2021</v>
      </c>
      <c r="D314" s="166">
        <v>2027</v>
      </c>
      <c r="E314" s="166" t="s">
        <v>138</v>
      </c>
      <c r="F314" s="103" t="s">
        <v>14</v>
      </c>
      <c r="G314" s="98"/>
      <c r="H314" s="98"/>
      <c r="I314" s="98" t="e">
        <f t="shared" si="129"/>
        <v>#DIV/0!</v>
      </c>
      <c r="J314" s="189" t="s">
        <v>122</v>
      </c>
      <c r="K314" s="163" t="s">
        <v>64</v>
      </c>
      <c r="L314" s="163"/>
      <c r="M314" s="163"/>
      <c r="N314" s="163"/>
    </row>
    <row r="315" spans="1:14" ht="30.75" hidden="1" customHeight="1" x14ac:dyDescent="0.25">
      <c r="A315" s="270"/>
      <c r="B315" s="224"/>
      <c r="C315" s="167"/>
      <c r="D315" s="167"/>
      <c r="E315" s="167"/>
      <c r="F315" s="103" t="s">
        <v>20</v>
      </c>
      <c r="G315" s="98"/>
      <c r="H315" s="98"/>
      <c r="I315" s="98" t="e">
        <f t="shared" si="129"/>
        <v>#DIV/0!</v>
      </c>
      <c r="J315" s="190"/>
      <c r="K315" s="164"/>
      <c r="L315" s="164"/>
      <c r="M315" s="164"/>
      <c r="N315" s="164"/>
    </row>
    <row r="316" spans="1:14" ht="40.9" hidden="1" customHeight="1" x14ac:dyDescent="0.25">
      <c r="A316" s="271"/>
      <c r="B316" s="225"/>
      <c r="C316" s="168"/>
      <c r="D316" s="168"/>
      <c r="E316" s="168"/>
      <c r="F316" s="103" t="s">
        <v>21</v>
      </c>
      <c r="G316" s="98"/>
      <c r="H316" s="98"/>
      <c r="I316" s="98" t="e">
        <f t="shared" si="129"/>
        <v>#DIV/0!</v>
      </c>
      <c r="J316" s="191"/>
      <c r="K316" s="165"/>
      <c r="L316" s="165"/>
      <c r="M316" s="165"/>
      <c r="N316" s="165"/>
    </row>
    <row r="317" spans="1:14" ht="30.75" hidden="1" customHeight="1" x14ac:dyDescent="0.25">
      <c r="A317" s="269"/>
      <c r="B317" s="223" t="s">
        <v>165</v>
      </c>
      <c r="C317" s="166">
        <v>2020</v>
      </c>
      <c r="D317" s="166">
        <v>2027</v>
      </c>
      <c r="E317" s="166" t="s">
        <v>138</v>
      </c>
      <c r="F317" s="103" t="s">
        <v>14</v>
      </c>
      <c r="G317" s="98">
        <f t="shared" ref="G317:H317" si="135">G318+G319</f>
        <v>0</v>
      </c>
      <c r="H317" s="98">
        <f t="shared" si="135"/>
        <v>0</v>
      </c>
      <c r="I317" s="98" t="e">
        <f t="shared" si="129"/>
        <v>#DIV/0!</v>
      </c>
      <c r="J317" s="189" t="s">
        <v>122</v>
      </c>
      <c r="K317" s="163" t="s">
        <v>64</v>
      </c>
      <c r="L317" s="163"/>
      <c r="M317" s="163"/>
      <c r="N317" s="163"/>
    </row>
    <row r="318" spans="1:14" ht="39" hidden="1" customHeight="1" x14ac:dyDescent="0.25">
      <c r="A318" s="270"/>
      <c r="B318" s="224"/>
      <c r="C318" s="167"/>
      <c r="D318" s="167"/>
      <c r="E318" s="167"/>
      <c r="F318" s="103" t="s">
        <v>20</v>
      </c>
      <c r="G318" s="98"/>
      <c r="H318" s="98"/>
      <c r="I318" s="98" t="e">
        <f t="shared" si="129"/>
        <v>#DIV/0!</v>
      </c>
      <c r="J318" s="190"/>
      <c r="K318" s="164"/>
      <c r="L318" s="164"/>
      <c r="M318" s="164"/>
      <c r="N318" s="164"/>
    </row>
    <row r="319" spans="1:14" ht="39.6" hidden="1" customHeight="1" x14ac:dyDescent="0.25">
      <c r="A319" s="271"/>
      <c r="B319" s="225"/>
      <c r="C319" s="168"/>
      <c r="D319" s="168"/>
      <c r="E319" s="168"/>
      <c r="F319" s="103" t="s">
        <v>21</v>
      </c>
      <c r="G319" s="98"/>
      <c r="H319" s="98"/>
      <c r="I319" s="98" t="e">
        <f t="shared" si="129"/>
        <v>#DIV/0!</v>
      </c>
      <c r="J319" s="191"/>
      <c r="K319" s="165"/>
      <c r="L319" s="165"/>
      <c r="M319" s="165"/>
      <c r="N319" s="165"/>
    </row>
    <row r="320" spans="1:14" ht="30.75" customHeight="1" x14ac:dyDescent="0.25">
      <c r="A320" s="269"/>
      <c r="B320" s="223" t="s">
        <v>187</v>
      </c>
      <c r="C320" s="166">
        <v>2021</v>
      </c>
      <c r="D320" s="166">
        <v>2027</v>
      </c>
      <c r="E320" s="217" t="s">
        <v>140</v>
      </c>
      <c r="F320" s="103" t="s">
        <v>14</v>
      </c>
      <c r="G320" s="98">
        <f t="shared" ref="G320:H320" si="136">G321+G322</f>
        <v>603916</v>
      </c>
      <c r="H320" s="98">
        <f t="shared" si="136"/>
        <v>603916</v>
      </c>
      <c r="I320" s="98">
        <f t="shared" si="129"/>
        <v>100</v>
      </c>
      <c r="J320" s="189" t="s">
        <v>122</v>
      </c>
      <c r="K320" s="163" t="s">
        <v>64</v>
      </c>
      <c r="L320" s="163">
        <v>100</v>
      </c>
      <c r="M320" s="163">
        <v>100</v>
      </c>
      <c r="N320" s="163">
        <v>100</v>
      </c>
    </row>
    <row r="321" spans="1:14" ht="30.75" customHeight="1" x14ac:dyDescent="0.25">
      <c r="A321" s="270"/>
      <c r="B321" s="224"/>
      <c r="C321" s="167"/>
      <c r="D321" s="167"/>
      <c r="E321" s="218"/>
      <c r="F321" s="103" t="s">
        <v>20</v>
      </c>
      <c r="G321" s="98">
        <v>6039</v>
      </c>
      <c r="H321" s="98">
        <v>6039</v>
      </c>
      <c r="I321" s="98">
        <f t="shared" si="129"/>
        <v>100</v>
      </c>
      <c r="J321" s="190"/>
      <c r="K321" s="164"/>
      <c r="L321" s="164"/>
      <c r="M321" s="164"/>
      <c r="N321" s="164"/>
    </row>
    <row r="322" spans="1:14" ht="30.75" customHeight="1" x14ac:dyDescent="0.25">
      <c r="A322" s="271"/>
      <c r="B322" s="225"/>
      <c r="C322" s="168"/>
      <c r="D322" s="168"/>
      <c r="E322" s="219"/>
      <c r="F322" s="103" t="s">
        <v>21</v>
      </c>
      <c r="G322" s="98">
        <v>597877</v>
      </c>
      <c r="H322" s="98">
        <v>597877</v>
      </c>
      <c r="I322" s="98">
        <f t="shared" si="129"/>
        <v>100</v>
      </c>
      <c r="J322" s="191"/>
      <c r="K322" s="165"/>
      <c r="L322" s="165"/>
      <c r="M322" s="165"/>
      <c r="N322" s="165"/>
    </row>
    <row r="323" spans="1:14" ht="30.75" customHeight="1" x14ac:dyDescent="0.25">
      <c r="A323" s="17"/>
      <c r="B323" s="199" t="s">
        <v>113</v>
      </c>
      <c r="C323" s="189">
        <v>2020</v>
      </c>
      <c r="D323" s="189">
        <v>2026</v>
      </c>
      <c r="E323" s="220" t="s">
        <v>142</v>
      </c>
      <c r="F323" s="138" t="s">
        <v>14</v>
      </c>
      <c r="G323" s="94" t="s">
        <v>27</v>
      </c>
      <c r="H323" s="94" t="s">
        <v>27</v>
      </c>
      <c r="I323" s="94" t="s">
        <v>27</v>
      </c>
      <c r="J323" s="189" t="s">
        <v>27</v>
      </c>
      <c r="K323" s="163" t="s">
        <v>27</v>
      </c>
      <c r="L323" s="163" t="s">
        <v>27</v>
      </c>
      <c r="M323" s="163" t="s">
        <v>27</v>
      </c>
      <c r="N323" s="163" t="s">
        <v>27</v>
      </c>
    </row>
    <row r="324" spans="1:14" ht="30.75" customHeight="1" x14ac:dyDescent="0.25">
      <c r="A324" s="17"/>
      <c r="B324" s="200"/>
      <c r="C324" s="190"/>
      <c r="D324" s="190"/>
      <c r="E324" s="221"/>
      <c r="F324" s="138" t="s">
        <v>20</v>
      </c>
      <c r="G324" s="94" t="s">
        <v>27</v>
      </c>
      <c r="H324" s="94" t="s">
        <v>27</v>
      </c>
      <c r="I324" s="94" t="s">
        <v>27</v>
      </c>
      <c r="J324" s="190"/>
      <c r="K324" s="164"/>
      <c r="L324" s="164"/>
      <c r="M324" s="164"/>
      <c r="N324" s="164"/>
    </row>
    <row r="325" spans="1:14" ht="30.75" customHeight="1" x14ac:dyDescent="0.25">
      <c r="A325" s="17"/>
      <c r="B325" s="201"/>
      <c r="C325" s="191"/>
      <c r="D325" s="191"/>
      <c r="E325" s="226"/>
      <c r="F325" s="138" t="s">
        <v>21</v>
      </c>
      <c r="G325" s="94" t="s">
        <v>27</v>
      </c>
      <c r="H325" s="94" t="s">
        <v>27</v>
      </c>
      <c r="I325" s="94" t="s">
        <v>27</v>
      </c>
      <c r="J325" s="191"/>
      <c r="K325" s="165"/>
      <c r="L325" s="165"/>
      <c r="M325" s="165"/>
      <c r="N325" s="165"/>
    </row>
    <row r="326" spans="1:14" ht="30.75" customHeight="1" x14ac:dyDescent="0.25">
      <c r="A326" s="17"/>
      <c r="B326" s="223" t="s">
        <v>35</v>
      </c>
      <c r="C326" s="166">
        <v>2020</v>
      </c>
      <c r="D326" s="166">
        <v>2026</v>
      </c>
      <c r="E326" s="217" t="s">
        <v>140</v>
      </c>
      <c r="F326" s="103" t="s">
        <v>14</v>
      </c>
      <c r="G326" s="98">
        <f t="shared" ref="G326:H326" si="137">G327+G328</f>
        <v>22873487.57</v>
      </c>
      <c r="H326" s="98">
        <f t="shared" si="137"/>
        <v>22873487.57</v>
      </c>
      <c r="I326" s="98">
        <f>H326/G326*100</f>
        <v>100</v>
      </c>
      <c r="J326" s="189"/>
      <c r="K326" s="163"/>
      <c r="L326" s="163"/>
      <c r="M326" s="163"/>
      <c r="N326" s="163"/>
    </row>
    <row r="327" spans="1:14" ht="30.75" customHeight="1" x14ac:dyDescent="0.25">
      <c r="A327" s="17"/>
      <c r="B327" s="224"/>
      <c r="C327" s="167"/>
      <c r="D327" s="167"/>
      <c r="E327" s="218"/>
      <c r="F327" s="103" t="s">
        <v>20</v>
      </c>
      <c r="G327" s="98">
        <f t="shared" ref="G327:H327" si="138">G330+G333+G336+G339</f>
        <v>15665848.57</v>
      </c>
      <c r="H327" s="98">
        <f t="shared" si="138"/>
        <v>15665848.57</v>
      </c>
      <c r="I327" s="98">
        <f t="shared" ref="I327:I334" si="139">H327/G327*100</f>
        <v>100</v>
      </c>
      <c r="J327" s="190"/>
      <c r="K327" s="164"/>
      <c r="L327" s="164"/>
      <c r="M327" s="164"/>
      <c r="N327" s="164"/>
    </row>
    <row r="328" spans="1:14" ht="30.75" customHeight="1" x14ac:dyDescent="0.25">
      <c r="A328" s="17"/>
      <c r="B328" s="225"/>
      <c r="C328" s="168"/>
      <c r="D328" s="168"/>
      <c r="E328" s="219"/>
      <c r="F328" s="103" t="s">
        <v>21</v>
      </c>
      <c r="G328" s="98">
        <f t="shared" ref="G328:H328" si="140">G334+G337+G340</f>
        <v>7207639</v>
      </c>
      <c r="H328" s="98">
        <f t="shared" si="140"/>
        <v>7207639</v>
      </c>
      <c r="I328" s="98">
        <f t="shared" si="139"/>
        <v>100</v>
      </c>
      <c r="J328" s="191"/>
      <c r="K328" s="165"/>
      <c r="L328" s="165"/>
      <c r="M328" s="165"/>
      <c r="N328" s="165"/>
    </row>
    <row r="329" spans="1:14" ht="30.75" customHeight="1" x14ac:dyDescent="0.25">
      <c r="A329" s="17"/>
      <c r="B329" s="223" t="s">
        <v>30</v>
      </c>
      <c r="C329" s="166">
        <v>2020</v>
      </c>
      <c r="D329" s="166">
        <v>2026</v>
      </c>
      <c r="E329" s="217" t="s">
        <v>142</v>
      </c>
      <c r="F329" s="103" t="s">
        <v>14</v>
      </c>
      <c r="G329" s="98">
        <f t="shared" ref="G329:H329" si="141">G330+G331</f>
        <v>15593043.57</v>
      </c>
      <c r="H329" s="98">
        <f t="shared" si="141"/>
        <v>15593043.57</v>
      </c>
      <c r="I329" s="98">
        <f t="shared" si="139"/>
        <v>100</v>
      </c>
      <c r="J329" s="189" t="s">
        <v>72</v>
      </c>
      <c r="K329" s="163" t="s">
        <v>64</v>
      </c>
      <c r="L329" s="163">
        <v>100</v>
      </c>
      <c r="M329" s="163">
        <v>100</v>
      </c>
      <c r="N329" s="163">
        <v>100</v>
      </c>
    </row>
    <row r="330" spans="1:14" ht="30.75" customHeight="1" x14ac:dyDescent="0.25">
      <c r="A330" s="17"/>
      <c r="B330" s="224"/>
      <c r="C330" s="167"/>
      <c r="D330" s="167"/>
      <c r="E330" s="218"/>
      <c r="F330" s="103" t="s">
        <v>20</v>
      </c>
      <c r="G330" s="94">
        <v>15593043.57</v>
      </c>
      <c r="H330" s="98">
        <v>15593043.57</v>
      </c>
      <c r="I330" s="98">
        <f t="shared" si="139"/>
        <v>100</v>
      </c>
      <c r="J330" s="190"/>
      <c r="K330" s="164"/>
      <c r="L330" s="164"/>
      <c r="M330" s="164"/>
      <c r="N330" s="164"/>
    </row>
    <row r="331" spans="1:14" ht="30.75" customHeight="1" x14ac:dyDescent="0.25">
      <c r="A331" s="17"/>
      <c r="B331" s="225"/>
      <c r="C331" s="168"/>
      <c r="D331" s="168"/>
      <c r="E331" s="219"/>
      <c r="F331" s="103" t="s">
        <v>21</v>
      </c>
      <c r="G331" s="94">
        <v>0</v>
      </c>
      <c r="H331" s="98">
        <v>0</v>
      </c>
      <c r="I331" s="98">
        <v>0</v>
      </c>
      <c r="J331" s="191"/>
      <c r="K331" s="165"/>
      <c r="L331" s="165"/>
      <c r="M331" s="165"/>
      <c r="N331" s="165"/>
    </row>
    <row r="332" spans="1:14" ht="31.15" customHeight="1" x14ac:dyDescent="0.25">
      <c r="A332" s="250"/>
      <c r="B332" s="223" t="s">
        <v>139</v>
      </c>
      <c r="C332" s="166">
        <v>2020</v>
      </c>
      <c r="D332" s="166">
        <v>2026</v>
      </c>
      <c r="E332" s="217" t="s">
        <v>142</v>
      </c>
      <c r="F332" s="103" t="s">
        <v>14</v>
      </c>
      <c r="G332" s="98">
        <f t="shared" ref="G332:H332" si="142">G333+G334</f>
        <v>7280444</v>
      </c>
      <c r="H332" s="98">
        <f t="shared" si="142"/>
        <v>7280444</v>
      </c>
      <c r="I332" s="98">
        <f t="shared" si="139"/>
        <v>100</v>
      </c>
      <c r="J332" s="189" t="s">
        <v>118</v>
      </c>
      <c r="K332" s="208" t="s">
        <v>64</v>
      </c>
      <c r="L332" s="163">
        <v>100</v>
      </c>
      <c r="M332" s="163">
        <v>100</v>
      </c>
      <c r="N332" s="163">
        <v>100</v>
      </c>
    </row>
    <row r="333" spans="1:14" ht="41.45" customHeight="1" x14ac:dyDescent="0.25">
      <c r="A333" s="251"/>
      <c r="B333" s="224"/>
      <c r="C333" s="167"/>
      <c r="D333" s="167"/>
      <c r="E333" s="218"/>
      <c r="F333" s="103" t="s">
        <v>20</v>
      </c>
      <c r="G333" s="94">
        <v>72805</v>
      </c>
      <c r="H333" s="98">
        <v>72805</v>
      </c>
      <c r="I333" s="98">
        <f t="shared" si="139"/>
        <v>100</v>
      </c>
      <c r="J333" s="190"/>
      <c r="K333" s="209"/>
      <c r="L333" s="164"/>
      <c r="M333" s="164"/>
      <c r="N333" s="164"/>
    </row>
    <row r="334" spans="1:14" ht="31.9" customHeight="1" x14ac:dyDescent="0.25">
      <c r="A334" s="252"/>
      <c r="B334" s="225"/>
      <c r="C334" s="168"/>
      <c r="D334" s="168"/>
      <c r="E334" s="219"/>
      <c r="F334" s="103" t="s">
        <v>21</v>
      </c>
      <c r="G334" s="94">
        <v>7207639</v>
      </c>
      <c r="H334" s="98">
        <v>7207639</v>
      </c>
      <c r="I334" s="98">
        <f t="shared" si="139"/>
        <v>100</v>
      </c>
      <c r="J334" s="191"/>
      <c r="K334" s="210"/>
      <c r="L334" s="165"/>
      <c r="M334" s="165"/>
      <c r="N334" s="165"/>
    </row>
    <row r="335" spans="1:14" ht="14.25" hidden="1" customHeight="1" x14ac:dyDescent="0.25">
      <c r="A335" s="250"/>
      <c r="B335" s="223" t="s">
        <v>161</v>
      </c>
      <c r="C335" s="166">
        <v>2020</v>
      </c>
      <c r="D335" s="166">
        <v>2026</v>
      </c>
      <c r="E335" s="217" t="s">
        <v>142</v>
      </c>
      <c r="F335" s="103" t="s">
        <v>14</v>
      </c>
      <c r="G335" s="94"/>
      <c r="H335" s="98"/>
      <c r="I335" s="98"/>
      <c r="J335" s="189" t="s">
        <v>118</v>
      </c>
      <c r="K335" s="163" t="s">
        <v>64</v>
      </c>
      <c r="L335" s="163"/>
      <c r="M335" s="163"/>
      <c r="N335" s="163"/>
    </row>
    <row r="336" spans="1:14" ht="70.900000000000006" hidden="1" customHeight="1" x14ac:dyDescent="0.25">
      <c r="A336" s="251"/>
      <c r="B336" s="224"/>
      <c r="C336" s="167"/>
      <c r="D336" s="167"/>
      <c r="E336" s="218"/>
      <c r="F336" s="103" t="s">
        <v>20</v>
      </c>
      <c r="G336" s="94"/>
      <c r="H336" s="98"/>
      <c r="I336" s="98"/>
      <c r="J336" s="190"/>
      <c r="K336" s="164"/>
      <c r="L336" s="164"/>
      <c r="M336" s="164"/>
      <c r="N336" s="164"/>
    </row>
    <row r="337" spans="1:14" ht="62.45" hidden="1" customHeight="1" x14ac:dyDescent="0.25">
      <c r="A337" s="252"/>
      <c r="B337" s="225"/>
      <c r="C337" s="168"/>
      <c r="D337" s="168"/>
      <c r="E337" s="219"/>
      <c r="F337" s="103" t="s">
        <v>21</v>
      </c>
      <c r="G337" s="94"/>
      <c r="H337" s="98"/>
      <c r="I337" s="98"/>
      <c r="J337" s="191"/>
      <c r="K337" s="165"/>
      <c r="L337" s="165"/>
      <c r="M337" s="165"/>
      <c r="N337" s="165"/>
    </row>
    <row r="338" spans="1:14" ht="15.75" hidden="1" customHeight="1" x14ac:dyDescent="0.25">
      <c r="A338" s="250"/>
      <c r="B338" s="223" t="s">
        <v>162</v>
      </c>
      <c r="C338" s="166">
        <v>2020</v>
      </c>
      <c r="D338" s="166">
        <v>2026</v>
      </c>
      <c r="E338" s="217" t="s">
        <v>142</v>
      </c>
      <c r="F338" s="103" t="s">
        <v>14</v>
      </c>
      <c r="G338" s="94"/>
      <c r="H338" s="98"/>
      <c r="I338" s="98"/>
      <c r="J338" s="189" t="s">
        <v>118</v>
      </c>
      <c r="K338" s="163" t="s">
        <v>64</v>
      </c>
      <c r="L338" s="163"/>
      <c r="M338" s="163"/>
      <c r="N338" s="163"/>
    </row>
    <row r="339" spans="1:14" ht="32.450000000000003" hidden="1" customHeight="1" x14ac:dyDescent="0.25">
      <c r="A339" s="251"/>
      <c r="B339" s="224"/>
      <c r="C339" s="167"/>
      <c r="D339" s="167"/>
      <c r="E339" s="218"/>
      <c r="F339" s="103" t="s">
        <v>20</v>
      </c>
      <c r="G339" s="94"/>
      <c r="H339" s="98"/>
      <c r="I339" s="98"/>
      <c r="J339" s="190"/>
      <c r="K339" s="164"/>
      <c r="L339" s="164"/>
      <c r="M339" s="164"/>
      <c r="N339" s="164"/>
    </row>
    <row r="340" spans="1:14" ht="39.6" hidden="1" customHeight="1" x14ac:dyDescent="0.25">
      <c r="A340" s="252"/>
      <c r="B340" s="225"/>
      <c r="C340" s="168"/>
      <c r="D340" s="168"/>
      <c r="E340" s="219"/>
      <c r="F340" s="103" t="s">
        <v>21</v>
      </c>
      <c r="G340" s="94"/>
      <c r="H340" s="98"/>
      <c r="I340" s="98"/>
      <c r="J340" s="191"/>
      <c r="K340" s="165"/>
      <c r="L340" s="165"/>
      <c r="M340" s="165"/>
      <c r="N340" s="165"/>
    </row>
    <row r="341" spans="1:14" ht="31.15" hidden="1" customHeight="1" x14ac:dyDescent="0.25">
      <c r="A341" s="250"/>
      <c r="B341" s="223" t="s">
        <v>176</v>
      </c>
      <c r="C341" s="166">
        <v>2021</v>
      </c>
      <c r="D341" s="166">
        <v>2026</v>
      </c>
      <c r="E341" s="217" t="s">
        <v>140</v>
      </c>
      <c r="F341" s="103" t="s">
        <v>14</v>
      </c>
      <c r="G341" s="98">
        <f t="shared" ref="G341:I341" si="143">G342+G343</f>
        <v>0</v>
      </c>
      <c r="H341" s="98">
        <f t="shared" si="143"/>
        <v>0</v>
      </c>
      <c r="I341" s="98">
        <f t="shared" si="143"/>
        <v>0</v>
      </c>
      <c r="J341" s="189"/>
      <c r="K341" s="177"/>
      <c r="L341" s="177"/>
      <c r="M341" s="177"/>
      <c r="N341" s="177"/>
    </row>
    <row r="342" spans="1:14" ht="35.450000000000003" hidden="1" customHeight="1" x14ac:dyDescent="0.25">
      <c r="A342" s="251"/>
      <c r="B342" s="224"/>
      <c r="C342" s="167"/>
      <c r="D342" s="167"/>
      <c r="E342" s="218"/>
      <c r="F342" s="103" t="s">
        <v>20</v>
      </c>
      <c r="G342" s="98">
        <f t="shared" ref="G342:I342" si="144">G345+G348+G351</f>
        <v>0</v>
      </c>
      <c r="H342" s="98">
        <f t="shared" si="144"/>
        <v>0</v>
      </c>
      <c r="I342" s="98">
        <f t="shared" si="144"/>
        <v>0</v>
      </c>
      <c r="J342" s="190"/>
      <c r="K342" s="178"/>
      <c r="L342" s="178"/>
      <c r="M342" s="178"/>
      <c r="N342" s="178"/>
    </row>
    <row r="343" spans="1:14" ht="44.25" hidden="1" customHeight="1" x14ac:dyDescent="0.25">
      <c r="A343" s="252"/>
      <c r="B343" s="225"/>
      <c r="C343" s="168"/>
      <c r="D343" s="168"/>
      <c r="E343" s="219"/>
      <c r="F343" s="103" t="s">
        <v>21</v>
      </c>
      <c r="G343" s="98">
        <f t="shared" ref="G343:I343" si="145">G346+G349+G352</f>
        <v>0</v>
      </c>
      <c r="H343" s="98">
        <f t="shared" si="145"/>
        <v>0</v>
      </c>
      <c r="I343" s="98">
        <f t="shared" si="145"/>
        <v>0</v>
      </c>
      <c r="J343" s="191"/>
      <c r="K343" s="179"/>
      <c r="L343" s="179"/>
      <c r="M343" s="179"/>
      <c r="N343" s="179"/>
    </row>
    <row r="344" spans="1:14" ht="44.25" hidden="1" customHeight="1" x14ac:dyDescent="0.25">
      <c r="A344" s="19"/>
      <c r="B344" s="281" t="s">
        <v>177</v>
      </c>
      <c r="C344" s="230">
        <v>2021</v>
      </c>
      <c r="D344" s="230">
        <v>2026</v>
      </c>
      <c r="E344" s="217" t="s">
        <v>138</v>
      </c>
      <c r="F344" s="103" t="s">
        <v>14</v>
      </c>
      <c r="G344" s="98">
        <f t="shared" ref="G344:I344" si="146">G345+G346</f>
        <v>0</v>
      </c>
      <c r="H344" s="98">
        <f t="shared" si="146"/>
        <v>0</v>
      </c>
      <c r="I344" s="98">
        <f t="shared" si="146"/>
        <v>0</v>
      </c>
      <c r="J344" s="189" t="s">
        <v>118</v>
      </c>
      <c r="K344" s="176" t="s">
        <v>64</v>
      </c>
      <c r="L344" s="176"/>
      <c r="M344" s="176"/>
      <c r="N344" s="176"/>
    </row>
    <row r="345" spans="1:14" ht="44.25" hidden="1" customHeight="1" x14ac:dyDescent="0.25">
      <c r="A345" s="19"/>
      <c r="B345" s="281"/>
      <c r="C345" s="230"/>
      <c r="D345" s="230"/>
      <c r="E345" s="218"/>
      <c r="F345" s="103" t="s">
        <v>20</v>
      </c>
      <c r="G345" s="94"/>
      <c r="H345" s="98"/>
      <c r="I345" s="98"/>
      <c r="J345" s="190"/>
      <c r="K345" s="176"/>
      <c r="L345" s="176"/>
      <c r="M345" s="176"/>
      <c r="N345" s="176"/>
    </row>
    <row r="346" spans="1:14" ht="44.25" hidden="1" customHeight="1" x14ac:dyDescent="0.25">
      <c r="A346" s="19"/>
      <c r="B346" s="281"/>
      <c r="C346" s="230"/>
      <c r="D346" s="230"/>
      <c r="E346" s="219"/>
      <c r="F346" s="103" t="s">
        <v>21</v>
      </c>
      <c r="G346" s="94"/>
      <c r="H346" s="98"/>
      <c r="I346" s="98"/>
      <c r="J346" s="191"/>
      <c r="K346" s="176"/>
      <c r="L346" s="176"/>
      <c r="M346" s="176"/>
      <c r="N346" s="176"/>
    </row>
    <row r="347" spans="1:14" ht="44.25" hidden="1" customHeight="1" x14ac:dyDescent="0.25">
      <c r="A347" s="19"/>
      <c r="B347" s="223" t="s">
        <v>178</v>
      </c>
      <c r="C347" s="230">
        <v>2021</v>
      </c>
      <c r="D347" s="230">
        <v>2026</v>
      </c>
      <c r="E347" s="217" t="s">
        <v>138</v>
      </c>
      <c r="F347" s="103" t="s">
        <v>14</v>
      </c>
      <c r="G347" s="98">
        <f t="shared" ref="G347:I347" si="147">G348+G349</f>
        <v>0</v>
      </c>
      <c r="H347" s="98">
        <f t="shared" si="147"/>
        <v>0</v>
      </c>
      <c r="I347" s="98">
        <f t="shared" si="147"/>
        <v>0</v>
      </c>
      <c r="J347" s="189" t="s">
        <v>118</v>
      </c>
      <c r="K347" s="176" t="s">
        <v>64</v>
      </c>
      <c r="L347" s="176"/>
      <c r="M347" s="176"/>
      <c r="N347" s="176"/>
    </row>
    <row r="348" spans="1:14" ht="44.25" hidden="1" customHeight="1" x14ac:dyDescent="0.25">
      <c r="A348" s="19"/>
      <c r="B348" s="224"/>
      <c r="C348" s="230"/>
      <c r="D348" s="230"/>
      <c r="E348" s="218"/>
      <c r="F348" s="103" t="s">
        <v>20</v>
      </c>
      <c r="G348" s="94"/>
      <c r="H348" s="98"/>
      <c r="I348" s="98"/>
      <c r="J348" s="190"/>
      <c r="K348" s="176"/>
      <c r="L348" s="176"/>
      <c r="M348" s="176"/>
      <c r="N348" s="176"/>
    </row>
    <row r="349" spans="1:14" ht="44.25" hidden="1" customHeight="1" x14ac:dyDescent="0.25">
      <c r="A349" s="19"/>
      <c r="B349" s="225"/>
      <c r="C349" s="230"/>
      <c r="D349" s="230"/>
      <c r="E349" s="219"/>
      <c r="F349" s="103" t="s">
        <v>21</v>
      </c>
      <c r="G349" s="94"/>
      <c r="H349" s="98"/>
      <c r="I349" s="98"/>
      <c r="J349" s="191"/>
      <c r="K349" s="176"/>
      <c r="L349" s="176"/>
      <c r="M349" s="176"/>
      <c r="N349" s="176"/>
    </row>
    <row r="350" spans="1:14" ht="44.25" hidden="1" customHeight="1" x14ac:dyDescent="0.25">
      <c r="A350" s="19"/>
      <c r="B350" s="223" t="s">
        <v>241</v>
      </c>
      <c r="C350" s="166">
        <v>2021</v>
      </c>
      <c r="D350" s="166">
        <v>2026</v>
      </c>
      <c r="E350" s="217" t="s">
        <v>140</v>
      </c>
      <c r="F350" s="103" t="s">
        <v>14</v>
      </c>
      <c r="G350" s="98">
        <f t="shared" ref="G350:I350" si="148">G351+G352</f>
        <v>0</v>
      </c>
      <c r="H350" s="98">
        <f t="shared" si="148"/>
        <v>0</v>
      </c>
      <c r="I350" s="98">
        <f t="shared" si="148"/>
        <v>0</v>
      </c>
      <c r="J350" s="189" t="s">
        <v>242</v>
      </c>
      <c r="K350" s="176" t="s">
        <v>243</v>
      </c>
      <c r="L350" s="163"/>
      <c r="M350" s="163"/>
      <c r="N350" s="163"/>
    </row>
    <row r="351" spans="1:14" ht="44.25" hidden="1" customHeight="1" x14ac:dyDescent="0.25">
      <c r="A351" s="19"/>
      <c r="B351" s="224"/>
      <c r="C351" s="167"/>
      <c r="D351" s="167"/>
      <c r="E351" s="218"/>
      <c r="F351" s="103" t="s">
        <v>20</v>
      </c>
      <c r="G351" s="94"/>
      <c r="H351" s="98"/>
      <c r="I351" s="98"/>
      <c r="J351" s="190"/>
      <c r="K351" s="176"/>
      <c r="L351" s="164"/>
      <c r="M351" s="164"/>
      <c r="N351" s="164"/>
    </row>
    <row r="352" spans="1:14" ht="44.25" hidden="1" customHeight="1" x14ac:dyDescent="0.25">
      <c r="A352" s="19"/>
      <c r="B352" s="225"/>
      <c r="C352" s="168"/>
      <c r="D352" s="168"/>
      <c r="E352" s="219"/>
      <c r="F352" s="103" t="s">
        <v>21</v>
      </c>
      <c r="G352" s="94"/>
      <c r="H352" s="98"/>
      <c r="I352" s="98"/>
      <c r="J352" s="191"/>
      <c r="K352" s="176"/>
      <c r="L352" s="165"/>
      <c r="M352" s="165"/>
      <c r="N352" s="165"/>
    </row>
    <row r="353" spans="1:14" s="80" customFormat="1" ht="34.5" customHeight="1" x14ac:dyDescent="0.25">
      <c r="A353" s="79"/>
      <c r="B353" s="223" t="s">
        <v>183</v>
      </c>
      <c r="C353" s="230">
        <v>2021</v>
      </c>
      <c r="D353" s="230">
        <v>2026</v>
      </c>
      <c r="E353" s="217" t="s">
        <v>140</v>
      </c>
      <c r="F353" s="103" t="s">
        <v>14</v>
      </c>
      <c r="G353" s="98">
        <f t="shared" ref="G353:H353" si="149">G354+G355</f>
        <v>103071.54000000001</v>
      </c>
      <c r="H353" s="98">
        <f t="shared" si="149"/>
        <v>103071.54000000001</v>
      </c>
      <c r="I353" s="98">
        <f>H353/G353*100</f>
        <v>100</v>
      </c>
      <c r="J353" s="189"/>
      <c r="K353" s="176"/>
      <c r="L353" s="176"/>
      <c r="M353" s="176"/>
      <c r="N353" s="176"/>
    </row>
    <row r="354" spans="1:14" s="80" customFormat="1" ht="35.25" customHeight="1" x14ac:dyDescent="0.25">
      <c r="A354" s="79"/>
      <c r="B354" s="224"/>
      <c r="C354" s="230"/>
      <c r="D354" s="230"/>
      <c r="E354" s="218"/>
      <c r="F354" s="103" t="s">
        <v>20</v>
      </c>
      <c r="G354" s="98">
        <f t="shared" ref="G354:H354" si="150">G357</f>
        <v>1030.72</v>
      </c>
      <c r="H354" s="98">
        <f t="shared" si="150"/>
        <v>1030.72</v>
      </c>
      <c r="I354" s="98">
        <f t="shared" ref="I354:I358" si="151">H354/G354*100</f>
        <v>100</v>
      </c>
      <c r="J354" s="190"/>
      <c r="K354" s="176"/>
      <c r="L354" s="176"/>
      <c r="M354" s="176"/>
      <c r="N354" s="176"/>
    </row>
    <row r="355" spans="1:14" s="80" customFormat="1" ht="44.25" customHeight="1" x14ac:dyDescent="0.25">
      <c r="A355" s="79"/>
      <c r="B355" s="225"/>
      <c r="C355" s="230"/>
      <c r="D355" s="230"/>
      <c r="E355" s="219"/>
      <c r="F355" s="103" t="s">
        <v>21</v>
      </c>
      <c r="G355" s="98">
        <f t="shared" ref="G355:H355" si="152">G358</f>
        <v>102040.82</v>
      </c>
      <c r="H355" s="98">
        <f t="shared" si="152"/>
        <v>102040.82</v>
      </c>
      <c r="I355" s="98">
        <f t="shared" si="151"/>
        <v>100</v>
      </c>
      <c r="J355" s="191"/>
      <c r="K355" s="176"/>
      <c r="L355" s="176"/>
      <c r="M355" s="176"/>
      <c r="N355" s="176"/>
    </row>
    <row r="356" spans="1:14" s="80" customFormat="1" ht="27" customHeight="1" x14ac:dyDescent="0.25">
      <c r="A356" s="79"/>
      <c r="B356" s="223" t="s">
        <v>184</v>
      </c>
      <c r="C356" s="166">
        <v>2021</v>
      </c>
      <c r="D356" s="166">
        <v>2026</v>
      </c>
      <c r="E356" s="217" t="s">
        <v>140</v>
      </c>
      <c r="F356" s="103" t="s">
        <v>14</v>
      </c>
      <c r="G356" s="98">
        <f t="shared" ref="G356:H356" si="153">G357+G358</f>
        <v>103071.54000000001</v>
      </c>
      <c r="H356" s="98">
        <f t="shared" si="153"/>
        <v>103071.54000000001</v>
      </c>
      <c r="I356" s="98">
        <f t="shared" si="151"/>
        <v>100</v>
      </c>
      <c r="J356" s="189" t="s">
        <v>118</v>
      </c>
      <c r="K356" s="176" t="s">
        <v>64</v>
      </c>
      <c r="L356" s="163">
        <v>100</v>
      </c>
      <c r="M356" s="163">
        <v>100</v>
      </c>
      <c r="N356" s="163">
        <v>100</v>
      </c>
    </row>
    <row r="357" spans="1:14" s="80" customFormat="1" ht="44.25" customHeight="1" x14ac:dyDescent="0.25">
      <c r="A357" s="79"/>
      <c r="B357" s="224"/>
      <c r="C357" s="167"/>
      <c r="D357" s="167"/>
      <c r="E357" s="218"/>
      <c r="F357" s="103" t="s">
        <v>20</v>
      </c>
      <c r="G357" s="98">
        <v>1030.72</v>
      </c>
      <c r="H357" s="98">
        <v>1030.72</v>
      </c>
      <c r="I357" s="98">
        <f t="shared" si="151"/>
        <v>100</v>
      </c>
      <c r="J357" s="190"/>
      <c r="K357" s="176"/>
      <c r="L357" s="164"/>
      <c r="M357" s="164"/>
      <c r="N357" s="164"/>
    </row>
    <row r="358" spans="1:14" s="80" customFormat="1" ht="44.25" customHeight="1" x14ac:dyDescent="0.25">
      <c r="A358" s="79"/>
      <c r="B358" s="225"/>
      <c r="C358" s="168"/>
      <c r="D358" s="168"/>
      <c r="E358" s="219"/>
      <c r="F358" s="103" t="s">
        <v>21</v>
      </c>
      <c r="G358" s="94">
        <v>102040.82</v>
      </c>
      <c r="H358" s="94">
        <v>102040.82</v>
      </c>
      <c r="I358" s="98">
        <f t="shared" si="151"/>
        <v>100</v>
      </c>
      <c r="J358" s="191"/>
      <c r="K358" s="176"/>
      <c r="L358" s="165"/>
      <c r="M358" s="165"/>
      <c r="N358" s="165"/>
    </row>
    <row r="359" spans="1:14" ht="44.25" hidden="1" customHeight="1" x14ac:dyDescent="0.25">
      <c r="A359" s="19"/>
      <c r="B359" s="223" t="s">
        <v>254</v>
      </c>
      <c r="C359" s="230">
        <v>2021</v>
      </c>
      <c r="D359" s="230">
        <v>2026</v>
      </c>
      <c r="E359" s="217" t="s">
        <v>140</v>
      </c>
      <c r="F359" s="103" t="s">
        <v>14</v>
      </c>
      <c r="G359" s="98">
        <f t="shared" ref="G359:I359" si="154">G360+G361</f>
        <v>0</v>
      </c>
      <c r="H359" s="98">
        <f t="shared" si="154"/>
        <v>0</v>
      </c>
      <c r="I359" s="98">
        <f t="shared" si="154"/>
        <v>0</v>
      </c>
      <c r="J359" s="189"/>
      <c r="K359" s="176"/>
      <c r="L359" s="176"/>
      <c r="M359" s="176"/>
      <c r="N359" s="176"/>
    </row>
    <row r="360" spans="1:14" ht="44.25" hidden="1" customHeight="1" x14ac:dyDescent="0.25">
      <c r="A360" s="19"/>
      <c r="B360" s="224"/>
      <c r="C360" s="230"/>
      <c r="D360" s="230"/>
      <c r="E360" s="218"/>
      <c r="F360" s="103" t="s">
        <v>20</v>
      </c>
      <c r="G360" s="98">
        <f t="shared" ref="G360:I360" si="155">G363</f>
        <v>0</v>
      </c>
      <c r="H360" s="98">
        <f t="shared" si="155"/>
        <v>0</v>
      </c>
      <c r="I360" s="98">
        <f t="shared" si="155"/>
        <v>0</v>
      </c>
      <c r="J360" s="190"/>
      <c r="K360" s="176"/>
      <c r="L360" s="176"/>
      <c r="M360" s="176"/>
      <c r="N360" s="176"/>
    </row>
    <row r="361" spans="1:14" ht="44.25" hidden="1" customHeight="1" x14ac:dyDescent="0.25">
      <c r="A361" s="19"/>
      <c r="B361" s="225"/>
      <c r="C361" s="230"/>
      <c r="D361" s="230"/>
      <c r="E361" s="219"/>
      <c r="F361" s="103" t="s">
        <v>21</v>
      </c>
      <c r="G361" s="98">
        <f t="shared" ref="G361:I361" si="156">G364</f>
        <v>0</v>
      </c>
      <c r="H361" s="98">
        <f t="shared" si="156"/>
        <v>0</v>
      </c>
      <c r="I361" s="98">
        <f t="shared" si="156"/>
        <v>0</v>
      </c>
      <c r="J361" s="191"/>
      <c r="K361" s="176"/>
      <c r="L361" s="176"/>
      <c r="M361" s="176"/>
      <c r="N361" s="176"/>
    </row>
    <row r="362" spans="1:14" ht="44.25" hidden="1" customHeight="1" x14ac:dyDescent="0.25">
      <c r="A362" s="19"/>
      <c r="B362" s="223" t="s">
        <v>255</v>
      </c>
      <c r="C362" s="166">
        <v>2021</v>
      </c>
      <c r="D362" s="166">
        <v>2026</v>
      </c>
      <c r="E362" s="217" t="s">
        <v>140</v>
      </c>
      <c r="F362" s="103" t="s">
        <v>14</v>
      </c>
      <c r="G362" s="98">
        <f t="shared" ref="G362:I362" si="157">G363+G364</f>
        <v>0</v>
      </c>
      <c r="H362" s="98">
        <f t="shared" si="157"/>
        <v>0</v>
      </c>
      <c r="I362" s="98">
        <f t="shared" si="157"/>
        <v>0</v>
      </c>
      <c r="J362" s="189" t="s">
        <v>118</v>
      </c>
      <c r="K362" s="176" t="s">
        <v>64</v>
      </c>
      <c r="L362" s="163"/>
      <c r="M362" s="163"/>
      <c r="N362" s="163"/>
    </row>
    <row r="363" spans="1:14" ht="44.25" hidden="1" customHeight="1" x14ac:dyDescent="0.25">
      <c r="A363" s="19"/>
      <c r="B363" s="224"/>
      <c r="C363" s="167"/>
      <c r="D363" s="167"/>
      <c r="E363" s="218"/>
      <c r="F363" s="103" t="s">
        <v>20</v>
      </c>
      <c r="G363" s="98">
        <v>0</v>
      </c>
      <c r="H363" s="98">
        <v>0</v>
      </c>
      <c r="I363" s="98">
        <v>0</v>
      </c>
      <c r="J363" s="190"/>
      <c r="K363" s="176"/>
      <c r="L363" s="164"/>
      <c r="M363" s="164"/>
      <c r="N363" s="164"/>
    </row>
    <row r="364" spans="1:14" ht="44.25" hidden="1" customHeight="1" x14ac:dyDescent="0.25">
      <c r="A364" s="19"/>
      <c r="B364" s="225"/>
      <c r="C364" s="168"/>
      <c r="D364" s="168"/>
      <c r="E364" s="219"/>
      <c r="F364" s="103" t="s">
        <v>21</v>
      </c>
      <c r="G364" s="94">
        <v>0</v>
      </c>
      <c r="H364" s="94">
        <v>0</v>
      </c>
      <c r="I364" s="94">
        <v>0</v>
      </c>
      <c r="J364" s="191"/>
      <c r="K364" s="176"/>
      <c r="L364" s="165"/>
      <c r="M364" s="165"/>
      <c r="N364" s="165"/>
    </row>
    <row r="365" spans="1:14" ht="29.25" customHeight="1" x14ac:dyDescent="0.25">
      <c r="A365" s="19"/>
      <c r="B365" s="227" t="s">
        <v>36</v>
      </c>
      <c r="C365" s="214"/>
      <c r="D365" s="214"/>
      <c r="E365" s="214"/>
      <c r="F365" s="20" t="s">
        <v>14</v>
      </c>
      <c r="G365" s="149">
        <f t="shared" ref="G365:H365" si="158">G366+G367</f>
        <v>101426611.84</v>
      </c>
      <c r="H365" s="149">
        <f t="shared" si="158"/>
        <v>101426611.84</v>
      </c>
      <c r="I365" s="149">
        <f>H365/G365*100</f>
        <v>100</v>
      </c>
      <c r="J365" s="169" t="s">
        <v>13</v>
      </c>
      <c r="K365" s="169" t="s">
        <v>13</v>
      </c>
      <c r="L365" s="169" t="s">
        <v>13</v>
      </c>
      <c r="M365" s="169" t="s">
        <v>13</v>
      </c>
      <c r="N365" s="169" t="s">
        <v>13</v>
      </c>
    </row>
    <row r="366" spans="1:14" ht="37.5" customHeight="1" x14ac:dyDescent="0.25">
      <c r="A366" s="19"/>
      <c r="B366" s="228"/>
      <c r="C366" s="215"/>
      <c r="D366" s="215"/>
      <c r="E366" s="215"/>
      <c r="F366" s="20" t="s">
        <v>20</v>
      </c>
      <c r="G366" s="149">
        <f t="shared" ref="G366:H366" si="159">G243+G273+G291+G300+G327+G342+G360+G354</f>
        <v>65484093.840000004</v>
      </c>
      <c r="H366" s="149">
        <f t="shared" si="159"/>
        <v>65484093.840000004</v>
      </c>
      <c r="I366" s="149">
        <f t="shared" ref="I366:I367" si="160">H366/G366*100</f>
        <v>100</v>
      </c>
      <c r="J366" s="170"/>
      <c r="K366" s="170"/>
      <c r="L366" s="170"/>
      <c r="M366" s="170"/>
      <c r="N366" s="170"/>
    </row>
    <row r="367" spans="1:14" ht="44.25" customHeight="1" x14ac:dyDescent="0.25">
      <c r="A367" s="19"/>
      <c r="B367" s="229"/>
      <c r="C367" s="216"/>
      <c r="D367" s="216"/>
      <c r="E367" s="216"/>
      <c r="F367" s="20" t="s">
        <v>21</v>
      </c>
      <c r="G367" s="150">
        <f t="shared" ref="G367:H367" si="161">G244+G274+G292+G301+G328+G343+G361+G355</f>
        <v>35942518</v>
      </c>
      <c r="H367" s="150">
        <f t="shared" si="161"/>
        <v>35942518</v>
      </c>
      <c r="I367" s="149">
        <f t="shared" si="160"/>
        <v>100</v>
      </c>
      <c r="J367" s="171"/>
      <c r="K367" s="171"/>
      <c r="L367" s="171"/>
      <c r="M367" s="171"/>
      <c r="N367" s="171"/>
    </row>
    <row r="368" spans="1:14" ht="44.25" customHeight="1" x14ac:dyDescent="0.25">
      <c r="A368" s="19"/>
      <c r="B368" s="128" t="s">
        <v>61</v>
      </c>
      <c r="C368" s="140">
        <v>2020</v>
      </c>
      <c r="D368" s="140">
        <v>2026</v>
      </c>
      <c r="E368" s="140"/>
      <c r="F368" s="140" t="s">
        <v>13</v>
      </c>
      <c r="G368" s="100" t="s">
        <v>13</v>
      </c>
      <c r="H368" s="100" t="s">
        <v>13</v>
      </c>
      <c r="I368" s="100" t="s">
        <v>13</v>
      </c>
      <c r="J368" s="140" t="s">
        <v>13</v>
      </c>
      <c r="K368" s="6" t="s">
        <v>13</v>
      </c>
      <c r="L368" s="6" t="s">
        <v>13</v>
      </c>
      <c r="M368" s="6" t="s">
        <v>13</v>
      </c>
      <c r="N368" s="6" t="s">
        <v>13</v>
      </c>
    </row>
    <row r="369" spans="1:14" ht="44.25" customHeight="1" x14ac:dyDescent="0.25">
      <c r="A369" s="19"/>
      <c r="B369" s="128" t="s">
        <v>51</v>
      </c>
      <c r="C369" s="140">
        <v>2020</v>
      </c>
      <c r="D369" s="140">
        <v>2026</v>
      </c>
      <c r="E369" s="140" t="s">
        <v>13</v>
      </c>
      <c r="F369" s="140" t="s">
        <v>13</v>
      </c>
      <c r="G369" s="100" t="s">
        <v>13</v>
      </c>
      <c r="H369" s="100" t="s">
        <v>13</v>
      </c>
      <c r="I369" s="100" t="s">
        <v>13</v>
      </c>
      <c r="J369" s="140" t="s">
        <v>13</v>
      </c>
      <c r="K369" s="6" t="s">
        <v>13</v>
      </c>
      <c r="L369" s="6" t="s">
        <v>13</v>
      </c>
      <c r="M369" s="6" t="s">
        <v>13</v>
      </c>
      <c r="N369" s="6" t="s">
        <v>13</v>
      </c>
    </row>
    <row r="370" spans="1:14" ht="43.5" customHeight="1" x14ac:dyDescent="0.25">
      <c r="A370" s="19"/>
      <c r="B370" s="223" t="s">
        <v>37</v>
      </c>
      <c r="C370" s="166">
        <v>2020</v>
      </c>
      <c r="D370" s="166">
        <v>2026</v>
      </c>
      <c r="E370" s="217" t="s">
        <v>52</v>
      </c>
      <c r="F370" s="103" t="s">
        <v>14</v>
      </c>
      <c r="G370" s="100" t="s">
        <v>13</v>
      </c>
      <c r="H370" s="100" t="s">
        <v>13</v>
      </c>
      <c r="I370" s="100" t="s">
        <v>13</v>
      </c>
      <c r="J370" s="166" t="s">
        <v>13</v>
      </c>
      <c r="K370" s="163" t="s">
        <v>13</v>
      </c>
      <c r="L370" s="163" t="s">
        <v>13</v>
      </c>
      <c r="M370" s="163" t="s">
        <v>13</v>
      </c>
      <c r="N370" s="163" t="s">
        <v>13</v>
      </c>
    </row>
    <row r="371" spans="1:14" ht="44.25" customHeight="1" x14ac:dyDescent="0.25">
      <c r="A371" s="19"/>
      <c r="B371" s="224"/>
      <c r="C371" s="167"/>
      <c r="D371" s="167"/>
      <c r="E371" s="218"/>
      <c r="F371" s="103" t="s">
        <v>20</v>
      </c>
      <c r="G371" s="100" t="s">
        <v>13</v>
      </c>
      <c r="H371" s="100" t="s">
        <v>13</v>
      </c>
      <c r="I371" s="100" t="s">
        <v>13</v>
      </c>
      <c r="J371" s="167"/>
      <c r="K371" s="164"/>
      <c r="L371" s="164"/>
      <c r="M371" s="164"/>
      <c r="N371" s="164"/>
    </row>
    <row r="372" spans="1:14" ht="44.25" customHeight="1" x14ac:dyDescent="0.25">
      <c r="A372" s="19"/>
      <c r="B372" s="225"/>
      <c r="C372" s="168"/>
      <c r="D372" s="168"/>
      <c r="E372" s="219"/>
      <c r="F372" s="103" t="s">
        <v>21</v>
      </c>
      <c r="G372" s="100" t="s">
        <v>13</v>
      </c>
      <c r="H372" s="100" t="s">
        <v>13</v>
      </c>
      <c r="I372" s="100" t="s">
        <v>13</v>
      </c>
      <c r="J372" s="168"/>
      <c r="K372" s="165"/>
      <c r="L372" s="165"/>
      <c r="M372" s="165"/>
      <c r="N372" s="165"/>
    </row>
    <row r="373" spans="1:14" ht="18.600000000000001" customHeight="1" x14ac:dyDescent="0.25">
      <c r="A373" s="19"/>
      <c r="B373" s="199" t="s">
        <v>39</v>
      </c>
      <c r="C373" s="166">
        <v>2020</v>
      </c>
      <c r="D373" s="166">
        <v>2026</v>
      </c>
      <c r="E373" s="217" t="s">
        <v>52</v>
      </c>
      <c r="F373" s="103" t="s">
        <v>14</v>
      </c>
      <c r="G373" s="101">
        <f t="shared" ref="G373:H373" si="162">G374+G375</f>
        <v>28942157.829999998</v>
      </c>
      <c r="H373" s="101">
        <f t="shared" si="162"/>
        <v>28942157.829999998</v>
      </c>
      <c r="I373" s="98">
        <f>H373/G373*100</f>
        <v>100</v>
      </c>
      <c r="J373" s="166" t="s">
        <v>13</v>
      </c>
      <c r="K373" s="163" t="s">
        <v>13</v>
      </c>
      <c r="L373" s="163" t="s">
        <v>13</v>
      </c>
      <c r="M373" s="163" t="s">
        <v>13</v>
      </c>
      <c r="N373" s="163" t="s">
        <v>13</v>
      </c>
    </row>
    <row r="374" spans="1:14" ht="31.5" customHeight="1" x14ac:dyDescent="0.25">
      <c r="B374" s="200"/>
      <c r="C374" s="167"/>
      <c r="D374" s="167"/>
      <c r="E374" s="218"/>
      <c r="F374" s="103" t="s">
        <v>20</v>
      </c>
      <c r="G374" s="93">
        <f t="shared" ref="G374:H374" si="163">G377+G380+G383+G386+G389+G392+G395+G398+G404+G401</f>
        <v>19321728.309999999</v>
      </c>
      <c r="H374" s="93">
        <f t="shared" si="163"/>
        <v>19321728.309999999</v>
      </c>
      <c r="I374" s="98">
        <f t="shared" ref="I374:I399" si="164">H374/G374*100</f>
        <v>100</v>
      </c>
      <c r="J374" s="167"/>
      <c r="K374" s="164"/>
      <c r="L374" s="164"/>
      <c r="M374" s="164"/>
      <c r="N374" s="164"/>
    </row>
    <row r="375" spans="1:14" ht="46.9" customHeight="1" x14ac:dyDescent="0.25">
      <c r="B375" s="201"/>
      <c r="C375" s="168"/>
      <c r="D375" s="168"/>
      <c r="E375" s="219"/>
      <c r="F375" s="103" t="s">
        <v>21</v>
      </c>
      <c r="G375" s="94">
        <f t="shared" ref="G375:H375" si="165">G378+G381+G384+G387+G390+G393+G396+G405+G399+G402</f>
        <v>9620429.5199999996</v>
      </c>
      <c r="H375" s="94">
        <f t="shared" si="165"/>
        <v>9620429.5199999996</v>
      </c>
      <c r="I375" s="98">
        <f t="shared" si="164"/>
        <v>100</v>
      </c>
      <c r="J375" s="168"/>
      <c r="K375" s="165"/>
      <c r="L375" s="165"/>
      <c r="M375" s="165"/>
      <c r="N375" s="165"/>
    </row>
    <row r="376" spans="1:14" ht="21" customHeight="1" x14ac:dyDescent="0.25">
      <c r="B376" s="223" t="s">
        <v>97</v>
      </c>
      <c r="C376" s="166">
        <v>2020</v>
      </c>
      <c r="D376" s="166">
        <v>2026</v>
      </c>
      <c r="E376" s="217" t="s">
        <v>197</v>
      </c>
      <c r="F376" s="103" t="s">
        <v>14</v>
      </c>
      <c r="G376" s="98">
        <f t="shared" ref="G376:H376" si="166">G377+G378</f>
        <v>14968399.42</v>
      </c>
      <c r="H376" s="98">
        <f t="shared" si="166"/>
        <v>14968399.42</v>
      </c>
      <c r="I376" s="98">
        <f t="shared" si="164"/>
        <v>100</v>
      </c>
      <c r="J376" s="278" t="s">
        <v>73</v>
      </c>
      <c r="K376" s="163" t="s">
        <v>74</v>
      </c>
      <c r="L376" s="211">
        <v>2821</v>
      </c>
      <c r="M376" s="211">
        <v>2829</v>
      </c>
      <c r="N376" s="211">
        <f>M376/L376*100</f>
        <v>100.28358738036158</v>
      </c>
    </row>
    <row r="377" spans="1:14" ht="40.15" customHeight="1" x14ac:dyDescent="0.25">
      <c r="B377" s="224"/>
      <c r="C377" s="167"/>
      <c r="D377" s="167"/>
      <c r="E377" s="218"/>
      <c r="F377" s="103" t="s">
        <v>20</v>
      </c>
      <c r="G377" s="98">
        <v>14968399.42</v>
      </c>
      <c r="H377" s="98">
        <v>14968399.42</v>
      </c>
      <c r="I377" s="98">
        <f t="shared" si="164"/>
        <v>100</v>
      </c>
      <c r="J377" s="279"/>
      <c r="K377" s="164"/>
      <c r="L377" s="212"/>
      <c r="M377" s="212"/>
      <c r="N377" s="212"/>
    </row>
    <row r="378" spans="1:14" ht="42" customHeight="1" x14ac:dyDescent="0.25">
      <c r="B378" s="225"/>
      <c r="C378" s="168"/>
      <c r="D378" s="168"/>
      <c r="E378" s="219"/>
      <c r="F378" s="103" t="s">
        <v>21</v>
      </c>
      <c r="G378" s="98">
        <v>0</v>
      </c>
      <c r="H378" s="98">
        <v>0</v>
      </c>
      <c r="I378" s="98">
        <v>0</v>
      </c>
      <c r="J378" s="280"/>
      <c r="K378" s="165"/>
      <c r="L378" s="213"/>
      <c r="M378" s="213"/>
      <c r="N378" s="213"/>
    </row>
    <row r="379" spans="1:14" ht="31.15" customHeight="1" x14ac:dyDescent="0.25">
      <c r="A379" s="205"/>
      <c r="B379" s="223" t="s">
        <v>1</v>
      </c>
      <c r="C379" s="166">
        <v>2020</v>
      </c>
      <c r="D379" s="166">
        <v>2026</v>
      </c>
      <c r="E379" s="217" t="s">
        <v>198</v>
      </c>
      <c r="F379" s="103" t="s">
        <v>14</v>
      </c>
      <c r="G379" s="98">
        <f t="shared" ref="G379:H379" si="167">G380+G381</f>
        <v>231047</v>
      </c>
      <c r="H379" s="98">
        <f t="shared" si="167"/>
        <v>231047</v>
      </c>
      <c r="I379" s="98">
        <f t="shared" si="164"/>
        <v>100</v>
      </c>
      <c r="J379" s="166" t="s">
        <v>118</v>
      </c>
      <c r="K379" s="163" t="s">
        <v>64</v>
      </c>
      <c r="L379" s="163">
        <v>100</v>
      </c>
      <c r="M379" s="163">
        <v>100</v>
      </c>
      <c r="N379" s="163">
        <v>100</v>
      </c>
    </row>
    <row r="380" spans="1:14" ht="33" customHeight="1" x14ac:dyDescent="0.25">
      <c r="A380" s="206"/>
      <c r="B380" s="224"/>
      <c r="C380" s="167"/>
      <c r="D380" s="167"/>
      <c r="E380" s="218"/>
      <c r="F380" s="103" t="s">
        <v>20</v>
      </c>
      <c r="G380" s="98">
        <v>231047</v>
      </c>
      <c r="H380" s="98">
        <v>231047</v>
      </c>
      <c r="I380" s="98">
        <f t="shared" si="164"/>
        <v>100</v>
      </c>
      <c r="J380" s="167"/>
      <c r="K380" s="164"/>
      <c r="L380" s="164"/>
      <c r="M380" s="164"/>
      <c r="N380" s="164"/>
    </row>
    <row r="381" spans="1:14" ht="34.5" customHeight="1" x14ac:dyDescent="0.25">
      <c r="A381" s="207"/>
      <c r="B381" s="225"/>
      <c r="C381" s="168"/>
      <c r="D381" s="168"/>
      <c r="E381" s="219"/>
      <c r="F381" s="103" t="s">
        <v>21</v>
      </c>
      <c r="G381" s="98">
        <v>0</v>
      </c>
      <c r="H381" s="98">
        <v>0</v>
      </c>
      <c r="I381" s="98">
        <v>0</v>
      </c>
      <c r="J381" s="168"/>
      <c r="K381" s="165"/>
      <c r="L381" s="165"/>
      <c r="M381" s="165"/>
      <c r="N381" s="165"/>
    </row>
    <row r="382" spans="1:14" ht="15.75" customHeight="1" x14ac:dyDescent="0.25">
      <c r="A382" s="205"/>
      <c r="B382" s="223" t="s">
        <v>2</v>
      </c>
      <c r="C382" s="166">
        <v>2020</v>
      </c>
      <c r="D382" s="166">
        <v>2026</v>
      </c>
      <c r="E382" s="217" t="s">
        <v>52</v>
      </c>
      <c r="F382" s="103" t="s">
        <v>14</v>
      </c>
      <c r="G382" s="98">
        <f t="shared" ref="G382:H382" si="168">G383+G384</f>
        <v>257699.38</v>
      </c>
      <c r="H382" s="98">
        <f t="shared" si="168"/>
        <v>257699.38</v>
      </c>
      <c r="I382" s="98">
        <f t="shared" si="164"/>
        <v>100</v>
      </c>
      <c r="J382" s="166" t="s">
        <v>75</v>
      </c>
      <c r="K382" s="163" t="s">
        <v>64</v>
      </c>
      <c r="L382" s="163">
        <v>100</v>
      </c>
      <c r="M382" s="163">
        <v>100</v>
      </c>
      <c r="N382" s="163">
        <v>100</v>
      </c>
    </row>
    <row r="383" spans="1:14" ht="35.25" customHeight="1" x14ac:dyDescent="0.25">
      <c r="A383" s="206"/>
      <c r="B383" s="224"/>
      <c r="C383" s="167"/>
      <c r="D383" s="167"/>
      <c r="E383" s="218"/>
      <c r="F383" s="103" t="s">
        <v>20</v>
      </c>
      <c r="G383" s="98">
        <v>257699.38</v>
      </c>
      <c r="H383" s="98">
        <v>257699.38</v>
      </c>
      <c r="I383" s="98">
        <f t="shared" si="164"/>
        <v>100</v>
      </c>
      <c r="J383" s="167"/>
      <c r="K383" s="164"/>
      <c r="L383" s="164"/>
      <c r="M383" s="164"/>
      <c r="N383" s="164"/>
    </row>
    <row r="384" spans="1:14" ht="36.75" customHeight="1" x14ac:dyDescent="0.25">
      <c r="A384" s="207"/>
      <c r="B384" s="225"/>
      <c r="C384" s="168"/>
      <c r="D384" s="168"/>
      <c r="E384" s="219"/>
      <c r="F384" s="103" t="s">
        <v>21</v>
      </c>
      <c r="G384" s="145">
        <v>0</v>
      </c>
      <c r="H384" s="145">
        <v>0</v>
      </c>
      <c r="I384" s="98">
        <v>0</v>
      </c>
      <c r="J384" s="168"/>
      <c r="K384" s="165"/>
      <c r="L384" s="165"/>
      <c r="M384" s="165"/>
      <c r="N384" s="165"/>
    </row>
    <row r="385" spans="1:14" ht="15.75" customHeight="1" x14ac:dyDescent="0.25">
      <c r="A385" s="205"/>
      <c r="B385" s="223" t="s">
        <v>42</v>
      </c>
      <c r="C385" s="166">
        <v>2020</v>
      </c>
      <c r="D385" s="166">
        <v>2026</v>
      </c>
      <c r="E385" s="217" t="s">
        <v>38</v>
      </c>
      <c r="F385" s="103" t="s">
        <v>14</v>
      </c>
      <c r="G385" s="94">
        <f t="shared" ref="G385:H385" si="169">G386+G387</f>
        <v>3775705.74</v>
      </c>
      <c r="H385" s="94">
        <f t="shared" si="169"/>
        <v>3775705.74</v>
      </c>
      <c r="I385" s="98">
        <f t="shared" si="164"/>
        <v>100</v>
      </c>
      <c r="J385" s="163" t="s">
        <v>119</v>
      </c>
      <c r="K385" s="163" t="s">
        <v>76</v>
      </c>
      <c r="L385" s="163">
        <v>1</v>
      </c>
      <c r="M385" s="163">
        <v>10</v>
      </c>
      <c r="N385" s="163">
        <f>M385/L385*100</f>
        <v>1000</v>
      </c>
    </row>
    <row r="386" spans="1:14" ht="45" customHeight="1" x14ac:dyDescent="0.25">
      <c r="A386" s="206"/>
      <c r="B386" s="224"/>
      <c r="C386" s="167"/>
      <c r="D386" s="167"/>
      <c r="E386" s="218"/>
      <c r="F386" s="103" t="s">
        <v>20</v>
      </c>
      <c r="G386" s="98">
        <v>3775705.74</v>
      </c>
      <c r="H386" s="98">
        <v>3775705.74</v>
      </c>
      <c r="I386" s="98">
        <f t="shared" si="164"/>
        <v>100</v>
      </c>
      <c r="J386" s="164"/>
      <c r="K386" s="164"/>
      <c r="L386" s="164"/>
      <c r="M386" s="164"/>
      <c r="N386" s="164"/>
    </row>
    <row r="387" spans="1:14" ht="43.5" customHeight="1" x14ac:dyDescent="0.25">
      <c r="A387" s="207"/>
      <c r="B387" s="224"/>
      <c r="C387" s="167"/>
      <c r="D387" s="167"/>
      <c r="E387" s="218"/>
      <c r="F387" s="103" t="s">
        <v>21</v>
      </c>
      <c r="G387" s="145">
        <v>0</v>
      </c>
      <c r="H387" s="145">
        <v>0</v>
      </c>
      <c r="I387" s="98">
        <v>0</v>
      </c>
      <c r="J387" s="164"/>
      <c r="K387" s="164"/>
      <c r="L387" s="164"/>
      <c r="M387" s="164"/>
      <c r="N387" s="164"/>
    </row>
    <row r="388" spans="1:14" ht="15.75" customHeight="1" x14ac:dyDescent="0.25">
      <c r="A388" s="205"/>
      <c r="B388" s="223" t="s">
        <v>92</v>
      </c>
      <c r="C388" s="166">
        <v>2020</v>
      </c>
      <c r="D388" s="166">
        <v>2026</v>
      </c>
      <c r="E388" s="217" t="s">
        <v>233</v>
      </c>
      <c r="F388" s="103" t="s">
        <v>14</v>
      </c>
      <c r="G388" s="98">
        <f t="shared" ref="G388:H388" si="170">G389+G390</f>
        <v>685376</v>
      </c>
      <c r="H388" s="98">
        <f t="shared" si="170"/>
        <v>685376</v>
      </c>
      <c r="I388" s="98">
        <f t="shared" si="164"/>
        <v>100</v>
      </c>
      <c r="J388" s="189" t="s">
        <v>93</v>
      </c>
      <c r="K388" s="163" t="s">
        <v>64</v>
      </c>
      <c r="L388" s="163">
        <v>100</v>
      </c>
      <c r="M388" s="163">
        <v>100</v>
      </c>
      <c r="N388" s="163">
        <v>100</v>
      </c>
    </row>
    <row r="389" spans="1:14" ht="43.9" customHeight="1" x14ac:dyDescent="0.25">
      <c r="A389" s="206"/>
      <c r="B389" s="224"/>
      <c r="C389" s="167"/>
      <c r="D389" s="167"/>
      <c r="E389" s="218"/>
      <c r="F389" s="103" t="s">
        <v>20</v>
      </c>
      <c r="G389" s="145">
        <v>0</v>
      </c>
      <c r="H389" s="145">
        <v>0</v>
      </c>
      <c r="I389" s="98">
        <v>0</v>
      </c>
      <c r="J389" s="190"/>
      <c r="K389" s="164"/>
      <c r="L389" s="164"/>
      <c r="M389" s="164"/>
      <c r="N389" s="164"/>
    </row>
    <row r="390" spans="1:14" ht="33.6" customHeight="1" x14ac:dyDescent="0.25">
      <c r="A390" s="207"/>
      <c r="B390" s="225"/>
      <c r="C390" s="168"/>
      <c r="D390" s="168"/>
      <c r="E390" s="219"/>
      <c r="F390" s="103" t="s">
        <v>21</v>
      </c>
      <c r="G390" s="98">
        <v>685376</v>
      </c>
      <c r="H390" s="98">
        <v>685376</v>
      </c>
      <c r="I390" s="98">
        <f t="shared" si="164"/>
        <v>100</v>
      </c>
      <c r="J390" s="191"/>
      <c r="K390" s="165"/>
      <c r="L390" s="165"/>
      <c r="M390" s="165"/>
      <c r="N390" s="165"/>
    </row>
    <row r="391" spans="1:14" ht="25.9" customHeight="1" x14ac:dyDescent="0.25">
      <c r="A391" s="206"/>
      <c r="B391" s="223" t="s">
        <v>158</v>
      </c>
      <c r="C391" s="166">
        <v>2020</v>
      </c>
      <c r="D391" s="166">
        <v>2026</v>
      </c>
      <c r="E391" s="217" t="s">
        <v>19</v>
      </c>
      <c r="F391" s="103" t="s">
        <v>14</v>
      </c>
      <c r="G391" s="94">
        <f t="shared" ref="G391:H391" si="171">G392+G393</f>
        <v>4342222.22</v>
      </c>
      <c r="H391" s="94">
        <f t="shared" si="171"/>
        <v>4342222.22</v>
      </c>
      <c r="I391" s="98">
        <f t="shared" si="164"/>
        <v>100</v>
      </c>
      <c r="J391" s="220" t="s">
        <v>159</v>
      </c>
      <c r="K391" s="172" t="s">
        <v>74</v>
      </c>
      <c r="L391" s="172"/>
      <c r="M391" s="172"/>
      <c r="N391" s="172"/>
    </row>
    <row r="392" spans="1:14" ht="40.15" customHeight="1" x14ac:dyDescent="0.25">
      <c r="A392" s="207"/>
      <c r="B392" s="224"/>
      <c r="C392" s="167"/>
      <c r="D392" s="167"/>
      <c r="E392" s="218"/>
      <c r="F392" s="103" t="s">
        <v>20</v>
      </c>
      <c r="G392" s="144">
        <v>43422.22</v>
      </c>
      <c r="H392" s="145">
        <v>43422.22</v>
      </c>
      <c r="I392" s="98">
        <f t="shared" si="164"/>
        <v>100</v>
      </c>
      <c r="J392" s="221"/>
      <c r="K392" s="172"/>
      <c r="L392" s="172"/>
      <c r="M392" s="172"/>
      <c r="N392" s="172"/>
    </row>
    <row r="393" spans="1:14" ht="48.75" customHeight="1" x14ac:dyDescent="0.25">
      <c r="A393" s="205"/>
      <c r="B393" s="225"/>
      <c r="C393" s="168"/>
      <c r="D393" s="168"/>
      <c r="E393" s="219"/>
      <c r="F393" s="103" t="s">
        <v>21</v>
      </c>
      <c r="G393" s="98">
        <v>4298800</v>
      </c>
      <c r="H393" s="98">
        <v>4298800</v>
      </c>
      <c r="I393" s="98">
        <f t="shared" si="164"/>
        <v>100</v>
      </c>
      <c r="J393" s="346" t="s">
        <v>232</v>
      </c>
      <c r="K393" s="161" t="s">
        <v>64</v>
      </c>
      <c r="L393" s="161">
        <v>0.41</v>
      </c>
      <c r="M393" s="161">
        <v>0.17</v>
      </c>
      <c r="N393" s="345">
        <f>M393/L393*100</f>
        <v>41.463414634146346</v>
      </c>
    </row>
    <row r="394" spans="1:14" ht="36" customHeight="1" x14ac:dyDescent="0.25">
      <c r="A394" s="206"/>
      <c r="B394" s="223" t="s">
        <v>143</v>
      </c>
      <c r="C394" s="166">
        <v>2020</v>
      </c>
      <c r="D394" s="166">
        <v>2026</v>
      </c>
      <c r="E394" s="217" t="s">
        <v>19</v>
      </c>
      <c r="F394" s="103" t="s">
        <v>14</v>
      </c>
      <c r="G394" s="94">
        <f t="shared" ref="G394:H394" si="172">G395+G396</f>
        <v>4545454.55</v>
      </c>
      <c r="H394" s="94">
        <f t="shared" si="172"/>
        <v>4545454.55</v>
      </c>
      <c r="I394" s="98">
        <f t="shared" si="164"/>
        <v>100</v>
      </c>
      <c r="J394" s="222" t="s">
        <v>144</v>
      </c>
      <c r="K394" s="172" t="s">
        <v>128</v>
      </c>
      <c r="L394" s="172"/>
      <c r="M394" s="172"/>
      <c r="N394" s="172"/>
    </row>
    <row r="395" spans="1:14" ht="31.5" customHeight="1" x14ac:dyDescent="0.25">
      <c r="A395" s="206"/>
      <c r="B395" s="224"/>
      <c r="C395" s="167"/>
      <c r="D395" s="167"/>
      <c r="E395" s="218"/>
      <c r="F395" s="103" t="s">
        <v>20</v>
      </c>
      <c r="G395" s="98">
        <v>45454.55</v>
      </c>
      <c r="H395" s="98">
        <v>45454.55</v>
      </c>
      <c r="I395" s="98">
        <f t="shared" si="164"/>
        <v>100</v>
      </c>
      <c r="J395" s="222"/>
      <c r="K395" s="172"/>
      <c r="L395" s="172"/>
      <c r="M395" s="172"/>
      <c r="N395" s="172"/>
    </row>
    <row r="396" spans="1:14" ht="80.25" customHeight="1" x14ac:dyDescent="0.25">
      <c r="A396" s="207"/>
      <c r="B396" s="225"/>
      <c r="C396" s="168"/>
      <c r="D396" s="168"/>
      <c r="E396" s="219"/>
      <c r="F396" s="103" t="s">
        <v>21</v>
      </c>
      <c r="G396" s="98">
        <v>4500000</v>
      </c>
      <c r="H396" s="98">
        <v>4500000</v>
      </c>
      <c r="I396" s="98">
        <f t="shared" si="164"/>
        <v>100</v>
      </c>
      <c r="J396" s="135" t="s">
        <v>179</v>
      </c>
      <c r="K396" s="6" t="s">
        <v>64</v>
      </c>
      <c r="L396" s="6">
        <v>100</v>
      </c>
      <c r="M396" s="6">
        <v>100</v>
      </c>
      <c r="N396" s="6">
        <v>100</v>
      </c>
    </row>
    <row r="397" spans="1:14" ht="31.15" customHeight="1" x14ac:dyDescent="0.25">
      <c r="A397" s="205"/>
      <c r="B397" s="223" t="s">
        <v>173</v>
      </c>
      <c r="C397" s="166">
        <v>2020</v>
      </c>
      <c r="D397" s="166">
        <v>2026</v>
      </c>
      <c r="E397" s="217" t="s">
        <v>19</v>
      </c>
      <c r="F397" s="103" t="s">
        <v>14</v>
      </c>
      <c r="G397" s="94">
        <f t="shared" ref="G397:H397" si="173">G398+G399</f>
        <v>136253.51999999999</v>
      </c>
      <c r="H397" s="94">
        <f t="shared" si="173"/>
        <v>136253.51999999999</v>
      </c>
      <c r="I397" s="98">
        <f t="shared" si="164"/>
        <v>100</v>
      </c>
      <c r="J397" s="189" t="s">
        <v>122</v>
      </c>
      <c r="K397" s="163" t="s">
        <v>64</v>
      </c>
      <c r="L397" s="163">
        <v>100</v>
      </c>
      <c r="M397" s="163">
        <v>100</v>
      </c>
      <c r="N397" s="163">
        <v>100</v>
      </c>
    </row>
    <row r="398" spans="1:14" ht="33.75" customHeight="1" x14ac:dyDescent="0.25">
      <c r="A398" s="206"/>
      <c r="B398" s="224"/>
      <c r="C398" s="167"/>
      <c r="D398" s="167"/>
      <c r="E398" s="218"/>
      <c r="F398" s="103" t="s">
        <v>20</v>
      </c>
      <c r="G398" s="98">
        <v>0</v>
      </c>
      <c r="H398" s="98">
        <v>0</v>
      </c>
      <c r="I398" s="98">
        <v>0</v>
      </c>
      <c r="J398" s="190"/>
      <c r="K398" s="164"/>
      <c r="L398" s="164"/>
      <c r="M398" s="164"/>
      <c r="N398" s="164"/>
    </row>
    <row r="399" spans="1:14" ht="30.75" customHeight="1" x14ac:dyDescent="0.25">
      <c r="A399" s="207"/>
      <c r="B399" s="225"/>
      <c r="C399" s="168"/>
      <c r="D399" s="168"/>
      <c r="E399" s="219"/>
      <c r="F399" s="103" t="s">
        <v>21</v>
      </c>
      <c r="G399" s="98">
        <v>136253.51999999999</v>
      </c>
      <c r="H399" s="98">
        <v>136253.51999999999</v>
      </c>
      <c r="I399" s="98">
        <f t="shared" si="164"/>
        <v>100</v>
      </c>
      <c r="J399" s="191"/>
      <c r="K399" s="165"/>
      <c r="L399" s="165"/>
      <c r="M399" s="165"/>
      <c r="N399" s="165"/>
    </row>
    <row r="400" spans="1:14" s="84" customFormat="1" ht="48.75" hidden="1" customHeight="1" x14ac:dyDescent="0.25">
      <c r="A400" s="83"/>
      <c r="B400" s="223" t="s">
        <v>225</v>
      </c>
      <c r="C400" s="166">
        <v>2022</v>
      </c>
      <c r="D400" s="166">
        <v>2026</v>
      </c>
      <c r="E400" s="217" t="s">
        <v>19</v>
      </c>
      <c r="F400" s="103" t="s">
        <v>14</v>
      </c>
      <c r="G400" s="94">
        <f t="shared" ref="G400:I400" si="174">G401+G402</f>
        <v>0</v>
      </c>
      <c r="H400" s="94">
        <f t="shared" si="174"/>
        <v>0</v>
      </c>
      <c r="I400" s="94">
        <f t="shared" si="174"/>
        <v>0</v>
      </c>
      <c r="J400" s="189" t="s">
        <v>226</v>
      </c>
      <c r="K400" s="163" t="s">
        <v>64</v>
      </c>
      <c r="L400" s="163">
        <v>0</v>
      </c>
      <c r="M400" s="163"/>
      <c r="N400" s="163"/>
    </row>
    <row r="401" spans="1:15" s="84" customFormat="1" ht="110.45" hidden="1" customHeight="1" x14ac:dyDescent="0.25">
      <c r="A401" s="83"/>
      <c r="B401" s="224"/>
      <c r="C401" s="167"/>
      <c r="D401" s="167"/>
      <c r="E401" s="218"/>
      <c r="F401" s="103" t="s">
        <v>20</v>
      </c>
      <c r="G401" s="98">
        <v>0</v>
      </c>
      <c r="H401" s="98"/>
      <c r="I401" s="98"/>
      <c r="J401" s="190"/>
      <c r="K401" s="164"/>
      <c r="L401" s="164"/>
      <c r="M401" s="164"/>
      <c r="N401" s="164"/>
    </row>
    <row r="402" spans="1:15" s="84" customFormat="1" ht="110.45" hidden="1" customHeight="1" x14ac:dyDescent="0.25">
      <c r="A402" s="83"/>
      <c r="B402" s="225"/>
      <c r="C402" s="168"/>
      <c r="D402" s="168"/>
      <c r="E402" s="219"/>
      <c r="F402" s="103" t="s">
        <v>21</v>
      </c>
      <c r="G402" s="98">
        <v>0</v>
      </c>
      <c r="H402" s="98"/>
      <c r="I402" s="98"/>
      <c r="J402" s="191"/>
      <c r="K402" s="165"/>
      <c r="L402" s="165"/>
      <c r="M402" s="165"/>
      <c r="N402" s="165"/>
    </row>
    <row r="403" spans="1:15" s="48" customFormat="1" ht="40.9" hidden="1" customHeight="1" x14ac:dyDescent="0.25">
      <c r="A403" s="47"/>
      <c r="B403" s="223" t="s">
        <v>263</v>
      </c>
      <c r="C403" s="166">
        <v>2023</v>
      </c>
      <c r="D403" s="166">
        <v>2026</v>
      </c>
      <c r="E403" s="217" t="s">
        <v>19</v>
      </c>
      <c r="F403" s="103" t="s">
        <v>14</v>
      </c>
      <c r="G403" s="94">
        <f t="shared" ref="G403:I403" si="175">G404+G405</f>
        <v>0</v>
      </c>
      <c r="H403" s="94">
        <f t="shared" si="175"/>
        <v>0</v>
      </c>
      <c r="I403" s="94">
        <f t="shared" si="175"/>
        <v>0</v>
      </c>
      <c r="J403" s="189" t="s">
        <v>118</v>
      </c>
      <c r="K403" s="163" t="s">
        <v>64</v>
      </c>
      <c r="L403" s="163"/>
      <c r="M403" s="163"/>
      <c r="N403" s="163"/>
    </row>
    <row r="404" spans="1:15" s="48" customFormat="1" ht="46.9" hidden="1" customHeight="1" x14ac:dyDescent="0.25">
      <c r="A404" s="47"/>
      <c r="B404" s="224"/>
      <c r="C404" s="167"/>
      <c r="D404" s="167"/>
      <c r="E404" s="218"/>
      <c r="F404" s="103" t="s">
        <v>20</v>
      </c>
      <c r="G404" s="98"/>
      <c r="H404" s="98"/>
      <c r="I404" s="98"/>
      <c r="J404" s="190"/>
      <c r="K404" s="164"/>
      <c r="L404" s="164"/>
      <c r="M404" s="164"/>
      <c r="N404" s="164"/>
    </row>
    <row r="405" spans="1:15" s="48" customFormat="1" ht="77.25" hidden="1" customHeight="1" x14ac:dyDescent="0.25">
      <c r="A405" s="47"/>
      <c r="B405" s="225"/>
      <c r="C405" s="168"/>
      <c r="D405" s="168"/>
      <c r="E405" s="219"/>
      <c r="F405" s="103" t="s">
        <v>21</v>
      </c>
      <c r="G405" s="98"/>
      <c r="H405" s="98"/>
      <c r="I405" s="98"/>
      <c r="J405" s="191"/>
      <c r="K405" s="165"/>
      <c r="L405" s="165"/>
      <c r="M405" s="165"/>
      <c r="N405" s="165"/>
    </row>
    <row r="406" spans="1:15" ht="34.5" customHeight="1" x14ac:dyDescent="0.25">
      <c r="A406" s="205"/>
      <c r="B406" s="223" t="s">
        <v>40</v>
      </c>
      <c r="C406" s="166">
        <v>2020</v>
      </c>
      <c r="D406" s="166">
        <v>2026</v>
      </c>
      <c r="E406" s="217" t="s">
        <v>38</v>
      </c>
      <c r="F406" s="103" t="s">
        <v>14</v>
      </c>
      <c r="G406" s="98" t="s">
        <v>27</v>
      </c>
      <c r="H406" s="98" t="s">
        <v>27</v>
      </c>
      <c r="I406" s="98" t="s">
        <v>27</v>
      </c>
      <c r="J406" s="166" t="s">
        <v>27</v>
      </c>
      <c r="K406" s="163"/>
      <c r="L406" s="163"/>
      <c r="M406" s="163"/>
      <c r="N406" s="163"/>
    </row>
    <row r="407" spans="1:15" ht="34.9" customHeight="1" x14ac:dyDescent="0.25">
      <c r="A407" s="206"/>
      <c r="B407" s="224"/>
      <c r="C407" s="167"/>
      <c r="D407" s="167"/>
      <c r="E407" s="218"/>
      <c r="F407" s="103" t="s">
        <v>20</v>
      </c>
      <c r="G407" s="98" t="s">
        <v>27</v>
      </c>
      <c r="H407" s="98" t="s">
        <v>27</v>
      </c>
      <c r="I407" s="98" t="s">
        <v>27</v>
      </c>
      <c r="J407" s="167"/>
      <c r="K407" s="164"/>
      <c r="L407" s="164"/>
      <c r="M407" s="164"/>
      <c r="N407" s="164"/>
    </row>
    <row r="408" spans="1:15" ht="39" customHeight="1" x14ac:dyDescent="0.25">
      <c r="A408" s="207"/>
      <c r="B408" s="225"/>
      <c r="C408" s="168"/>
      <c r="D408" s="168"/>
      <c r="E408" s="219"/>
      <c r="F408" s="103" t="s">
        <v>21</v>
      </c>
      <c r="G408" s="98" t="s">
        <v>27</v>
      </c>
      <c r="H408" s="98" t="s">
        <v>27</v>
      </c>
      <c r="I408" s="98" t="s">
        <v>27</v>
      </c>
      <c r="J408" s="168"/>
      <c r="K408" s="165"/>
      <c r="L408" s="165"/>
      <c r="M408" s="165"/>
      <c r="N408" s="165"/>
    </row>
    <row r="409" spans="1:15" ht="31.15" customHeight="1" x14ac:dyDescent="0.25">
      <c r="A409" s="163"/>
      <c r="B409" s="223" t="s">
        <v>41</v>
      </c>
      <c r="C409" s="166">
        <v>2020</v>
      </c>
      <c r="D409" s="166">
        <v>2026</v>
      </c>
      <c r="E409" s="217" t="s">
        <v>38</v>
      </c>
      <c r="F409" s="103" t="s">
        <v>14</v>
      </c>
      <c r="G409" s="98">
        <f>G410+G411</f>
        <v>1049224.5</v>
      </c>
      <c r="H409" s="98">
        <f t="shared" ref="H409" si="176">H410+H411</f>
        <v>1049224.5</v>
      </c>
      <c r="I409" s="98">
        <f>H409/G409*100</f>
        <v>100</v>
      </c>
      <c r="J409" s="166"/>
      <c r="K409" s="163"/>
      <c r="L409" s="163"/>
      <c r="M409" s="163"/>
      <c r="N409" s="163"/>
    </row>
    <row r="410" spans="1:15" ht="31.5" customHeight="1" x14ac:dyDescent="0.25">
      <c r="A410" s="164"/>
      <c r="B410" s="224"/>
      <c r="C410" s="167"/>
      <c r="D410" s="167"/>
      <c r="E410" s="218"/>
      <c r="F410" s="103" t="s">
        <v>20</v>
      </c>
      <c r="G410" s="94">
        <f t="shared" ref="G410:H410" si="177">G425+G413+G416+G419+G422</f>
        <v>1049224.5</v>
      </c>
      <c r="H410" s="94">
        <f t="shared" si="177"/>
        <v>1049224.5</v>
      </c>
      <c r="I410" s="98">
        <f t="shared" ref="I410:I422" si="178">H410/G410*100</f>
        <v>100</v>
      </c>
      <c r="J410" s="167"/>
      <c r="K410" s="164"/>
      <c r="L410" s="164"/>
      <c r="M410" s="164"/>
      <c r="N410" s="164"/>
    </row>
    <row r="411" spans="1:15" ht="33" customHeight="1" x14ac:dyDescent="0.25">
      <c r="A411" s="165"/>
      <c r="B411" s="225"/>
      <c r="C411" s="168"/>
      <c r="D411" s="168"/>
      <c r="E411" s="219"/>
      <c r="F411" s="103" t="s">
        <v>21</v>
      </c>
      <c r="G411" s="94">
        <f t="shared" ref="G411:H411" si="179">G426+G414+G417+G420+G423</f>
        <v>0</v>
      </c>
      <c r="H411" s="94">
        <f t="shared" si="179"/>
        <v>0</v>
      </c>
      <c r="I411" s="98">
        <v>0</v>
      </c>
      <c r="J411" s="168"/>
      <c r="K411" s="165"/>
      <c r="L411" s="165"/>
      <c r="M411" s="165"/>
      <c r="N411" s="165"/>
      <c r="O411" s="10"/>
    </row>
    <row r="412" spans="1:15" ht="31.15" customHeight="1" x14ac:dyDescent="0.25">
      <c r="A412" s="2"/>
      <c r="B412" s="223" t="s">
        <v>98</v>
      </c>
      <c r="C412" s="166">
        <v>2020</v>
      </c>
      <c r="D412" s="166">
        <v>2026</v>
      </c>
      <c r="E412" s="217" t="s">
        <v>38</v>
      </c>
      <c r="F412" s="103" t="s">
        <v>14</v>
      </c>
      <c r="G412" s="98">
        <f t="shared" ref="G412:H412" si="180">G413+G414</f>
        <v>949224.5</v>
      </c>
      <c r="H412" s="98">
        <f t="shared" si="180"/>
        <v>949224.5</v>
      </c>
      <c r="I412" s="98">
        <f t="shared" si="178"/>
        <v>100</v>
      </c>
      <c r="J412" s="163" t="s">
        <v>77</v>
      </c>
      <c r="K412" s="163" t="s">
        <v>64</v>
      </c>
      <c r="L412" s="163">
        <v>105</v>
      </c>
      <c r="M412" s="163">
        <v>108</v>
      </c>
      <c r="N412" s="244">
        <f>M412/L412*100</f>
        <v>102.85714285714285</v>
      </c>
    </row>
    <row r="413" spans="1:15" ht="35.25" customHeight="1" x14ac:dyDescent="0.25">
      <c r="A413" s="2"/>
      <c r="B413" s="224"/>
      <c r="C413" s="167"/>
      <c r="D413" s="167"/>
      <c r="E413" s="218"/>
      <c r="F413" s="103" t="s">
        <v>20</v>
      </c>
      <c r="G413" s="98">
        <v>949224.5</v>
      </c>
      <c r="H413" s="98">
        <v>949224.5</v>
      </c>
      <c r="I413" s="98">
        <f t="shared" si="178"/>
        <v>100</v>
      </c>
      <c r="J413" s="164"/>
      <c r="K413" s="164"/>
      <c r="L413" s="164"/>
      <c r="M413" s="164"/>
      <c r="N413" s="245"/>
    </row>
    <row r="414" spans="1:15" ht="42.75" customHeight="1" x14ac:dyDescent="0.25">
      <c r="A414" s="2"/>
      <c r="B414" s="225"/>
      <c r="C414" s="168"/>
      <c r="D414" s="168"/>
      <c r="E414" s="219"/>
      <c r="F414" s="103" t="s">
        <v>21</v>
      </c>
      <c r="G414" s="98">
        <v>0</v>
      </c>
      <c r="H414" s="98">
        <v>0</v>
      </c>
      <c r="I414" s="98">
        <v>0</v>
      </c>
      <c r="J414" s="165"/>
      <c r="K414" s="165"/>
      <c r="L414" s="165"/>
      <c r="M414" s="165"/>
      <c r="N414" s="246"/>
    </row>
    <row r="415" spans="1:15" s="38" customFormat="1" ht="62.45" hidden="1" customHeight="1" x14ac:dyDescent="0.25">
      <c r="A415" s="35"/>
      <c r="B415" s="223" t="s">
        <v>221</v>
      </c>
      <c r="C415" s="166">
        <v>2022</v>
      </c>
      <c r="D415" s="166">
        <v>2026</v>
      </c>
      <c r="E415" s="217" t="s">
        <v>38</v>
      </c>
      <c r="F415" s="103" t="s">
        <v>14</v>
      </c>
      <c r="G415" s="94">
        <f t="shared" ref="G415:H415" si="181">G416+G417</f>
        <v>0</v>
      </c>
      <c r="H415" s="94">
        <f t="shared" si="181"/>
        <v>0</v>
      </c>
      <c r="I415" s="98" t="e">
        <f t="shared" si="178"/>
        <v>#DIV/0!</v>
      </c>
      <c r="J415" s="163" t="s">
        <v>118</v>
      </c>
      <c r="K415" s="163" t="s">
        <v>64</v>
      </c>
      <c r="L415" s="163">
        <v>0</v>
      </c>
      <c r="M415" s="163">
        <v>0</v>
      </c>
      <c r="N415" s="163">
        <v>0</v>
      </c>
    </row>
    <row r="416" spans="1:15" s="38" customFormat="1" ht="62.45" hidden="1" customHeight="1" x14ac:dyDescent="0.25">
      <c r="A416" s="35"/>
      <c r="B416" s="224"/>
      <c r="C416" s="167"/>
      <c r="D416" s="167"/>
      <c r="E416" s="218"/>
      <c r="F416" s="103" t="s">
        <v>20</v>
      </c>
      <c r="G416" s="98">
        <v>0</v>
      </c>
      <c r="H416" s="98">
        <v>0</v>
      </c>
      <c r="I416" s="98" t="e">
        <f t="shared" si="178"/>
        <v>#DIV/0!</v>
      </c>
      <c r="J416" s="164"/>
      <c r="K416" s="164"/>
      <c r="L416" s="164"/>
      <c r="M416" s="164"/>
      <c r="N416" s="164"/>
    </row>
    <row r="417" spans="1:14" s="38" customFormat="1" ht="62.45" hidden="1" customHeight="1" x14ac:dyDescent="0.25">
      <c r="A417" s="35"/>
      <c r="B417" s="225"/>
      <c r="C417" s="168"/>
      <c r="D417" s="168"/>
      <c r="E417" s="219"/>
      <c r="F417" s="103" t="s">
        <v>21</v>
      </c>
      <c r="G417" s="94">
        <v>0</v>
      </c>
      <c r="H417" s="94">
        <v>0</v>
      </c>
      <c r="I417" s="98" t="e">
        <f t="shared" si="178"/>
        <v>#DIV/0!</v>
      </c>
      <c r="J417" s="165"/>
      <c r="K417" s="165"/>
      <c r="L417" s="165"/>
      <c r="M417" s="165"/>
      <c r="N417" s="165"/>
    </row>
    <row r="418" spans="1:14" s="38" customFormat="1" ht="39.75" customHeight="1" x14ac:dyDescent="0.25">
      <c r="A418" s="35"/>
      <c r="B418" s="223" t="s">
        <v>222</v>
      </c>
      <c r="C418" s="166">
        <v>2022</v>
      </c>
      <c r="D418" s="166">
        <v>2026</v>
      </c>
      <c r="E418" s="217" t="s">
        <v>38</v>
      </c>
      <c r="F418" s="103" t="s">
        <v>14</v>
      </c>
      <c r="G418" s="94">
        <f t="shared" ref="G418:H418" si="182">G419+G420</f>
        <v>63200</v>
      </c>
      <c r="H418" s="94">
        <f t="shared" si="182"/>
        <v>63200</v>
      </c>
      <c r="I418" s="98">
        <f t="shared" si="178"/>
        <v>100</v>
      </c>
      <c r="J418" s="163" t="s">
        <v>118</v>
      </c>
      <c r="K418" s="163" t="s">
        <v>64</v>
      </c>
      <c r="L418" s="163">
        <v>100</v>
      </c>
      <c r="M418" s="163">
        <v>100</v>
      </c>
      <c r="N418" s="163">
        <v>100</v>
      </c>
    </row>
    <row r="419" spans="1:14" s="38" customFormat="1" ht="31.5" customHeight="1" x14ac:dyDescent="0.25">
      <c r="A419" s="35"/>
      <c r="B419" s="224"/>
      <c r="C419" s="167"/>
      <c r="D419" s="167"/>
      <c r="E419" s="218"/>
      <c r="F419" s="103" t="s">
        <v>20</v>
      </c>
      <c r="G419" s="98">
        <v>63200</v>
      </c>
      <c r="H419" s="98">
        <v>63200</v>
      </c>
      <c r="I419" s="98">
        <f t="shared" si="178"/>
        <v>100</v>
      </c>
      <c r="J419" s="164"/>
      <c r="K419" s="164"/>
      <c r="L419" s="164"/>
      <c r="M419" s="164"/>
      <c r="N419" s="164"/>
    </row>
    <row r="420" spans="1:14" s="38" customFormat="1" ht="38.25" customHeight="1" x14ac:dyDescent="0.25">
      <c r="A420" s="35"/>
      <c r="B420" s="225"/>
      <c r="C420" s="168"/>
      <c r="D420" s="168"/>
      <c r="E420" s="219"/>
      <c r="F420" s="103" t="s">
        <v>21</v>
      </c>
      <c r="G420" s="94">
        <v>0</v>
      </c>
      <c r="H420" s="94">
        <v>0</v>
      </c>
      <c r="I420" s="98">
        <v>0</v>
      </c>
      <c r="J420" s="165"/>
      <c r="K420" s="165"/>
      <c r="L420" s="165"/>
      <c r="M420" s="165"/>
      <c r="N420" s="165"/>
    </row>
    <row r="421" spans="1:14" s="74" customFormat="1" ht="36" customHeight="1" x14ac:dyDescent="0.25">
      <c r="A421" s="73"/>
      <c r="B421" s="223" t="s">
        <v>223</v>
      </c>
      <c r="C421" s="166">
        <v>2022</v>
      </c>
      <c r="D421" s="166">
        <v>2026</v>
      </c>
      <c r="E421" s="217" t="s">
        <v>38</v>
      </c>
      <c r="F421" s="103" t="s">
        <v>14</v>
      </c>
      <c r="G421" s="94">
        <f t="shared" ref="G421:H421" si="183">G422+G423</f>
        <v>36800</v>
      </c>
      <c r="H421" s="94">
        <f t="shared" si="183"/>
        <v>36800</v>
      </c>
      <c r="I421" s="98">
        <f t="shared" si="178"/>
        <v>100</v>
      </c>
      <c r="J421" s="163" t="s">
        <v>224</v>
      </c>
      <c r="K421" s="163" t="s">
        <v>64</v>
      </c>
      <c r="L421" s="163">
        <v>55</v>
      </c>
      <c r="M421" s="163">
        <v>55</v>
      </c>
      <c r="N421" s="163">
        <f>M421/L421*100</f>
        <v>100</v>
      </c>
    </row>
    <row r="422" spans="1:14" s="74" customFormat="1" ht="41.25" customHeight="1" x14ac:dyDescent="0.25">
      <c r="A422" s="73"/>
      <c r="B422" s="224"/>
      <c r="C422" s="167"/>
      <c r="D422" s="167"/>
      <c r="E422" s="218"/>
      <c r="F422" s="103" t="s">
        <v>20</v>
      </c>
      <c r="G422" s="98">
        <v>36800</v>
      </c>
      <c r="H422" s="98">
        <v>36800</v>
      </c>
      <c r="I422" s="98">
        <f t="shared" si="178"/>
        <v>100</v>
      </c>
      <c r="J422" s="164"/>
      <c r="K422" s="164"/>
      <c r="L422" s="164"/>
      <c r="M422" s="164"/>
      <c r="N422" s="164"/>
    </row>
    <row r="423" spans="1:14" s="74" customFormat="1" ht="62.45" customHeight="1" x14ac:dyDescent="0.25">
      <c r="A423" s="73"/>
      <c r="B423" s="225"/>
      <c r="C423" s="168"/>
      <c r="D423" s="168"/>
      <c r="E423" s="219"/>
      <c r="F423" s="103" t="s">
        <v>21</v>
      </c>
      <c r="G423" s="94">
        <v>0</v>
      </c>
      <c r="H423" s="94">
        <v>0</v>
      </c>
      <c r="I423" s="98">
        <v>0</v>
      </c>
      <c r="J423" s="165"/>
      <c r="K423" s="165"/>
      <c r="L423" s="165"/>
      <c r="M423" s="165"/>
      <c r="N423" s="165"/>
    </row>
    <row r="424" spans="1:14" s="38" customFormat="1" ht="62.45" hidden="1" customHeight="1" x14ac:dyDescent="0.25">
      <c r="A424" s="35"/>
      <c r="B424" s="223" t="s">
        <v>248</v>
      </c>
      <c r="C424" s="163">
        <v>2022</v>
      </c>
      <c r="D424" s="163">
        <v>2026</v>
      </c>
      <c r="E424" s="205" t="s">
        <v>38</v>
      </c>
      <c r="F424" s="39" t="s">
        <v>14</v>
      </c>
      <c r="G424" s="22">
        <f t="shared" ref="G424:I424" si="184">G425+G426</f>
        <v>0</v>
      </c>
      <c r="H424" s="22">
        <f t="shared" si="184"/>
        <v>0</v>
      </c>
      <c r="I424" s="22">
        <f t="shared" si="184"/>
        <v>0</v>
      </c>
      <c r="J424" s="163" t="s">
        <v>118</v>
      </c>
      <c r="K424" s="163" t="s">
        <v>64</v>
      </c>
      <c r="L424" s="163"/>
      <c r="M424" s="163"/>
      <c r="N424" s="163"/>
    </row>
    <row r="425" spans="1:14" s="38" customFormat="1" ht="62.45" hidden="1" customHeight="1" x14ac:dyDescent="0.25">
      <c r="A425" s="35"/>
      <c r="B425" s="224"/>
      <c r="C425" s="164"/>
      <c r="D425" s="164"/>
      <c r="E425" s="206"/>
      <c r="F425" s="39" t="s">
        <v>20</v>
      </c>
      <c r="G425" s="21">
        <v>0</v>
      </c>
      <c r="H425" s="21">
        <v>0</v>
      </c>
      <c r="I425" s="21">
        <v>0</v>
      </c>
      <c r="J425" s="164"/>
      <c r="K425" s="164"/>
      <c r="L425" s="164"/>
      <c r="M425" s="164"/>
      <c r="N425" s="164"/>
    </row>
    <row r="426" spans="1:14" s="38" customFormat="1" ht="62.45" hidden="1" customHeight="1" x14ac:dyDescent="0.25">
      <c r="A426" s="35"/>
      <c r="B426" s="225"/>
      <c r="C426" s="165"/>
      <c r="D426" s="165"/>
      <c r="E426" s="207"/>
      <c r="F426" s="39" t="s">
        <v>21</v>
      </c>
      <c r="G426" s="22">
        <v>0</v>
      </c>
      <c r="H426" s="22">
        <v>0</v>
      </c>
      <c r="I426" s="22">
        <v>0</v>
      </c>
      <c r="J426" s="165"/>
      <c r="K426" s="165"/>
      <c r="L426" s="165"/>
      <c r="M426" s="165"/>
      <c r="N426" s="165"/>
    </row>
    <row r="427" spans="1:14" ht="31.15" customHeight="1" x14ac:dyDescent="0.25">
      <c r="A427" s="205"/>
      <c r="B427" s="227" t="s">
        <v>62</v>
      </c>
      <c r="C427" s="214"/>
      <c r="D427" s="214"/>
      <c r="E427" s="214"/>
      <c r="F427" s="20" t="s">
        <v>14</v>
      </c>
      <c r="G427" s="44">
        <f t="shared" ref="G427:H427" si="185">G428+G429</f>
        <v>29991382.329999998</v>
      </c>
      <c r="H427" s="44">
        <f t="shared" si="185"/>
        <v>29991382.329999998</v>
      </c>
      <c r="I427" s="44">
        <f>H427/G427*100</f>
        <v>100</v>
      </c>
      <c r="J427" s="169" t="s">
        <v>13</v>
      </c>
      <c r="K427" s="169" t="s">
        <v>13</v>
      </c>
      <c r="L427" s="169" t="s">
        <v>13</v>
      </c>
      <c r="M427" s="169" t="s">
        <v>13</v>
      </c>
      <c r="N427" s="169" t="s">
        <v>13</v>
      </c>
    </row>
    <row r="428" spans="1:14" ht="45.75" customHeight="1" x14ac:dyDescent="0.25">
      <c r="A428" s="206"/>
      <c r="B428" s="228"/>
      <c r="C428" s="215"/>
      <c r="D428" s="215"/>
      <c r="E428" s="215"/>
      <c r="F428" s="20" t="s">
        <v>20</v>
      </c>
      <c r="G428" s="44">
        <f t="shared" ref="G428:I429" si="186">G374+G410</f>
        <v>20370952.809999999</v>
      </c>
      <c r="H428" s="44">
        <f t="shared" si="186"/>
        <v>20370952.809999999</v>
      </c>
      <c r="I428" s="44">
        <f>H428/G428*100</f>
        <v>100</v>
      </c>
      <c r="J428" s="170"/>
      <c r="K428" s="170"/>
      <c r="L428" s="170"/>
      <c r="M428" s="170"/>
      <c r="N428" s="170"/>
    </row>
    <row r="429" spans="1:14" ht="33.75" customHeight="1" x14ac:dyDescent="0.25">
      <c r="A429" s="207"/>
      <c r="B429" s="229"/>
      <c r="C429" s="216"/>
      <c r="D429" s="216"/>
      <c r="E429" s="216"/>
      <c r="F429" s="20" t="s">
        <v>21</v>
      </c>
      <c r="G429" s="45">
        <f t="shared" si="186"/>
        <v>9620429.5199999996</v>
      </c>
      <c r="H429" s="45">
        <f t="shared" si="186"/>
        <v>9620429.5199999996</v>
      </c>
      <c r="I429" s="45">
        <f t="shared" si="186"/>
        <v>100</v>
      </c>
      <c r="J429" s="171"/>
      <c r="K429" s="171"/>
      <c r="L429" s="171"/>
      <c r="M429" s="171"/>
      <c r="N429" s="171"/>
    </row>
    <row r="430" spans="1:14" ht="31.15" customHeight="1" x14ac:dyDescent="0.25">
      <c r="A430" s="205"/>
      <c r="B430" s="128" t="s">
        <v>53</v>
      </c>
      <c r="C430" s="90">
        <v>2020</v>
      </c>
      <c r="D430" s="90">
        <v>2026</v>
      </c>
      <c r="E430" s="90" t="s">
        <v>27</v>
      </c>
      <c r="F430" s="90" t="s">
        <v>27</v>
      </c>
      <c r="G430" s="98" t="s">
        <v>27</v>
      </c>
      <c r="H430" s="98" t="s">
        <v>27</v>
      </c>
      <c r="I430" s="98" t="s">
        <v>27</v>
      </c>
      <c r="J430" s="6" t="s">
        <v>27</v>
      </c>
      <c r="K430" s="6"/>
      <c r="L430" s="6"/>
      <c r="M430" s="6"/>
      <c r="N430" s="6"/>
    </row>
    <row r="431" spans="1:14" ht="43.5" customHeight="1" x14ac:dyDescent="0.25">
      <c r="A431" s="206"/>
      <c r="B431" s="128" t="s">
        <v>54</v>
      </c>
      <c r="C431" s="90">
        <v>2020</v>
      </c>
      <c r="D431" s="90">
        <v>2026</v>
      </c>
      <c r="E431" s="90" t="s">
        <v>27</v>
      </c>
      <c r="F431" s="90" t="s">
        <v>27</v>
      </c>
      <c r="G431" s="98" t="s">
        <v>27</v>
      </c>
      <c r="H431" s="98" t="s">
        <v>27</v>
      </c>
      <c r="I431" s="98" t="s">
        <v>27</v>
      </c>
      <c r="J431" s="6"/>
      <c r="K431" s="6"/>
      <c r="L431" s="6"/>
      <c r="M431" s="6"/>
      <c r="N431" s="6"/>
    </row>
    <row r="432" spans="1:14" ht="33.75" customHeight="1" x14ac:dyDescent="0.25">
      <c r="A432" s="207"/>
      <c r="B432" s="223" t="s">
        <v>78</v>
      </c>
      <c r="C432" s="166">
        <v>2020</v>
      </c>
      <c r="D432" s="166">
        <v>2026</v>
      </c>
      <c r="E432" s="217"/>
      <c r="F432" s="103" t="s">
        <v>14</v>
      </c>
      <c r="G432" s="98" t="s">
        <v>27</v>
      </c>
      <c r="H432" s="98" t="s">
        <v>27</v>
      </c>
      <c r="I432" s="98" t="s">
        <v>27</v>
      </c>
      <c r="J432" s="6"/>
      <c r="K432" s="6"/>
      <c r="L432" s="6"/>
      <c r="M432" s="6"/>
      <c r="N432" s="6"/>
    </row>
    <row r="433" spans="1:14" ht="38.25" customHeight="1" x14ac:dyDescent="0.25">
      <c r="A433" s="205"/>
      <c r="B433" s="224"/>
      <c r="C433" s="167"/>
      <c r="D433" s="167"/>
      <c r="E433" s="218"/>
      <c r="F433" s="103" t="s">
        <v>20</v>
      </c>
      <c r="G433" s="98" t="s">
        <v>27</v>
      </c>
      <c r="H433" s="98" t="s">
        <v>27</v>
      </c>
      <c r="I433" s="98" t="s">
        <v>27</v>
      </c>
      <c r="J433" s="163" t="s">
        <v>27</v>
      </c>
      <c r="K433" s="6" t="s">
        <v>27</v>
      </c>
      <c r="L433" s="6" t="s">
        <v>27</v>
      </c>
      <c r="M433" s="6" t="s">
        <v>27</v>
      </c>
      <c r="N433" s="6" t="s">
        <v>27</v>
      </c>
    </row>
    <row r="434" spans="1:14" ht="45.75" customHeight="1" x14ac:dyDescent="0.25">
      <c r="A434" s="206"/>
      <c r="B434" s="225"/>
      <c r="C434" s="168"/>
      <c r="D434" s="168"/>
      <c r="E434" s="219"/>
      <c r="F434" s="103" t="s">
        <v>21</v>
      </c>
      <c r="G434" s="98" t="s">
        <v>27</v>
      </c>
      <c r="H434" s="98" t="s">
        <v>27</v>
      </c>
      <c r="I434" s="98" t="s">
        <v>27</v>
      </c>
      <c r="J434" s="165"/>
      <c r="K434" s="6" t="s">
        <v>27</v>
      </c>
      <c r="L434" s="6" t="s">
        <v>27</v>
      </c>
      <c r="M434" s="6" t="s">
        <v>27</v>
      </c>
      <c r="N434" s="6" t="s">
        <v>27</v>
      </c>
    </row>
    <row r="435" spans="1:14" ht="15" customHeight="1" x14ac:dyDescent="0.25">
      <c r="A435" s="207"/>
      <c r="B435" s="223" t="s">
        <v>79</v>
      </c>
      <c r="C435" s="163">
        <v>2020</v>
      </c>
      <c r="D435" s="163">
        <v>2026</v>
      </c>
      <c r="E435" s="205" t="s">
        <v>43</v>
      </c>
      <c r="F435" s="11" t="s">
        <v>14</v>
      </c>
      <c r="G435" s="98">
        <f t="shared" ref="G435:H435" si="187">G436+G437</f>
        <v>4363945.24</v>
      </c>
      <c r="H435" s="98">
        <f t="shared" si="187"/>
        <v>4363945.24</v>
      </c>
      <c r="I435" s="98">
        <f>H435/G435*100</f>
        <v>100</v>
      </c>
      <c r="J435" s="6"/>
      <c r="K435" s="6"/>
      <c r="L435" s="6"/>
      <c r="M435" s="6"/>
      <c r="N435" s="6"/>
    </row>
    <row r="436" spans="1:14" ht="31.5" customHeight="1" x14ac:dyDescent="0.25">
      <c r="B436" s="224"/>
      <c r="C436" s="164"/>
      <c r="D436" s="164"/>
      <c r="E436" s="206"/>
      <c r="F436" s="11" t="s">
        <v>20</v>
      </c>
      <c r="G436" s="98">
        <f t="shared" ref="G436:H436" si="188">G439</f>
        <v>4363945.24</v>
      </c>
      <c r="H436" s="98">
        <f t="shared" si="188"/>
        <v>4363945.24</v>
      </c>
      <c r="I436" s="98">
        <f t="shared" ref="I436:I439" si="189">H436/G436*100</f>
        <v>100</v>
      </c>
      <c r="J436" s="6"/>
      <c r="K436" s="6"/>
      <c r="L436" s="6"/>
      <c r="M436" s="6"/>
      <c r="N436" s="6"/>
    </row>
    <row r="437" spans="1:14" ht="28.9" customHeight="1" x14ac:dyDescent="0.25">
      <c r="B437" s="225"/>
      <c r="C437" s="165"/>
      <c r="D437" s="165"/>
      <c r="E437" s="207"/>
      <c r="F437" s="11" t="s">
        <v>21</v>
      </c>
      <c r="G437" s="98">
        <v>0</v>
      </c>
      <c r="H437" s="98">
        <v>0</v>
      </c>
      <c r="I437" s="98">
        <v>0</v>
      </c>
      <c r="J437" s="6"/>
      <c r="K437" s="6"/>
      <c r="L437" s="6"/>
      <c r="M437" s="6"/>
      <c r="N437" s="6"/>
    </row>
    <row r="438" spans="1:14" ht="30.75" customHeight="1" x14ac:dyDescent="0.25">
      <c r="B438" s="199" t="s">
        <v>100</v>
      </c>
      <c r="C438" s="166">
        <v>2020</v>
      </c>
      <c r="D438" s="166">
        <v>2026</v>
      </c>
      <c r="E438" s="217" t="s">
        <v>43</v>
      </c>
      <c r="F438" s="103" t="s">
        <v>14</v>
      </c>
      <c r="G438" s="98">
        <f t="shared" ref="G438:H438" si="190">G439+G440</f>
        <v>4363945.24</v>
      </c>
      <c r="H438" s="98">
        <f t="shared" si="190"/>
        <v>4363945.24</v>
      </c>
      <c r="I438" s="98">
        <f t="shared" si="189"/>
        <v>100</v>
      </c>
      <c r="J438" s="163" t="s">
        <v>80</v>
      </c>
      <c r="K438" s="163" t="s">
        <v>64</v>
      </c>
      <c r="L438" s="163">
        <v>100</v>
      </c>
      <c r="M438" s="163">
        <v>100</v>
      </c>
      <c r="N438" s="163">
        <v>100</v>
      </c>
    </row>
    <row r="439" spans="1:14" ht="41.45" customHeight="1" x14ac:dyDescent="0.25">
      <c r="B439" s="200"/>
      <c r="C439" s="167"/>
      <c r="D439" s="167"/>
      <c r="E439" s="218"/>
      <c r="F439" s="103" t="s">
        <v>20</v>
      </c>
      <c r="G439" s="94">
        <v>4363945.24</v>
      </c>
      <c r="H439" s="98">
        <v>4363945.24</v>
      </c>
      <c r="I439" s="98">
        <f t="shared" si="189"/>
        <v>100</v>
      </c>
      <c r="J439" s="164"/>
      <c r="K439" s="164"/>
      <c r="L439" s="164"/>
      <c r="M439" s="164"/>
      <c r="N439" s="164"/>
    </row>
    <row r="440" spans="1:14" ht="30.6" customHeight="1" x14ac:dyDescent="0.25">
      <c r="B440" s="201"/>
      <c r="C440" s="168"/>
      <c r="D440" s="168"/>
      <c r="E440" s="219"/>
      <c r="F440" s="103" t="s">
        <v>21</v>
      </c>
      <c r="G440" s="98">
        <v>0</v>
      </c>
      <c r="H440" s="98">
        <v>0</v>
      </c>
      <c r="I440" s="98">
        <v>0</v>
      </c>
      <c r="J440" s="165"/>
      <c r="K440" s="165"/>
      <c r="L440" s="165"/>
      <c r="M440" s="165"/>
      <c r="N440" s="165"/>
    </row>
    <row r="441" spans="1:14" ht="31.15" customHeight="1" x14ac:dyDescent="0.25">
      <c r="A441" s="250"/>
      <c r="B441" s="199" t="s">
        <v>82</v>
      </c>
      <c r="C441" s="166">
        <v>2020</v>
      </c>
      <c r="D441" s="166">
        <v>2026</v>
      </c>
      <c r="E441" s="217" t="s">
        <v>43</v>
      </c>
      <c r="F441" s="103" t="s">
        <v>14</v>
      </c>
      <c r="G441" s="98" t="s">
        <v>27</v>
      </c>
      <c r="H441" s="98" t="s">
        <v>27</v>
      </c>
      <c r="I441" s="98" t="s">
        <v>27</v>
      </c>
      <c r="J441" s="163" t="s">
        <v>83</v>
      </c>
      <c r="K441" s="163" t="s">
        <v>83</v>
      </c>
      <c r="L441" s="163" t="s">
        <v>83</v>
      </c>
      <c r="M441" s="163" t="s">
        <v>83</v>
      </c>
      <c r="N441" s="163" t="s">
        <v>83</v>
      </c>
    </row>
    <row r="442" spans="1:14" ht="37.15" customHeight="1" x14ac:dyDescent="0.25">
      <c r="A442" s="251"/>
      <c r="B442" s="200"/>
      <c r="C442" s="167"/>
      <c r="D442" s="167"/>
      <c r="E442" s="218"/>
      <c r="F442" s="103" t="s">
        <v>20</v>
      </c>
      <c r="G442" s="98" t="s">
        <v>27</v>
      </c>
      <c r="H442" s="98" t="s">
        <v>27</v>
      </c>
      <c r="I442" s="98" t="s">
        <v>27</v>
      </c>
      <c r="J442" s="164"/>
      <c r="K442" s="164"/>
      <c r="L442" s="164"/>
      <c r="M442" s="164"/>
      <c r="N442" s="164"/>
    </row>
    <row r="443" spans="1:14" ht="33" customHeight="1" x14ac:dyDescent="0.25">
      <c r="A443" s="252"/>
      <c r="B443" s="200"/>
      <c r="C443" s="167"/>
      <c r="D443" s="167"/>
      <c r="E443" s="218"/>
      <c r="F443" s="217" t="s">
        <v>21</v>
      </c>
      <c r="G443" s="275" t="s">
        <v>27</v>
      </c>
      <c r="H443" s="275" t="s">
        <v>27</v>
      </c>
      <c r="I443" s="275" t="s">
        <v>27</v>
      </c>
      <c r="J443" s="164"/>
      <c r="K443" s="164"/>
      <c r="L443" s="164"/>
      <c r="M443" s="164"/>
      <c r="N443" s="164"/>
    </row>
    <row r="444" spans="1:14" ht="30.75" hidden="1" customHeight="1" x14ac:dyDescent="0.25">
      <c r="A444" s="250"/>
      <c r="B444" s="200"/>
      <c r="C444" s="167"/>
      <c r="D444" s="167"/>
      <c r="E444" s="218"/>
      <c r="F444" s="218"/>
      <c r="G444" s="276"/>
      <c r="H444" s="276"/>
      <c r="I444" s="276"/>
      <c r="J444" s="164"/>
      <c r="K444" s="164"/>
      <c r="L444" s="164"/>
      <c r="M444" s="164"/>
      <c r="N444" s="164"/>
    </row>
    <row r="445" spans="1:14" ht="48" hidden="1" customHeight="1" x14ac:dyDescent="0.25">
      <c r="A445" s="251"/>
      <c r="B445" s="201"/>
      <c r="C445" s="168"/>
      <c r="D445" s="168"/>
      <c r="E445" s="219"/>
      <c r="F445" s="219"/>
      <c r="G445" s="277"/>
      <c r="H445" s="277"/>
      <c r="I445" s="277"/>
      <c r="J445" s="165"/>
      <c r="K445" s="165"/>
      <c r="L445" s="165"/>
      <c r="M445" s="165"/>
      <c r="N445" s="165"/>
    </row>
    <row r="446" spans="1:14" ht="42.6" customHeight="1" x14ac:dyDescent="0.25">
      <c r="A446" s="252"/>
      <c r="B446" s="199" t="s">
        <v>84</v>
      </c>
      <c r="C446" s="166">
        <v>2020</v>
      </c>
      <c r="D446" s="166">
        <v>2026</v>
      </c>
      <c r="E446" s="217" t="s">
        <v>43</v>
      </c>
      <c r="F446" s="103" t="s">
        <v>14</v>
      </c>
      <c r="G446" s="94">
        <f t="shared" ref="G446:H446" si="191">G447+G448</f>
        <v>17911152.039999999</v>
      </c>
      <c r="H446" s="94">
        <f t="shared" si="191"/>
        <v>17495011.989999998</v>
      </c>
      <c r="I446" s="94">
        <f>H446/G446*100</f>
        <v>97.676642747096011</v>
      </c>
      <c r="J446" s="269" t="s">
        <v>83</v>
      </c>
      <c r="K446" s="163" t="s">
        <v>83</v>
      </c>
      <c r="L446" s="163" t="s">
        <v>83</v>
      </c>
      <c r="M446" s="163" t="s">
        <v>83</v>
      </c>
      <c r="N446" s="163" t="s">
        <v>83</v>
      </c>
    </row>
    <row r="447" spans="1:14" ht="24" customHeight="1" x14ac:dyDescent="0.25">
      <c r="A447" s="250"/>
      <c r="B447" s="200"/>
      <c r="C447" s="167"/>
      <c r="D447" s="167"/>
      <c r="E447" s="218"/>
      <c r="F447" s="103" t="s">
        <v>20</v>
      </c>
      <c r="G447" s="133">
        <f t="shared" ref="G447:H447" si="192">G450+G453+G456+G459+G462+G471+G465+G468</f>
        <v>83530.040000000008</v>
      </c>
      <c r="H447" s="133">
        <f t="shared" si="192"/>
        <v>83530.040000000008</v>
      </c>
      <c r="I447" s="94">
        <f t="shared" ref="I447:I472" si="193">H447/G447*100</f>
        <v>100</v>
      </c>
      <c r="J447" s="270"/>
      <c r="K447" s="164"/>
      <c r="L447" s="164"/>
      <c r="M447" s="164"/>
      <c r="N447" s="164"/>
    </row>
    <row r="448" spans="1:14" ht="42.75" customHeight="1" x14ac:dyDescent="0.25">
      <c r="A448" s="251"/>
      <c r="B448" s="201"/>
      <c r="C448" s="168"/>
      <c r="D448" s="168"/>
      <c r="E448" s="219"/>
      <c r="F448" s="103" t="s">
        <v>21</v>
      </c>
      <c r="G448" s="133">
        <f t="shared" ref="G448:H448" si="194">G451+G454+G457+G460+G463+G472+G466+G469</f>
        <v>17827622</v>
      </c>
      <c r="H448" s="133">
        <f t="shared" si="194"/>
        <v>17411481.949999999</v>
      </c>
      <c r="I448" s="94">
        <f t="shared" si="193"/>
        <v>97.665756823877018</v>
      </c>
      <c r="J448" s="271"/>
      <c r="K448" s="165"/>
      <c r="L448" s="165"/>
      <c r="M448" s="165"/>
      <c r="N448" s="165"/>
    </row>
    <row r="449" spans="1:14" ht="36.6" hidden="1" customHeight="1" x14ac:dyDescent="0.25">
      <c r="A449" s="252"/>
      <c r="B449" s="199" t="s">
        <v>85</v>
      </c>
      <c r="C449" s="163">
        <v>2020</v>
      </c>
      <c r="D449" s="163">
        <v>2026</v>
      </c>
      <c r="E449" s="205" t="s">
        <v>43</v>
      </c>
      <c r="F449" s="11" t="s">
        <v>14</v>
      </c>
      <c r="G449" s="1">
        <f t="shared" ref="G449:H449" si="195">G450+G451</f>
        <v>0</v>
      </c>
      <c r="H449" s="1">
        <f t="shared" si="195"/>
        <v>0</v>
      </c>
      <c r="I449" s="94" t="e">
        <f t="shared" si="193"/>
        <v>#DIV/0!</v>
      </c>
      <c r="J449" s="336" t="s">
        <v>86</v>
      </c>
      <c r="K449" s="163" t="s">
        <v>64</v>
      </c>
      <c r="L449" s="163">
        <v>100</v>
      </c>
      <c r="M449" s="163">
        <v>100</v>
      </c>
      <c r="N449" s="163">
        <v>100</v>
      </c>
    </row>
    <row r="450" spans="1:14" ht="31.15" hidden="1" customHeight="1" x14ac:dyDescent="0.25">
      <c r="A450" s="250"/>
      <c r="B450" s="200"/>
      <c r="C450" s="164"/>
      <c r="D450" s="164"/>
      <c r="E450" s="206"/>
      <c r="F450" s="11" t="s">
        <v>20</v>
      </c>
      <c r="G450" s="23">
        <v>0</v>
      </c>
      <c r="H450" s="1">
        <v>0</v>
      </c>
      <c r="I450" s="94" t="e">
        <f t="shared" si="193"/>
        <v>#DIV/0!</v>
      </c>
      <c r="J450" s="337"/>
      <c r="K450" s="164"/>
      <c r="L450" s="164"/>
      <c r="M450" s="164"/>
      <c r="N450" s="164"/>
    </row>
    <row r="451" spans="1:14" ht="46.15" hidden="1" customHeight="1" x14ac:dyDescent="0.25">
      <c r="A451" s="251"/>
      <c r="B451" s="201"/>
      <c r="C451" s="165"/>
      <c r="D451" s="165"/>
      <c r="E451" s="207"/>
      <c r="F451" s="11" t="s">
        <v>21</v>
      </c>
      <c r="G451" s="1">
        <v>0</v>
      </c>
      <c r="H451" s="1">
        <v>0</v>
      </c>
      <c r="I451" s="94" t="e">
        <f t="shared" si="193"/>
        <v>#DIV/0!</v>
      </c>
      <c r="J451" s="337"/>
      <c r="K451" s="165"/>
      <c r="L451" s="165"/>
      <c r="M451" s="165"/>
      <c r="N451" s="165"/>
    </row>
    <row r="452" spans="1:14" ht="43.9" customHeight="1" x14ac:dyDescent="0.25">
      <c r="A452" s="251"/>
      <c r="B452" s="199" t="s">
        <v>3</v>
      </c>
      <c r="C452" s="166">
        <v>2020</v>
      </c>
      <c r="D452" s="166">
        <v>2026</v>
      </c>
      <c r="E452" s="266" t="s">
        <v>19</v>
      </c>
      <c r="F452" s="103" t="s">
        <v>14</v>
      </c>
      <c r="G452" s="136">
        <f t="shared" ref="G452:H452" si="196">G453+G454</f>
        <v>2645770</v>
      </c>
      <c r="H452" s="136">
        <f t="shared" si="196"/>
        <v>2645770</v>
      </c>
      <c r="I452" s="94">
        <f t="shared" si="193"/>
        <v>100</v>
      </c>
      <c r="J452" s="337"/>
      <c r="K452" s="163" t="s">
        <v>64</v>
      </c>
      <c r="L452" s="163">
        <v>100</v>
      </c>
      <c r="M452" s="163">
        <v>100</v>
      </c>
      <c r="N452" s="163">
        <v>100</v>
      </c>
    </row>
    <row r="453" spans="1:14" ht="31.15" customHeight="1" x14ac:dyDescent="0.25">
      <c r="A453" s="251"/>
      <c r="B453" s="200"/>
      <c r="C453" s="167"/>
      <c r="D453" s="167"/>
      <c r="E453" s="267"/>
      <c r="F453" s="103" t="s">
        <v>20</v>
      </c>
      <c r="G453" s="136">
        <v>0</v>
      </c>
      <c r="H453" s="136">
        <v>0</v>
      </c>
      <c r="I453" s="94">
        <v>0</v>
      </c>
      <c r="J453" s="337"/>
      <c r="K453" s="164"/>
      <c r="L453" s="164"/>
      <c r="M453" s="164"/>
      <c r="N453" s="164"/>
    </row>
    <row r="454" spans="1:14" ht="39.6" customHeight="1" x14ac:dyDescent="0.25">
      <c r="A454" s="252"/>
      <c r="B454" s="201"/>
      <c r="C454" s="168"/>
      <c r="D454" s="168"/>
      <c r="E454" s="268"/>
      <c r="F454" s="103" t="s">
        <v>21</v>
      </c>
      <c r="G454" s="142">
        <v>2645770</v>
      </c>
      <c r="H454" s="142">
        <v>2645770</v>
      </c>
      <c r="I454" s="94">
        <f t="shared" si="193"/>
        <v>100</v>
      </c>
      <c r="J454" s="337"/>
      <c r="K454" s="165"/>
      <c r="L454" s="165"/>
      <c r="M454" s="165"/>
      <c r="N454" s="165"/>
    </row>
    <row r="455" spans="1:14" ht="31.15" customHeight="1" x14ac:dyDescent="0.25">
      <c r="A455" s="250"/>
      <c r="B455" s="199" t="s">
        <v>4</v>
      </c>
      <c r="C455" s="166">
        <v>2020</v>
      </c>
      <c r="D455" s="166">
        <v>2026</v>
      </c>
      <c r="E455" s="266" t="s">
        <v>19</v>
      </c>
      <c r="F455" s="103" t="s">
        <v>14</v>
      </c>
      <c r="G455" s="136">
        <f t="shared" ref="G455:H455" si="197">G456+G457</f>
        <v>3857227</v>
      </c>
      <c r="H455" s="136">
        <f t="shared" si="197"/>
        <v>3685569.82</v>
      </c>
      <c r="I455" s="94">
        <f t="shared" si="193"/>
        <v>95.549725748575327</v>
      </c>
      <c r="J455" s="337"/>
      <c r="K455" s="163" t="s">
        <v>81</v>
      </c>
      <c r="L455" s="163">
        <v>100</v>
      </c>
      <c r="M455" s="163">
        <v>100</v>
      </c>
      <c r="N455" s="163">
        <v>100</v>
      </c>
    </row>
    <row r="456" spans="1:14" ht="27" customHeight="1" x14ac:dyDescent="0.25">
      <c r="A456" s="251"/>
      <c r="B456" s="200"/>
      <c r="C456" s="167"/>
      <c r="D456" s="167"/>
      <c r="E456" s="267"/>
      <c r="F456" s="103" t="s">
        <v>20</v>
      </c>
      <c r="G456" s="136">
        <v>0</v>
      </c>
      <c r="H456" s="136">
        <v>0</v>
      </c>
      <c r="I456" s="94">
        <v>0</v>
      </c>
      <c r="J456" s="337"/>
      <c r="K456" s="164"/>
      <c r="L456" s="164"/>
      <c r="M456" s="164"/>
      <c r="N456" s="164"/>
    </row>
    <row r="457" spans="1:14" ht="30.75" customHeight="1" x14ac:dyDescent="0.25">
      <c r="A457" s="252"/>
      <c r="B457" s="201"/>
      <c r="C457" s="168"/>
      <c r="D457" s="168"/>
      <c r="E457" s="268"/>
      <c r="F457" s="103" t="s">
        <v>21</v>
      </c>
      <c r="G457" s="136">
        <v>3857227</v>
      </c>
      <c r="H457" s="136">
        <v>3685569.82</v>
      </c>
      <c r="I457" s="94">
        <f t="shared" si="193"/>
        <v>95.549725748575327</v>
      </c>
      <c r="J457" s="338"/>
      <c r="K457" s="165"/>
      <c r="L457" s="165"/>
      <c r="M457" s="165"/>
      <c r="N457" s="165"/>
    </row>
    <row r="458" spans="1:14" ht="31.15" customHeight="1" x14ac:dyDescent="0.25">
      <c r="A458" s="250"/>
      <c r="B458" s="199" t="s">
        <v>107</v>
      </c>
      <c r="C458" s="166">
        <v>2020</v>
      </c>
      <c r="D458" s="166">
        <v>2021</v>
      </c>
      <c r="E458" s="266" t="s">
        <v>19</v>
      </c>
      <c r="F458" s="103" t="s">
        <v>14</v>
      </c>
      <c r="G458" s="98">
        <f>SUM(G459:G460)</f>
        <v>4625233</v>
      </c>
      <c r="H458" s="98">
        <f>SUM(H459:H460)</f>
        <v>4432782.25</v>
      </c>
      <c r="I458" s="94">
        <f t="shared" si="193"/>
        <v>95.839112321476563</v>
      </c>
      <c r="J458" s="163" t="s">
        <v>120</v>
      </c>
      <c r="K458" s="163" t="s">
        <v>81</v>
      </c>
      <c r="L458" s="163">
        <v>100</v>
      </c>
      <c r="M458" s="163">
        <v>100</v>
      </c>
      <c r="N458" s="163">
        <v>100</v>
      </c>
    </row>
    <row r="459" spans="1:14" ht="30" customHeight="1" x14ac:dyDescent="0.25">
      <c r="A459" s="251"/>
      <c r="B459" s="200"/>
      <c r="C459" s="167"/>
      <c r="D459" s="167"/>
      <c r="E459" s="267"/>
      <c r="F459" s="103" t="s">
        <v>20</v>
      </c>
      <c r="G459" s="94">
        <v>0</v>
      </c>
      <c r="H459" s="98">
        <v>0</v>
      </c>
      <c r="I459" s="94">
        <v>0</v>
      </c>
      <c r="J459" s="164"/>
      <c r="K459" s="164"/>
      <c r="L459" s="164"/>
      <c r="M459" s="164"/>
      <c r="N459" s="164"/>
    </row>
    <row r="460" spans="1:14" ht="32.25" customHeight="1" x14ac:dyDescent="0.25">
      <c r="A460" s="252"/>
      <c r="B460" s="201"/>
      <c r="C460" s="168"/>
      <c r="D460" s="168"/>
      <c r="E460" s="268"/>
      <c r="F460" s="103" t="s">
        <v>21</v>
      </c>
      <c r="G460" s="98">
        <v>4625233</v>
      </c>
      <c r="H460" s="98">
        <v>4432782.25</v>
      </c>
      <c r="I460" s="94">
        <f t="shared" si="193"/>
        <v>95.839112321476563</v>
      </c>
      <c r="J460" s="164"/>
      <c r="K460" s="165"/>
      <c r="L460" s="165"/>
      <c r="M460" s="165"/>
      <c r="N460" s="165"/>
    </row>
    <row r="461" spans="1:14" ht="31.15" customHeight="1" x14ac:dyDescent="0.25">
      <c r="A461" s="250"/>
      <c r="B461" s="199" t="s">
        <v>108</v>
      </c>
      <c r="C461" s="166">
        <v>2020</v>
      </c>
      <c r="D461" s="166">
        <v>2026</v>
      </c>
      <c r="E461" s="266" t="s">
        <v>19</v>
      </c>
      <c r="F461" s="103" t="s">
        <v>14</v>
      </c>
      <c r="G461" s="98">
        <f t="shared" ref="G461:H461" si="198">G462+G463</f>
        <v>5147938</v>
      </c>
      <c r="H461" s="98">
        <f t="shared" si="198"/>
        <v>5095905.88</v>
      </c>
      <c r="I461" s="94">
        <f t="shared" si="193"/>
        <v>98.989262885450444</v>
      </c>
      <c r="J461" s="164"/>
      <c r="K461" s="163" t="s">
        <v>81</v>
      </c>
      <c r="L461" s="163">
        <v>100</v>
      </c>
      <c r="M461" s="163">
        <v>100</v>
      </c>
      <c r="N461" s="163">
        <v>100</v>
      </c>
    </row>
    <row r="462" spans="1:14" ht="38.450000000000003" customHeight="1" x14ac:dyDescent="0.25">
      <c r="A462" s="251"/>
      <c r="B462" s="200"/>
      <c r="C462" s="167"/>
      <c r="D462" s="167"/>
      <c r="E462" s="267"/>
      <c r="F462" s="103" t="s">
        <v>20</v>
      </c>
      <c r="G462" s="98">
        <v>0</v>
      </c>
      <c r="H462" s="98">
        <v>0</v>
      </c>
      <c r="I462" s="94">
        <v>0</v>
      </c>
      <c r="J462" s="164"/>
      <c r="K462" s="164"/>
      <c r="L462" s="164"/>
      <c r="M462" s="164"/>
      <c r="N462" s="164"/>
    </row>
    <row r="463" spans="1:14" ht="27.75" customHeight="1" x14ac:dyDescent="0.25">
      <c r="A463" s="252"/>
      <c r="B463" s="201"/>
      <c r="C463" s="168"/>
      <c r="D463" s="168"/>
      <c r="E463" s="268"/>
      <c r="F463" s="103" t="s">
        <v>21</v>
      </c>
      <c r="G463" s="98">
        <v>5147938</v>
      </c>
      <c r="H463" s="98">
        <v>5095905.88</v>
      </c>
      <c r="I463" s="94">
        <f t="shared" si="193"/>
        <v>98.989262885450444</v>
      </c>
      <c r="J463" s="165"/>
      <c r="K463" s="165"/>
      <c r="L463" s="165"/>
      <c r="M463" s="165"/>
      <c r="N463" s="165"/>
    </row>
    <row r="464" spans="1:14" ht="31.15" customHeight="1" x14ac:dyDescent="0.25">
      <c r="A464" s="250"/>
      <c r="B464" s="199" t="s">
        <v>145</v>
      </c>
      <c r="C464" s="166">
        <v>2020</v>
      </c>
      <c r="D464" s="166">
        <v>2026</v>
      </c>
      <c r="E464" s="217" t="s">
        <v>109</v>
      </c>
      <c r="F464" s="103" t="s">
        <v>14</v>
      </c>
      <c r="G464" s="94">
        <f t="shared" ref="G464:H464" si="199">G465+G466</f>
        <v>1558200</v>
      </c>
      <c r="H464" s="94">
        <f t="shared" si="199"/>
        <v>1558200</v>
      </c>
      <c r="I464" s="94">
        <f t="shared" si="193"/>
        <v>100</v>
      </c>
      <c r="J464" s="163" t="s">
        <v>90</v>
      </c>
      <c r="K464" s="163" t="s">
        <v>114</v>
      </c>
      <c r="L464" s="163">
        <v>17</v>
      </c>
      <c r="M464" s="163">
        <v>16.7</v>
      </c>
      <c r="N464" s="244">
        <f>M464/L464*100</f>
        <v>98.235294117647058</v>
      </c>
    </row>
    <row r="465" spans="1:14" ht="52.15" customHeight="1" x14ac:dyDescent="0.25">
      <c r="A465" s="251"/>
      <c r="B465" s="200"/>
      <c r="C465" s="167"/>
      <c r="D465" s="167"/>
      <c r="E465" s="218"/>
      <c r="F465" s="103" t="s">
        <v>20</v>
      </c>
      <c r="G465" s="94">
        <v>46746</v>
      </c>
      <c r="H465" s="98">
        <v>46746</v>
      </c>
      <c r="I465" s="94">
        <f t="shared" si="193"/>
        <v>100</v>
      </c>
      <c r="J465" s="164"/>
      <c r="K465" s="164"/>
      <c r="L465" s="164"/>
      <c r="M465" s="164"/>
      <c r="N465" s="245"/>
    </row>
    <row r="466" spans="1:14" ht="36.6" customHeight="1" x14ac:dyDescent="0.25">
      <c r="A466" s="252"/>
      <c r="B466" s="201"/>
      <c r="C466" s="168"/>
      <c r="D466" s="168"/>
      <c r="E466" s="219"/>
      <c r="F466" s="103" t="s">
        <v>21</v>
      </c>
      <c r="G466" s="98">
        <v>1511454</v>
      </c>
      <c r="H466" s="98">
        <v>1511454</v>
      </c>
      <c r="I466" s="94">
        <f t="shared" si="193"/>
        <v>100</v>
      </c>
      <c r="J466" s="165"/>
      <c r="K466" s="165"/>
      <c r="L466" s="165"/>
      <c r="M466" s="165"/>
      <c r="N466" s="246"/>
    </row>
    <row r="467" spans="1:14" s="130" customFormat="1" ht="36.6" customHeight="1" x14ac:dyDescent="0.25">
      <c r="A467" s="131"/>
      <c r="B467" s="199" t="s">
        <v>227</v>
      </c>
      <c r="C467" s="166">
        <v>2022</v>
      </c>
      <c r="D467" s="166">
        <v>2026</v>
      </c>
      <c r="E467" s="266" t="s">
        <v>19</v>
      </c>
      <c r="F467" s="103" t="s">
        <v>14</v>
      </c>
      <c r="G467" s="94">
        <f t="shared" ref="G467:H467" si="200">G468+G469</f>
        <v>36380</v>
      </c>
      <c r="H467" s="94">
        <f t="shared" si="200"/>
        <v>36380</v>
      </c>
      <c r="I467" s="94">
        <f t="shared" si="193"/>
        <v>100</v>
      </c>
      <c r="J467" s="163" t="s">
        <v>228</v>
      </c>
      <c r="K467" s="163" t="s">
        <v>74</v>
      </c>
      <c r="L467" s="163">
        <v>3</v>
      </c>
      <c r="M467" s="163">
        <v>3</v>
      </c>
      <c r="N467" s="163">
        <f>M467/L467*100</f>
        <v>100</v>
      </c>
    </row>
    <row r="468" spans="1:14" s="130" customFormat="1" ht="36.6" customHeight="1" x14ac:dyDescent="0.25">
      <c r="A468" s="131"/>
      <c r="B468" s="200"/>
      <c r="C468" s="167"/>
      <c r="D468" s="167"/>
      <c r="E468" s="267"/>
      <c r="F468" s="103" t="s">
        <v>20</v>
      </c>
      <c r="G468" s="94">
        <v>36380</v>
      </c>
      <c r="H468" s="98">
        <v>36380</v>
      </c>
      <c r="I468" s="94">
        <f t="shared" si="193"/>
        <v>100</v>
      </c>
      <c r="J468" s="164"/>
      <c r="K468" s="164"/>
      <c r="L468" s="164"/>
      <c r="M468" s="164"/>
      <c r="N468" s="164"/>
    </row>
    <row r="469" spans="1:14" s="130" customFormat="1" ht="36.6" customHeight="1" x14ac:dyDescent="0.25">
      <c r="A469" s="131"/>
      <c r="B469" s="201"/>
      <c r="C469" s="168"/>
      <c r="D469" s="168"/>
      <c r="E469" s="268"/>
      <c r="F469" s="103" t="s">
        <v>21</v>
      </c>
      <c r="G469" s="98">
        <v>0</v>
      </c>
      <c r="H469" s="98">
        <v>0</v>
      </c>
      <c r="I469" s="94">
        <v>0</v>
      </c>
      <c r="J469" s="165"/>
      <c r="K469" s="165"/>
      <c r="L469" s="165"/>
      <c r="M469" s="165"/>
      <c r="N469" s="165"/>
    </row>
    <row r="470" spans="1:14" s="50" customFormat="1" ht="36.6" customHeight="1" x14ac:dyDescent="0.25">
      <c r="A470" s="49"/>
      <c r="B470" s="199" t="s">
        <v>298</v>
      </c>
      <c r="C470" s="166">
        <v>2024</v>
      </c>
      <c r="D470" s="166">
        <v>2026</v>
      </c>
      <c r="E470" s="266" t="s">
        <v>19</v>
      </c>
      <c r="F470" s="103" t="s">
        <v>14</v>
      </c>
      <c r="G470" s="94">
        <f t="shared" ref="G470:H470" si="201">G471+G472</f>
        <v>40404.04</v>
      </c>
      <c r="H470" s="94">
        <f t="shared" si="201"/>
        <v>40404.04</v>
      </c>
      <c r="I470" s="94">
        <f t="shared" si="193"/>
        <v>100</v>
      </c>
      <c r="J470" s="163" t="s">
        <v>299</v>
      </c>
      <c r="K470" s="163" t="s">
        <v>74</v>
      </c>
      <c r="L470" s="163">
        <v>1</v>
      </c>
      <c r="M470" s="163">
        <v>1</v>
      </c>
      <c r="N470" s="163">
        <f>M470/L470*100</f>
        <v>100</v>
      </c>
    </row>
    <row r="471" spans="1:14" s="50" customFormat="1" ht="36.6" customHeight="1" x14ac:dyDescent="0.25">
      <c r="A471" s="49"/>
      <c r="B471" s="200"/>
      <c r="C471" s="167"/>
      <c r="D471" s="167"/>
      <c r="E471" s="267"/>
      <c r="F471" s="103" t="s">
        <v>20</v>
      </c>
      <c r="G471" s="94">
        <v>404.04</v>
      </c>
      <c r="H471" s="98">
        <v>404.04</v>
      </c>
      <c r="I471" s="94">
        <f t="shared" si="193"/>
        <v>100</v>
      </c>
      <c r="J471" s="164"/>
      <c r="K471" s="164"/>
      <c r="L471" s="164"/>
      <c r="M471" s="164"/>
      <c r="N471" s="164"/>
    </row>
    <row r="472" spans="1:14" s="50" customFormat="1" ht="47.25" customHeight="1" x14ac:dyDescent="0.25">
      <c r="A472" s="49"/>
      <c r="B472" s="201"/>
      <c r="C472" s="168"/>
      <c r="D472" s="168"/>
      <c r="E472" s="268"/>
      <c r="F472" s="103" t="s">
        <v>21</v>
      </c>
      <c r="G472" s="98">
        <v>40000</v>
      </c>
      <c r="H472" s="98">
        <v>40000</v>
      </c>
      <c r="I472" s="94">
        <f t="shared" si="193"/>
        <v>100</v>
      </c>
      <c r="J472" s="165"/>
      <c r="K472" s="165"/>
      <c r="L472" s="165"/>
      <c r="M472" s="165"/>
      <c r="N472" s="165"/>
    </row>
    <row r="473" spans="1:14" ht="31.15" customHeight="1" x14ac:dyDescent="0.25">
      <c r="A473" s="250"/>
      <c r="B473" s="223" t="s">
        <v>55</v>
      </c>
      <c r="C473" s="166">
        <v>2020</v>
      </c>
      <c r="D473" s="166">
        <v>2026</v>
      </c>
      <c r="E473" s="217" t="s">
        <v>44</v>
      </c>
      <c r="F473" s="103" t="s">
        <v>14</v>
      </c>
      <c r="G473" s="98" t="s">
        <v>27</v>
      </c>
      <c r="H473" s="98" t="s">
        <v>27</v>
      </c>
      <c r="I473" s="98" t="s">
        <v>27</v>
      </c>
      <c r="J473" s="163" t="s">
        <v>13</v>
      </c>
      <c r="K473" s="163" t="s">
        <v>13</v>
      </c>
      <c r="L473" s="163" t="s">
        <v>13</v>
      </c>
      <c r="M473" s="163" t="s">
        <v>13</v>
      </c>
      <c r="N473" s="163" t="s">
        <v>13</v>
      </c>
    </row>
    <row r="474" spans="1:14" ht="36.75" customHeight="1" x14ac:dyDescent="0.25">
      <c r="A474" s="251"/>
      <c r="B474" s="224"/>
      <c r="C474" s="167"/>
      <c r="D474" s="167"/>
      <c r="E474" s="218"/>
      <c r="F474" s="103" t="s">
        <v>20</v>
      </c>
      <c r="G474" s="98" t="s">
        <v>27</v>
      </c>
      <c r="H474" s="98" t="s">
        <v>27</v>
      </c>
      <c r="I474" s="98" t="s">
        <v>27</v>
      </c>
      <c r="J474" s="164"/>
      <c r="K474" s="164"/>
      <c r="L474" s="164"/>
      <c r="M474" s="164"/>
      <c r="N474" s="164"/>
    </row>
    <row r="475" spans="1:14" ht="34.5" customHeight="1" x14ac:dyDescent="0.25">
      <c r="A475" s="252"/>
      <c r="B475" s="225"/>
      <c r="C475" s="168"/>
      <c r="D475" s="168"/>
      <c r="E475" s="219"/>
      <c r="F475" s="103" t="s">
        <v>21</v>
      </c>
      <c r="G475" s="98" t="s">
        <v>27</v>
      </c>
      <c r="H475" s="98" t="s">
        <v>27</v>
      </c>
      <c r="I475" s="98" t="s">
        <v>27</v>
      </c>
      <c r="J475" s="165"/>
      <c r="K475" s="165"/>
      <c r="L475" s="165"/>
      <c r="M475" s="165"/>
      <c r="N475" s="165"/>
    </row>
    <row r="476" spans="1:14" ht="15.75" customHeight="1" x14ac:dyDescent="0.25">
      <c r="A476" s="250"/>
      <c r="B476" s="199" t="s">
        <v>56</v>
      </c>
      <c r="C476" s="166">
        <v>2020</v>
      </c>
      <c r="D476" s="166">
        <v>2026</v>
      </c>
      <c r="E476" s="217"/>
      <c r="F476" s="103" t="s">
        <v>14</v>
      </c>
      <c r="G476" s="98">
        <f t="shared" ref="G476" si="202">G477+G478</f>
        <v>1883229.49</v>
      </c>
      <c r="H476" s="98">
        <f>H477+H478</f>
        <v>1883229.49</v>
      </c>
      <c r="I476" s="98">
        <f>H476/G476*100</f>
        <v>100</v>
      </c>
      <c r="J476" s="163" t="s">
        <v>13</v>
      </c>
      <c r="K476" s="163" t="s">
        <v>13</v>
      </c>
      <c r="L476" s="163" t="s">
        <v>13</v>
      </c>
      <c r="M476" s="163" t="s">
        <v>13</v>
      </c>
      <c r="N476" s="163" t="s">
        <v>13</v>
      </c>
    </row>
    <row r="477" spans="1:14" ht="44.45" customHeight="1" x14ac:dyDescent="0.25">
      <c r="A477" s="251"/>
      <c r="B477" s="200"/>
      <c r="C477" s="167"/>
      <c r="D477" s="167"/>
      <c r="E477" s="218"/>
      <c r="F477" s="103" t="s">
        <v>20</v>
      </c>
      <c r="G477" s="98">
        <f>G480+G483+G486+G492+G501</f>
        <v>1883229.49</v>
      </c>
      <c r="H477" s="98">
        <f t="shared" ref="H477" si="203">H480+H483+H486+H492+H501</f>
        <v>1883229.49</v>
      </c>
      <c r="I477" s="98">
        <f t="shared" ref="I477:I483" si="204">H477/G477*100</f>
        <v>100</v>
      </c>
      <c r="J477" s="164"/>
      <c r="K477" s="164"/>
      <c r="L477" s="164"/>
      <c r="M477" s="164"/>
      <c r="N477" s="164"/>
    </row>
    <row r="478" spans="1:14" ht="33" customHeight="1" x14ac:dyDescent="0.25">
      <c r="A478" s="252"/>
      <c r="B478" s="201"/>
      <c r="C478" s="168"/>
      <c r="D478" s="168"/>
      <c r="E478" s="219"/>
      <c r="F478" s="103" t="s">
        <v>21</v>
      </c>
      <c r="G478" s="98">
        <f t="shared" ref="G478:H478" si="205">G481+G484+G487+G493+G502+G505</f>
        <v>0</v>
      </c>
      <c r="H478" s="98">
        <f t="shared" si="205"/>
        <v>0</v>
      </c>
      <c r="I478" s="98">
        <v>0</v>
      </c>
      <c r="J478" s="165"/>
      <c r="K478" s="165"/>
      <c r="L478" s="165"/>
      <c r="M478" s="165"/>
      <c r="N478" s="165"/>
    </row>
    <row r="479" spans="1:14" ht="15.75" customHeight="1" x14ac:dyDescent="0.25">
      <c r="A479" s="250"/>
      <c r="B479" s="223" t="s">
        <v>110</v>
      </c>
      <c r="C479" s="166">
        <v>2020</v>
      </c>
      <c r="D479" s="166">
        <v>2026</v>
      </c>
      <c r="E479" s="217" t="s">
        <v>199</v>
      </c>
      <c r="F479" s="103" t="s">
        <v>14</v>
      </c>
      <c r="G479" s="98">
        <f t="shared" ref="G479:H479" si="206">G480+G481</f>
        <v>194571.18</v>
      </c>
      <c r="H479" s="98">
        <f t="shared" si="206"/>
        <v>194571.18</v>
      </c>
      <c r="I479" s="98">
        <f t="shared" si="204"/>
        <v>100</v>
      </c>
      <c r="J479" s="163" t="s">
        <v>87</v>
      </c>
      <c r="K479" s="163" t="s">
        <v>88</v>
      </c>
      <c r="L479" s="163">
        <v>17</v>
      </c>
      <c r="M479" s="163">
        <v>24</v>
      </c>
      <c r="N479" s="244">
        <f>M479/L479*100</f>
        <v>141.1764705882353</v>
      </c>
    </row>
    <row r="480" spans="1:14" ht="32.25" customHeight="1" x14ac:dyDescent="0.25">
      <c r="A480" s="251"/>
      <c r="B480" s="224"/>
      <c r="C480" s="167"/>
      <c r="D480" s="167"/>
      <c r="E480" s="218"/>
      <c r="F480" s="103" t="s">
        <v>20</v>
      </c>
      <c r="G480" s="98">
        <v>194571.18</v>
      </c>
      <c r="H480" s="98">
        <v>194571.18</v>
      </c>
      <c r="I480" s="98">
        <f t="shared" si="204"/>
        <v>100</v>
      </c>
      <c r="J480" s="164"/>
      <c r="K480" s="164"/>
      <c r="L480" s="164"/>
      <c r="M480" s="164"/>
      <c r="N480" s="245"/>
    </row>
    <row r="481" spans="1:15" ht="33.75" customHeight="1" x14ac:dyDescent="0.25">
      <c r="A481" s="252"/>
      <c r="B481" s="225"/>
      <c r="C481" s="168"/>
      <c r="D481" s="168"/>
      <c r="E481" s="219"/>
      <c r="F481" s="103" t="s">
        <v>21</v>
      </c>
      <c r="G481" s="98">
        <v>0</v>
      </c>
      <c r="H481" s="98">
        <v>0</v>
      </c>
      <c r="I481" s="98">
        <v>0</v>
      </c>
      <c r="J481" s="165"/>
      <c r="K481" s="165"/>
      <c r="L481" s="165"/>
      <c r="M481" s="165"/>
      <c r="N481" s="246"/>
      <c r="O481" s="10"/>
    </row>
    <row r="482" spans="1:15" ht="31.15" customHeight="1" x14ac:dyDescent="0.25">
      <c r="A482" s="250"/>
      <c r="B482" s="223" t="s">
        <v>111</v>
      </c>
      <c r="C482" s="166">
        <v>2020</v>
      </c>
      <c r="D482" s="166">
        <v>2026</v>
      </c>
      <c r="E482" s="217" t="s">
        <v>91</v>
      </c>
      <c r="F482" s="103" t="s">
        <v>14</v>
      </c>
      <c r="G482" s="98">
        <f t="shared" ref="G482:H482" si="207">G483+G484</f>
        <v>1688658.31</v>
      </c>
      <c r="H482" s="98">
        <f t="shared" si="207"/>
        <v>1688658.31</v>
      </c>
      <c r="I482" s="98">
        <f t="shared" si="204"/>
        <v>100</v>
      </c>
      <c r="J482" s="163" t="s">
        <v>89</v>
      </c>
      <c r="K482" s="163" t="s">
        <v>88</v>
      </c>
      <c r="L482" s="163">
        <v>310</v>
      </c>
      <c r="M482" s="163">
        <v>305</v>
      </c>
      <c r="N482" s="244">
        <f>M482/L482*100</f>
        <v>98.387096774193552</v>
      </c>
    </row>
    <row r="483" spans="1:15" ht="44.45" customHeight="1" x14ac:dyDescent="0.25">
      <c r="A483" s="251"/>
      <c r="B483" s="224"/>
      <c r="C483" s="167"/>
      <c r="D483" s="167"/>
      <c r="E483" s="218"/>
      <c r="F483" s="103" t="s">
        <v>20</v>
      </c>
      <c r="G483" s="94">
        <v>1688658.31</v>
      </c>
      <c r="H483" s="98">
        <v>1688658.31</v>
      </c>
      <c r="I483" s="98">
        <f t="shared" si="204"/>
        <v>100</v>
      </c>
      <c r="J483" s="164"/>
      <c r="K483" s="164"/>
      <c r="L483" s="164"/>
      <c r="M483" s="164"/>
      <c r="N483" s="245"/>
    </row>
    <row r="484" spans="1:15" ht="30.75" customHeight="1" x14ac:dyDescent="0.25">
      <c r="A484" s="252"/>
      <c r="B484" s="225"/>
      <c r="C484" s="168"/>
      <c r="D484" s="168"/>
      <c r="E484" s="219"/>
      <c r="F484" s="103" t="s">
        <v>21</v>
      </c>
      <c r="G484" s="98">
        <v>0</v>
      </c>
      <c r="H484" s="98">
        <v>0</v>
      </c>
      <c r="I484" s="98">
        <v>0</v>
      </c>
      <c r="J484" s="165"/>
      <c r="K484" s="165"/>
      <c r="L484" s="165"/>
      <c r="M484" s="165"/>
      <c r="N484" s="246"/>
    </row>
    <row r="485" spans="1:15" ht="31.15" hidden="1" customHeight="1" x14ac:dyDescent="0.25">
      <c r="A485" s="250"/>
      <c r="B485" s="223" t="s">
        <v>151</v>
      </c>
      <c r="C485" s="163">
        <v>2020</v>
      </c>
      <c r="D485" s="163">
        <v>2026</v>
      </c>
      <c r="E485" s="163" t="s">
        <v>94</v>
      </c>
      <c r="F485" s="11" t="s">
        <v>14</v>
      </c>
      <c r="G485" s="21"/>
      <c r="H485" s="21"/>
      <c r="I485" s="21"/>
      <c r="J485" s="163" t="s">
        <v>153</v>
      </c>
      <c r="K485" s="163" t="s">
        <v>74</v>
      </c>
      <c r="L485" s="163"/>
      <c r="M485" s="163"/>
      <c r="N485" s="163"/>
    </row>
    <row r="486" spans="1:15" ht="39" hidden="1" customHeight="1" x14ac:dyDescent="0.25">
      <c r="A486" s="251"/>
      <c r="B486" s="224"/>
      <c r="C486" s="164"/>
      <c r="D486" s="164"/>
      <c r="E486" s="164"/>
      <c r="F486" s="11" t="s">
        <v>20</v>
      </c>
      <c r="G486" s="21"/>
      <c r="H486" s="21"/>
      <c r="I486" s="21"/>
      <c r="J486" s="164"/>
      <c r="K486" s="164"/>
      <c r="L486" s="164"/>
      <c r="M486" s="164"/>
      <c r="N486" s="164"/>
    </row>
    <row r="487" spans="1:15" ht="62.45" hidden="1" customHeight="1" x14ac:dyDescent="0.25">
      <c r="A487" s="252"/>
      <c r="B487" s="225"/>
      <c r="C487" s="165"/>
      <c r="D487" s="165"/>
      <c r="E487" s="165"/>
      <c r="F487" s="11" t="s">
        <v>21</v>
      </c>
      <c r="G487" s="21"/>
      <c r="H487" s="21"/>
      <c r="I487" s="21"/>
      <c r="J487" s="165"/>
      <c r="K487" s="165"/>
      <c r="L487" s="165"/>
      <c r="M487" s="165"/>
      <c r="N487" s="165"/>
    </row>
    <row r="488" spans="1:15" ht="31.15" hidden="1" customHeight="1" x14ac:dyDescent="0.25">
      <c r="A488" s="250"/>
      <c r="B488" s="223" t="s">
        <v>152</v>
      </c>
      <c r="C488" s="163">
        <v>2020</v>
      </c>
      <c r="D488" s="163">
        <v>2026</v>
      </c>
      <c r="E488" s="163" t="s">
        <v>94</v>
      </c>
      <c r="F488" s="11" t="s">
        <v>14</v>
      </c>
      <c r="G488" s="21"/>
      <c r="H488" s="21"/>
      <c r="I488" s="21"/>
      <c r="J488" s="163" t="s">
        <v>153</v>
      </c>
      <c r="K488" s="163" t="s">
        <v>74</v>
      </c>
      <c r="L488" s="163"/>
      <c r="M488" s="163"/>
      <c r="N488" s="163"/>
    </row>
    <row r="489" spans="1:15" ht="46.9" hidden="1" customHeight="1" x14ac:dyDescent="0.25">
      <c r="A489" s="251"/>
      <c r="B489" s="224"/>
      <c r="C489" s="164"/>
      <c r="D489" s="164"/>
      <c r="E489" s="164"/>
      <c r="F489" s="11" t="s">
        <v>20</v>
      </c>
      <c r="G489" s="21"/>
      <c r="H489" s="21"/>
      <c r="I489" s="21"/>
      <c r="J489" s="164"/>
      <c r="K489" s="164"/>
      <c r="L489" s="164"/>
      <c r="M489" s="164"/>
      <c r="N489" s="164"/>
    </row>
    <row r="490" spans="1:15" ht="53.45" hidden="1" customHeight="1" x14ac:dyDescent="0.25">
      <c r="A490" s="252"/>
      <c r="B490" s="225"/>
      <c r="C490" s="165"/>
      <c r="D490" s="165"/>
      <c r="E490" s="165"/>
      <c r="F490" s="11" t="s">
        <v>21</v>
      </c>
      <c r="G490" s="21"/>
      <c r="H490" s="21"/>
      <c r="I490" s="21"/>
      <c r="J490" s="165"/>
      <c r="K490" s="165"/>
      <c r="L490" s="165"/>
      <c r="M490" s="165"/>
      <c r="N490" s="165"/>
    </row>
    <row r="491" spans="1:15" ht="31.15" hidden="1" customHeight="1" x14ac:dyDescent="0.25">
      <c r="A491" s="250"/>
      <c r="B491" s="223" t="s">
        <v>154</v>
      </c>
      <c r="C491" s="163">
        <v>2020</v>
      </c>
      <c r="D491" s="163">
        <v>2026</v>
      </c>
      <c r="E491" s="163" t="s">
        <v>94</v>
      </c>
      <c r="F491" s="11" t="s">
        <v>14</v>
      </c>
      <c r="G491" s="21"/>
      <c r="H491" s="21"/>
      <c r="I491" s="21"/>
      <c r="J491" s="163" t="s">
        <v>153</v>
      </c>
      <c r="K491" s="163" t="s">
        <v>124</v>
      </c>
      <c r="L491" s="163"/>
      <c r="M491" s="163"/>
      <c r="N491" s="163"/>
    </row>
    <row r="492" spans="1:15" ht="51" hidden="1" customHeight="1" x14ac:dyDescent="0.25">
      <c r="A492" s="251"/>
      <c r="B492" s="224"/>
      <c r="C492" s="164"/>
      <c r="D492" s="164"/>
      <c r="E492" s="164"/>
      <c r="F492" s="11" t="s">
        <v>20</v>
      </c>
      <c r="G492" s="21"/>
      <c r="H492" s="21"/>
      <c r="I492" s="21"/>
      <c r="J492" s="164"/>
      <c r="K492" s="164"/>
      <c r="L492" s="164"/>
      <c r="M492" s="164"/>
      <c r="N492" s="164"/>
    </row>
    <row r="493" spans="1:15" ht="31.5" hidden="1" customHeight="1" x14ac:dyDescent="0.25">
      <c r="A493" s="252"/>
      <c r="B493" s="225"/>
      <c r="C493" s="165"/>
      <c r="D493" s="165"/>
      <c r="E493" s="165"/>
      <c r="F493" s="11" t="s">
        <v>21</v>
      </c>
      <c r="G493" s="21"/>
      <c r="H493" s="21"/>
      <c r="I493" s="21"/>
      <c r="J493" s="165"/>
      <c r="K493" s="165"/>
      <c r="L493" s="165"/>
      <c r="M493" s="165"/>
      <c r="N493" s="165"/>
    </row>
    <row r="494" spans="1:15" ht="31.5" hidden="1" customHeight="1" x14ac:dyDescent="0.25">
      <c r="A494" s="269"/>
      <c r="B494" s="223" t="s">
        <v>156</v>
      </c>
      <c r="C494" s="163">
        <v>2020</v>
      </c>
      <c r="D494" s="163">
        <v>2026</v>
      </c>
      <c r="E494" s="163" t="s">
        <v>94</v>
      </c>
      <c r="F494" s="11" t="s">
        <v>14</v>
      </c>
      <c r="G494" s="21"/>
      <c r="H494" s="21"/>
      <c r="I494" s="21"/>
      <c r="J494" s="163" t="s">
        <v>153</v>
      </c>
      <c r="K494" s="163" t="s">
        <v>124</v>
      </c>
      <c r="L494" s="163"/>
      <c r="M494" s="163"/>
      <c r="N494" s="163"/>
    </row>
    <row r="495" spans="1:15" ht="31.5" hidden="1" customHeight="1" x14ac:dyDescent="0.25">
      <c r="A495" s="270"/>
      <c r="B495" s="224"/>
      <c r="C495" s="164"/>
      <c r="D495" s="164"/>
      <c r="E495" s="164"/>
      <c r="F495" s="11" t="s">
        <v>20</v>
      </c>
      <c r="G495" s="21"/>
      <c r="H495" s="21"/>
      <c r="I495" s="21"/>
      <c r="J495" s="164"/>
      <c r="K495" s="164"/>
      <c r="L495" s="164"/>
      <c r="M495" s="164"/>
      <c r="N495" s="164"/>
    </row>
    <row r="496" spans="1:15" ht="31.5" hidden="1" customHeight="1" x14ac:dyDescent="0.25">
      <c r="A496" s="271"/>
      <c r="B496" s="225"/>
      <c r="C496" s="165"/>
      <c r="D496" s="165"/>
      <c r="E496" s="165"/>
      <c r="F496" s="11" t="s">
        <v>21</v>
      </c>
      <c r="G496" s="21"/>
      <c r="H496" s="21"/>
      <c r="I496" s="21"/>
      <c r="J496" s="165"/>
      <c r="K496" s="165"/>
      <c r="L496" s="165"/>
      <c r="M496" s="165"/>
      <c r="N496" s="165"/>
    </row>
    <row r="497" spans="1:14" ht="31.5" hidden="1" customHeight="1" x14ac:dyDescent="0.25">
      <c r="A497" s="269"/>
      <c r="B497" s="263" t="s">
        <v>155</v>
      </c>
      <c r="C497" s="163">
        <v>2020</v>
      </c>
      <c r="D497" s="163">
        <v>2026</v>
      </c>
      <c r="E497" s="163" t="s">
        <v>94</v>
      </c>
      <c r="F497" s="11" t="s">
        <v>14</v>
      </c>
      <c r="G497" s="21"/>
      <c r="H497" s="21"/>
      <c r="I497" s="21"/>
      <c r="J497" s="163" t="s">
        <v>153</v>
      </c>
      <c r="K497" s="163" t="s">
        <v>124</v>
      </c>
      <c r="L497" s="163"/>
      <c r="M497" s="163"/>
      <c r="N497" s="163"/>
    </row>
    <row r="498" spans="1:14" ht="31.5" hidden="1" customHeight="1" x14ac:dyDescent="0.25">
      <c r="A498" s="270"/>
      <c r="B498" s="264"/>
      <c r="C498" s="164"/>
      <c r="D498" s="164"/>
      <c r="E498" s="164"/>
      <c r="F498" s="11" t="s">
        <v>20</v>
      </c>
      <c r="G498" s="21"/>
      <c r="H498" s="21"/>
      <c r="I498" s="21"/>
      <c r="J498" s="164"/>
      <c r="K498" s="164"/>
      <c r="L498" s="164"/>
      <c r="M498" s="164"/>
      <c r="N498" s="164"/>
    </row>
    <row r="499" spans="1:14" ht="31.5" hidden="1" customHeight="1" x14ac:dyDescent="0.25">
      <c r="A499" s="271"/>
      <c r="B499" s="265"/>
      <c r="C499" s="165"/>
      <c r="D499" s="165"/>
      <c r="E499" s="165"/>
      <c r="F499" s="11" t="s">
        <v>21</v>
      </c>
      <c r="G499" s="21"/>
      <c r="H499" s="21"/>
      <c r="I499" s="21"/>
      <c r="J499" s="165"/>
      <c r="K499" s="165"/>
      <c r="L499" s="165"/>
      <c r="M499" s="165"/>
      <c r="N499" s="165"/>
    </row>
    <row r="500" spans="1:14" ht="31.5" hidden="1" customHeight="1" x14ac:dyDescent="0.25">
      <c r="A500" s="269"/>
      <c r="B500" s="263" t="s">
        <v>167</v>
      </c>
      <c r="C500" s="163">
        <v>2020</v>
      </c>
      <c r="D500" s="163">
        <v>2026</v>
      </c>
      <c r="E500" s="163" t="s">
        <v>94</v>
      </c>
      <c r="F500" s="11" t="s">
        <v>14</v>
      </c>
      <c r="G500" s="21">
        <f t="shared" ref="G500:I500" si="208">G501+G502</f>
        <v>0</v>
      </c>
      <c r="H500" s="21">
        <f t="shared" si="208"/>
        <v>0</v>
      </c>
      <c r="I500" s="21">
        <f t="shared" si="208"/>
        <v>0</v>
      </c>
      <c r="J500" s="257" t="s">
        <v>168</v>
      </c>
      <c r="K500" s="163" t="s">
        <v>74</v>
      </c>
      <c r="L500" s="163"/>
      <c r="M500" s="163"/>
      <c r="N500" s="163"/>
    </row>
    <row r="501" spans="1:14" ht="31.5" hidden="1" customHeight="1" x14ac:dyDescent="0.25">
      <c r="A501" s="270"/>
      <c r="B501" s="264"/>
      <c r="C501" s="164"/>
      <c r="D501" s="164"/>
      <c r="E501" s="164"/>
      <c r="F501" s="11" t="s">
        <v>20</v>
      </c>
      <c r="G501" s="21"/>
      <c r="H501" s="21"/>
      <c r="I501" s="21"/>
      <c r="J501" s="258"/>
      <c r="K501" s="164"/>
      <c r="L501" s="164"/>
      <c r="M501" s="164"/>
      <c r="N501" s="164"/>
    </row>
    <row r="502" spans="1:14" ht="31.5" hidden="1" customHeight="1" x14ac:dyDescent="0.25">
      <c r="A502" s="271"/>
      <c r="B502" s="265"/>
      <c r="C502" s="165"/>
      <c r="D502" s="165"/>
      <c r="E502" s="165"/>
      <c r="F502" s="24" t="s">
        <v>21</v>
      </c>
      <c r="G502" s="21"/>
      <c r="H502" s="21"/>
      <c r="I502" s="21"/>
      <c r="J502" s="259"/>
      <c r="K502" s="165"/>
      <c r="L502" s="165"/>
      <c r="M502" s="165"/>
      <c r="N502" s="165"/>
    </row>
    <row r="503" spans="1:14" ht="31.5" hidden="1" customHeight="1" x14ac:dyDescent="0.25">
      <c r="A503" s="269"/>
      <c r="B503" s="263" t="s">
        <v>174</v>
      </c>
      <c r="C503" s="163">
        <v>2020</v>
      </c>
      <c r="D503" s="163">
        <v>2026</v>
      </c>
      <c r="E503" s="163" t="s">
        <v>94</v>
      </c>
      <c r="F503" s="11" t="s">
        <v>14</v>
      </c>
      <c r="G503" s="21">
        <f t="shared" ref="G503:I503" si="209">G504+G505</f>
        <v>0</v>
      </c>
      <c r="H503" s="21">
        <f t="shared" si="209"/>
        <v>0</v>
      </c>
      <c r="I503" s="21">
        <f t="shared" si="209"/>
        <v>0</v>
      </c>
      <c r="J503" s="257" t="s">
        <v>122</v>
      </c>
      <c r="K503" s="163" t="s">
        <v>64</v>
      </c>
      <c r="L503" s="163"/>
      <c r="M503" s="163"/>
      <c r="N503" s="163"/>
    </row>
    <row r="504" spans="1:14" ht="31.5" hidden="1" customHeight="1" x14ac:dyDescent="0.25">
      <c r="A504" s="270"/>
      <c r="B504" s="264"/>
      <c r="C504" s="164"/>
      <c r="D504" s="164"/>
      <c r="E504" s="164"/>
      <c r="F504" s="11" t="s">
        <v>20</v>
      </c>
      <c r="G504" s="21"/>
      <c r="H504" s="21"/>
      <c r="I504" s="21"/>
      <c r="J504" s="258"/>
      <c r="K504" s="164"/>
      <c r="L504" s="164"/>
      <c r="M504" s="164"/>
      <c r="N504" s="164"/>
    </row>
    <row r="505" spans="1:14" ht="171.6" hidden="1" customHeight="1" x14ac:dyDescent="0.25">
      <c r="A505" s="271"/>
      <c r="B505" s="265"/>
      <c r="C505" s="165"/>
      <c r="D505" s="165"/>
      <c r="E505" s="165"/>
      <c r="F505" s="24" t="s">
        <v>21</v>
      </c>
      <c r="G505" s="21"/>
      <c r="H505" s="21"/>
      <c r="I505" s="21"/>
      <c r="J505" s="259"/>
      <c r="K505" s="165"/>
      <c r="L505" s="165"/>
      <c r="M505" s="165"/>
      <c r="N505" s="165"/>
    </row>
    <row r="506" spans="1:14" ht="31.5" hidden="1" customHeight="1" x14ac:dyDescent="0.25">
      <c r="A506" s="269"/>
      <c r="B506" s="199" t="s">
        <v>244</v>
      </c>
      <c r="C506" s="163">
        <v>2022</v>
      </c>
      <c r="D506" s="163">
        <v>2026</v>
      </c>
      <c r="E506" s="205"/>
      <c r="F506" s="67" t="s">
        <v>14</v>
      </c>
      <c r="G506" s="21">
        <f t="shared" ref="G506" si="210">G507+G508</f>
        <v>0</v>
      </c>
      <c r="H506" s="21">
        <f>H507+H508</f>
        <v>0</v>
      </c>
      <c r="I506" s="21">
        <f>I507+I508</f>
        <v>0</v>
      </c>
      <c r="J506" s="163" t="s">
        <v>13</v>
      </c>
      <c r="K506" s="163" t="s">
        <v>13</v>
      </c>
      <c r="L506" s="163" t="s">
        <v>13</v>
      </c>
      <c r="M506" s="163" t="s">
        <v>13</v>
      </c>
      <c r="N506" s="163" t="s">
        <v>13</v>
      </c>
    </row>
    <row r="507" spans="1:14" ht="31.5" hidden="1" customHeight="1" x14ac:dyDescent="0.25">
      <c r="A507" s="270"/>
      <c r="B507" s="200"/>
      <c r="C507" s="164"/>
      <c r="D507" s="164"/>
      <c r="E507" s="206"/>
      <c r="F507" s="67" t="s">
        <v>20</v>
      </c>
      <c r="G507" s="21">
        <f t="shared" ref="G507:I507" si="211">G510</f>
        <v>0</v>
      </c>
      <c r="H507" s="21">
        <f t="shared" si="211"/>
        <v>0</v>
      </c>
      <c r="I507" s="21">
        <f t="shared" si="211"/>
        <v>0</v>
      </c>
      <c r="J507" s="164"/>
      <c r="K507" s="164"/>
      <c r="L507" s="164"/>
      <c r="M507" s="164"/>
      <c r="N507" s="164"/>
    </row>
    <row r="508" spans="1:14" ht="30" hidden="1" customHeight="1" x14ac:dyDescent="0.25">
      <c r="A508" s="271"/>
      <c r="B508" s="201"/>
      <c r="C508" s="165"/>
      <c r="D508" s="165"/>
      <c r="E508" s="207"/>
      <c r="F508" s="67" t="s">
        <v>21</v>
      </c>
      <c r="G508" s="21">
        <f t="shared" ref="G508:I508" si="212">G511</f>
        <v>0</v>
      </c>
      <c r="H508" s="21">
        <f t="shared" si="212"/>
        <v>0</v>
      </c>
      <c r="I508" s="21">
        <f t="shared" si="212"/>
        <v>0</v>
      </c>
      <c r="J508" s="165"/>
      <c r="K508" s="165"/>
      <c r="L508" s="165"/>
      <c r="M508" s="165"/>
      <c r="N508" s="165"/>
    </row>
    <row r="509" spans="1:14" s="68" customFormat="1" ht="30" hidden="1" customHeight="1" x14ac:dyDescent="0.25">
      <c r="A509" s="69"/>
      <c r="B509" s="263" t="s">
        <v>246</v>
      </c>
      <c r="C509" s="163">
        <v>2022</v>
      </c>
      <c r="D509" s="163">
        <v>2026</v>
      </c>
      <c r="E509" s="163" t="s">
        <v>94</v>
      </c>
      <c r="F509" s="67" t="s">
        <v>14</v>
      </c>
      <c r="G509" s="21">
        <f t="shared" ref="G509:I509" si="213">G510+G511</f>
        <v>0</v>
      </c>
      <c r="H509" s="21">
        <f t="shared" si="213"/>
        <v>0</v>
      </c>
      <c r="I509" s="21">
        <f t="shared" si="213"/>
        <v>0</v>
      </c>
      <c r="J509" s="257" t="s">
        <v>245</v>
      </c>
      <c r="K509" s="163" t="s">
        <v>74</v>
      </c>
      <c r="L509" s="163"/>
      <c r="M509" s="163"/>
      <c r="N509" s="163"/>
    </row>
    <row r="510" spans="1:14" s="68" customFormat="1" ht="30" hidden="1" customHeight="1" x14ac:dyDescent="0.25">
      <c r="A510" s="69"/>
      <c r="B510" s="264"/>
      <c r="C510" s="164"/>
      <c r="D510" s="164"/>
      <c r="E510" s="164"/>
      <c r="F510" s="67" t="s">
        <v>20</v>
      </c>
      <c r="G510" s="21"/>
      <c r="H510" s="21"/>
      <c r="I510" s="21"/>
      <c r="J510" s="258"/>
      <c r="K510" s="164"/>
      <c r="L510" s="164"/>
      <c r="M510" s="164"/>
      <c r="N510" s="164"/>
    </row>
    <row r="511" spans="1:14" s="68" customFormat="1" ht="30" hidden="1" customHeight="1" x14ac:dyDescent="0.25">
      <c r="A511" s="69"/>
      <c r="B511" s="265"/>
      <c r="C511" s="165"/>
      <c r="D511" s="165"/>
      <c r="E511" s="165"/>
      <c r="F511" s="24" t="s">
        <v>21</v>
      </c>
      <c r="G511" s="21"/>
      <c r="H511" s="21"/>
      <c r="I511" s="21"/>
      <c r="J511" s="259"/>
      <c r="K511" s="165"/>
      <c r="L511" s="165"/>
      <c r="M511" s="165"/>
      <c r="N511" s="165"/>
    </row>
    <row r="512" spans="1:14" s="68" customFormat="1" ht="30" customHeight="1" x14ac:dyDescent="0.25">
      <c r="A512" s="69"/>
      <c r="B512" s="227" t="s">
        <v>45</v>
      </c>
      <c r="C512" s="169"/>
      <c r="D512" s="169"/>
      <c r="E512" s="169"/>
      <c r="F512" s="20" t="s">
        <v>14</v>
      </c>
      <c r="G512" s="26">
        <f t="shared" ref="G512:H512" si="214">G513+G514</f>
        <v>24158326.77</v>
      </c>
      <c r="H512" s="26">
        <f t="shared" si="214"/>
        <v>23742186.719999999</v>
      </c>
      <c r="I512" s="26">
        <f>H512/G512*100</f>
        <v>98.27744672070267</v>
      </c>
      <c r="J512" s="169" t="s">
        <v>13</v>
      </c>
      <c r="K512" s="169" t="s">
        <v>13</v>
      </c>
      <c r="L512" s="169" t="s">
        <v>13</v>
      </c>
      <c r="M512" s="169" t="s">
        <v>13</v>
      </c>
      <c r="N512" s="169" t="s">
        <v>13</v>
      </c>
    </row>
    <row r="513" spans="1:32" s="68" customFormat="1" ht="30" customHeight="1" x14ac:dyDescent="0.25">
      <c r="A513" s="69"/>
      <c r="B513" s="228"/>
      <c r="C513" s="170"/>
      <c r="D513" s="170"/>
      <c r="E513" s="170"/>
      <c r="F513" s="20" t="s">
        <v>20</v>
      </c>
      <c r="G513" s="26">
        <f t="shared" ref="G513:H514" si="215">G436+G447+G477+G507</f>
        <v>6330704.7700000005</v>
      </c>
      <c r="H513" s="26">
        <f t="shared" si="215"/>
        <v>6330704.7700000005</v>
      </c>
      <c r="I513" s="26">
        <f t="shared" ref="I513:I514" si="216">H513/G513*100</f>
        <v>100</v>
      </c>
      <c r="J513" s="170"/>
      <c r="K513" s="170"/>
      <c r="L513" s="170"/>
      <c r="M513" s="170"/>
      <c r="N513" s="170"/>
    </row>
    <row r="514" spans="1:32" s="68" customFormat="1" ht="54" customHeight="1" x14ac:dyDescent="0.25">
      <c r="A514" s="69"/>
      <c r="B514" s="229"/>
      <c r="C514" s="171"/>
      <c r="D514" s="171"/>
      <c r="E514" s="171"/>
      <c r="F514" s="20" t="s">
        <v>21</v>
      </c>
      <c r="G514" s="26">
        <f t="shared" si="215"/>
        <v>17827622</v>
      </c>
      <c r="H514" s="26">
        <f t="shared" si="215"/>
        <v>17411481.949999999</v>
      </c>
      <c r="I514" s="26">
        <f t="shared" si="216"/>
        <v>97.665756823877018</v>
      </c>
      <c r="J514" s="171"/>
      <c r="K514" s="171"/>
      <c r="L514" s="171"/>
      <c r="M514" s="171"/>
      <c r="N514" s="171"/>
    </row>
    <row r="515" spans="1:32" ht="94.5" customHeight="1" x14ac:dyDescent="0.25">
      <c r="A515" s="25"/>
      <c r="B515" s="132" t="s">
        <v>200</v>
      </c>
      <c r="C515" s="90">
        <v>2022</v>
      </c>
      <c r="D515" s="90">
        <v>2026</v>
      </c>
      <c r="E515" s="90" t="s">
        <v>27</v>
      </c>
      <c r="F515" s="90" t="s">
        <v>27</v>
      </c>
      <c r="G515" s="98" t="s">
        <v>27</v>
      </c>
      <c r="H515" s="98" t="s">
        <v>27</v>
      </c>
      <c r="I515" s="98" t="s">
        <v>27</v>
      </c>
      <c r="J515" s="16" t="s">
        <v>27</v>
      </c>
      <c r="K515" s="16"/>
      <c r="L515" s="16"/>
      <c r="M515" s="16"/>
      <c r="N515" s="16"/>
      <c r="W515" s="7"/>
      <c r="X515" s="7"/>
      <c r="Y515" s="7"/>
      <c r="Z515" s="7"/>
      <c r="AA515" s="7"/>
      <c r="AB515" s="7"/>
      <c r="AC515" s="7"/>
      <c r="AD515" s="7"/>
      <c r="AE515" s="7"/>
      <c r="AF515" s="7"/>
    </row>
    <row r="516" spans="1:32" ht="63.75" customHeight="1" x14ac:dyDescent="0.25">
      <c r="A516" s="27"/>
      <c r="B516" s="128" t="s">
        <v>201</v>
      </c>
      <c r="C516" s="90">
        <v>2022</v>
      </c>
      <c r="D516" s="90">
        <v>2026</v>
      </c>
      <c r="E516" s="90" t="s">
        <v>27</v>
      </c>
      <c r="F516" s="90" t="s">
        <v>27</v>
      </c>
      <c r="G516" s="98" t="s">
        <v>27</v>
      </c>
      <c r="H516" s="98" t="s">
        <v>27</v>
      </c>
      <c r="I516" s="98" t="s">
        <v>27</v>
      </c>
      <c r="J516" s="16"/>
      <c r="K516" s="16"/>
      <c r="L516" s="16"/>
      <c r="M516" s="16"/>
      <c r="N516" s="16"/>
      <c r="W516" s="7"/>
      <c r="X516" s="7"/>
      <c r="Y516" s="7"/>
      <c r="Z516" s="7"/>
      <c r="AA516" s="7"/>
      <c r="AB516" s="7"/>
      <c r="AC516" s="7"/>
      <c r="AD516" s="7"/>
      <c r="AE516" s="7"/>
      <c r="AF516" s="7"/>
    </row>
    <row r="517" spans="1:32" ht="34.5" customHeight="1" x14ac:dyDescent="0.25">
      <c r="A517" s="19"/>
      <c r="B517" s="223" t="s">
        <v>202</v>
      </c>
      <c r="C517" s="166">
        <v>2022</v>
      </c>
      <c r="D517" s="166">
        <v>2026</v>
      </c>
      <c r="E517" s="166" t="s">
        <v>94</v>
      </c>
      <c r="F517" s="103" t="s">
        <v>14</v>
      </c>
      <c r="G517" s="98" t="s">
        <v>27</v>
      </c>
      <c r="H517" s="98" t="s">
        <v>27</v>
      </c>
      <c r="I517" s="98" t="s">
        <v>27</v>
      </c>
      <c r="J517" s="163" t="s">
        <v>27</v>
      </c>
      <c r="K517" s="163" t="s">
        <v>27</v>
      </c>
      <c r="L517" s="163" t="s">
        <v>27</v>
      </c>
      <c r="M517" s="163" t="s">
        <v>27</v>
      </c>
      <c r="N517" s="163" t="s">
        <v>27</v>
      </c>
      <c r="W517" s="7"/>
      <c r="X517" s="7"/>
      <c r="Y517" s="7"/>
      <c r="Z517" s="7"/>
      <c r="AA517" s="7"/>
      <c r="AB517" s="7"/>
      <c r="AC517" s="7"/>
      <c r="AD517" s="7"/>
      <c r="AE517" s="7"/>
      <c r="AF517" s="7"/>
    </row>
    <row r="518" spans="1:32" s="4" customFormat="1" ht="39.75" customHeight="1" x14ac:dyDescent="0.25">
      <c r="A518" s="27"/>
      <c r="B518" s="224"/>
      <c r="C518" s="167"/>
      <c r="D518" s="167"/>
      <c r="E518" s="167"/>
      <c r="F518" s="103" t="s">
        <v>20</v>
      </c>
      <c r="G518" s="98" t="s">
        <v>27</v>
      </c>
      <c r="H518" s="98" t="s">
        <v>27</v>
      </c>
      <c r="I518" s="98" t="s">
        <v>27</v>
      </c>
      <c r="J518" s="164"/>
      <c r="K518" s="164"/>
      <c r="L518" s="164"/>
      <c r="M518" s="164"/>
      <c r="N518" s="164"/>
      <c r="W518" s="7"/>
      <c r="X518" s="7"/>
      <c r="Y518" s="7"/>
      <c r="Z518" s="7"/>
      <c r="AA518" s="7"/>
      <c r="AB518" s="7"/>
      <c r="AC518" s="7"/>
      <c r="AD518" s="7"/>
      <c r="AE518" s="7"/>
      <c r="AF518" s="7"/>
    </row>
    <row r="519" spans="1:32" s="4" customFormat="1" ht="37.5" customHeight="1" x14ac:dyDescent="0.25">
      <c r="A519" s="27"/>
      <c r="B519" s="225"/>
      <c r="C519" s="168"/>
      <c r="D519" s="168"/>
      <c r="E519" s="168"/>
      <c r="F519" s="103" t="s">
        <v>21</v>
      </c>
      <c r="G519" s="98" t="s">
        <v>27</v>
      </c>
      <c r="H519" s="98" t="s">
        <v>27</v>
      </c>
      <c r="I519" s="98" t="s">
        <v>27</v>
      </c>
      <c r="J519" s="165"/>
      <c r="K519" s="165"/>
      <c r="L519" s="165"/>
      <c r="M519" s="165"/>
      <c r="N519" s="165"/>
      <c r="W519" s="7"/>
      <c r="X519" s="7"/>
      <c r="Y519" s="7"/>
      <c r="Z519" s="7"/>
      <c r="AA519" s="7"/>
      <c r="AB519" s="7"/>
      <c r="AC519" s="7"/>
      <c r="AD519" s="7"/>
      <c r="AE519" s="7"/>
      <c r="AF519" s="7"/>
    </row>
    <row r="520" spans="1:32" s="4" customFormat="1" ht="39" customHeight="1" x14ac:dyDescent="0.25">
      <c r="A520" s="27"/>
      <c r="B520" s="217" t="s">
        <v>203</v>
      </c>
      <c r="C520" s="166">
        <v>2022</v>
      </c>
      <c r="D520" s="230">
        <v>2026</v>
      </c>
      <c r="E520" s="230" t="s">
        <v>94</v>
      </c>
      <c r="F520" s="103" t="s">
        <v>14</v>
      </c>
      <c r="G520" s="99">
        <f t="shared" ref="G520:H520" si="217">G521+G522</f>
        <v>500000</v>
      </c>
      <c r="H520" s="99">
        <f t="shared" si="217"/>
        <v>500000</v>
      </c>
      <c r="I520" s="99">
        <f>H520/G520*100</f>
        <v>100</v>
      </c>
      <c r="J520" s="163" t="s">
        <v>13</v>
      </c>
      <c r="K520" s="163" t="s">
        <v>13</v>
      </c>
      <c r="L520" s="163" t="s">
        <v>13</v>
      </c>
      <c r="M520" s="163" t="s">
        <v>13</v>
      </c>
      <c r="N520" s="163" t="s">
        <v>13</v>
      </c>
      <c r="W520" s="7"/>
      <c r="X520" s="7"/>
      <c r="Y520" s="7"/>
      <c r="Z520" s="7"/>
      <c r="AA520" s="7"/>
      <c r="AB520" s="7"/>
      <c r="AC520" s="7"/>
      <c r="AD520" s="7"/>
      <c r="AE520" s="7"/>
      <c r="AF520" s="7"/>
    </row>
    <row r="521" spans="1:32" s="4" customFormat="1" ht="36" customHeight="1" x14ac:dyDescent="0.25">
      <c r="A521" s="27"/>
      <c r="B521" s="218"/>
      <c r="C521" s="167"/>
      <c r="D521" s="230"/>
      <c r="E521" s="230"/>
      <c r="F521" s="103" t="s">
        <v>20</v>
      </c>
      <c r="G521" s="99">
        <f t="shared" ref="G521:H521" si="218">G524+G527</f>
        <v>500000</v>
      </c>
      <c r="H521" s="99">
        <f t="shared" si="218"/>
        <v>500000</v>
      </c>
      <c r="I521" s="99">
        <f t="shared" ref="I521:I528" si="219">H521/G521*100</f>
        <v>100</v>
      </c>
      <c r="J521" s="164"/>
      <c r="K521" s="164"/>
      <c r="L521" s="164"/>
      <c r="M521" s="164"/>
      <c r="N521" s="164"/>
      <c r="W521" s="7"/>
      <c r="X521" s="7"/>
      <c r="Y521" s="7"/>
      <c r="Z521" s="7"/>
      <c r="AA521" s="7"/>
      <c r="AB521" s="7"/>
      <c r="AC521" s="7"/>
      <c r="AD521" s="7"/>
      <c r="AE521" s="7"/>
      <c r="AF521" s="7"/>
    </row>
    <row r="522" spans="1:32" s="4" customFormat="1" ht="34.5" customHeight="1" x14ac:dyDescent="0.25">
      <c r="A522" s="27"/>
      <c r="B522" s="219"/>
      <c r="C522" s="168"/>
      <c r="D522" s="230"/>
      <c r="E522" s="230"/>
      <c r="F522" s="103" t="s">
        <v>21</v>
      </c>
      <c r="G522" s="99">
        <f t="shared" ref="G522:H522" si="220">G525+G528</f>
        <v>0</v>
      </c>
      <c r="H522" s="99">
        <f t="shared" si="220"/>
        <v>0</v>
      </c>
      <c r="I522" s="99">
        <v>0</v>
      </c>
      <c r="J522" s="165"/>
      <c r="K522" s="165"/>
      <c r="L522" s="165"/>
      <c r="M522" s="165"/>
      <c r="N522" s="165"/>
      <c r="W522" s="7"/>
      <c r="X522" s="7"/>
      <c r="Y522" s="7"/>
      <c r="Z522" s="7"/>
      <c r="AA522" s="7"/>
      <c r="AB522" s="7"/>
      <c r="AC522" s="7"/>
      <c r="AD522" s="7"/>
      <c r="AE522" s="7"/>
      <c r="AF522" s="7"/>
    </row>
    <row r="523" spans="1:32" s="4" customFormat="1" ht="30" customHeight="1" x14ac:dyDescent="0.25">
      <c r="A523" s="27"/>
      <c r="B523" s="217" t="s">
        <v>204</v>
      </c>
      <c r="C523" s="166">
        <v>2022</v>
      </c>
      <c r="D523" s="230">
        <v>2026</v>
      </c>
      <c r="E523" s="230" t="s">
        <v>94</v>
      </c>
      <c r="F523" s="103" t="s">
        <v>14</v>
      </c>
      <c r="G523" s="99">
        <f t="shared" ref="G523:H523" si="221">G524+G525</f>
        <v>500000</v>
      </c>
      <c r="H523" s="99">
        <f t="shared" si="221"/>
        <v>500000</v>
      </c>
      <c r="I523" s="99">
        <f t="shared" si="219"/>
        <v>100</v>
      </c>
      <c r="J523" s="256" t="s">
        <v>205</v>
      </c>
      <c r="K523" s="172" t="s">
        <v>206</v>
      </c>
      <c r="L523" s="172">
        <v>5</v>
      </c>
      <c r="M523" s="172">
        <v>5</v>
      </c>
      <c r="N523" s="172">
        <v>100</v>
      </c>
      <c r="W523" s="7"/>
      <c r="X523" s="7"/>
      <c r="Y523" s="7"/>
      <c r="Z523" s="7"/>
      <c r="AA523" s="7"/>
      <c r="AB523" s="7"/>
      <c r="AC523" s="7"/>
      <c r="AD523" s="7"/>
      <c r="AE523" s="7"/>
      <c r="AF523" s="7"/>
    </row>
    <row r="524" spans="1:32" s="4" customFormat="1" ht="34.5" customHeight="1" x14ac:dyDescent="0.25">
      <c r="A524" s="27"/>
      <c r="B524" s="218"/>
      <c r="C524" s="167"/>
      <c r="D524" s="230"/>
      <c r="E524" s="230"/>
      <c r="F524" s="103" t="s">
        <v>20</v>
      </c>
      <c r="G524" s="99">
        <v>500000</v>
      </c>
      <c r="H524" s="99">
        <v>500000</v>
      </c>
      <c r="I524" s="99">
        <f t="shared" si="219"/>
        <v>100</v>
      </c>
      <c r="J524" s="256"/>
      <c r="K524" s="172"/>
      <c r="L524" s="172"/>
      <c r="M524" s="172"/>
      <c r="N524" s="172"/>
      <c r="W524" s="7"/>
      <c r="X524" s="7"/>
      <c r="Y524" s="7"/>
      <c r="Z524" s="7"/>
      <c r="AA524" s="7"/>
      <c r="AB524" s="7"/>
      <c r="AC524" s="7"/>
      <c r="AD524" s="7"/>
      <c r="AE524" s="7"/>
      <c r="AF524" s="7"/>
    </row>
    <row r="525" spans="1:32" s="4" customFormat="1" ht="34.5" customHeight="1" x14ac:dyDescent="0.25">
      <c r="A525" s="27"/>
      <c r="B525" s="219"/>
      <c r="C525" s="168"/>
      <c r="D525" s="230"/>
      <c r="E525" s="230"/>
      <c r="F525" s="103" t="s">
        <v>21</v>
      </c>
      <c r="G525" s="99">
        <v>0</v>
      </c>
      <c r="H525" s="99">
        <v>0</v>
      </c>
      <c r="I525" s="99">
        <v>0</v>
      </c>
      <c r="J525" s="256"/>
      <c r="K525" s="172"/>
      <c r="L525" s="172"/>
      <c r="M525" s="172"/>
      <c r="N525" s="172"/>
      <c r="W525" s="7"/>
      <c r="X525" s="7"/>
      <c r="Y525" s="7"/>
      <c r="Z525" s="7"/>
      <c r="AA525" s="7"/>
      <c r="AB525" s="7"/>
      <c r="AC525" s="7"/>
      <c r="AD525" s="7"/>
      <c r="AE525" s="7"/>
      <c r="AF525" s="7"/>
    </row>
    <row r="526" spans="1:32" s="4" customFormat="1" ht="42.6" hidden="1" customHeight="1" x14ac:dyDescent="0.25">
      <c r="A526" s="27"/>
      <c r="B526" s="217" t="s">
        <v>240</v>
      </c>
      <c r="C526" s="166">
        <v>2022</v>
      </c>
      <c r="D526" s="230">
        <v>2026</v>
      </c>
      <c r="E526" s="230" t="s">
        <v>94</v>
      </c>
      <c r="F526" s="103" t="s">
        <v>14</v>
      </c>
      <c r="G526" s="99">
        <f t="shared" ref="G526:H526" si="222">G527+G528</f>
        <v>0</v>
      </c>
      <c r="H526" s="99">
        <f t="shared" si="222"/>
        <v>0</v>
      </c>
      <c r="I526" s="99" t="e">
        <f t="shared" si="219"/>
        <v>#DIV/0!</v>
      </c>
      <c r="J526" s="256" t="s">
        <v>118</v>
      </c>
      <c r="K526" s="172" t="s">
        <v>206</v>
      </c>
      <c r="L526" s="172"/>
      <c r="M526" s="172"/>
      <c r="N526" s="172"/>
      <c r="W526" s="7"/>
      <c r="X526" s="7"/>
      <c r="Y526" s="7"/>
      <c r="Z526" s="7"/>
      <c r="AA526" s="7"/>
      <c r="AB526" s="7"/>
      <c r="AC526" s="7"/>
      <c r="AD526" s="7"/>
      <c r="AE526" s="7"/>
      <c r="AF526" s="7"/>
    </row>
    <row r="527" spans="1:32" s="4" customFormat="1" ht="43.9" hidden="1" customHeight="1" x14ac:dyDescent="0.25">
      <c r="A527" s="27"/>
      <c r="B527" s="218"/>
      <c r="C527" s="167"/>
      <c r="D527" s="230"/>
      <c r="E527" s="230"/>
      <c r="F527" s="103" t="s">
        <v>20</v>
      </c>
      <c r="G527" s="99">
        <v>0</v>
      </c>
      <c r="H527" s="99">
        <v>0</v>
      </c>
      <c r="I527" s="99" t="e">
        <f t="shared" si="219"/>
        <v>#DIV/0!</v>
      </c>
      <c r="J527" s="256"/>
      <c r="K527" s="172"/>
      <c r="L527" s="172"/>
      <c r="M527" s="172"/>
      <c r="N527" s="172"/>
      <c r="W527" s="7"/>
      <c r="X527" s="7"/>
      <c r="Y527" s="7"/>
      <c r="Z527" s="7"/>
      <c r="AA527" s="7"/>
      <c r="AB527" s="7"/>
      <c r="AC527" s="7"/>
      <c r="AD527" s="7"/>
      <c r="AE527" s="7"/>
      <c r="AF527" s="7"/>
    </row>
    <row r="528" spans="1:32" s="4" customFormat="1" ht="34.5" hidden="1" customHeight="1" x14ac:dyDescent="0.25">
      <c r="A528" s="27"/>
      <c r="B528" s="219"/>
      <c r="C528" s="168"/>
      <c r="D528" s="230"/>
      <c r="E528" s="230"/>
      <c r="F528" s="103" t="s">
        <v>21</v>
      </c>
      <c r="G528" s="99">
        <v>0</v>
      </c>
      <c r="H528" s="99">
        <v>0</v>
      </c>
      <c r="I528" s="99" t="e">
        <f t="shared" si="219"/>
        <v>#DIV/0!</v>
      </c>
      <c r="J528" s="256"/>
      <c r="K528" s="172"/>
      <c r="L528" s="172"/>
      <c r="M528" s="172"/>
      <c r="N528" s="172"/>
      <c r="W528" s="7"/>
      <c r="X528" s="7"/>
      <c r="Y528" s="7"/>
      <c r="Z528" s="7"/>
      <c r="AA528" s="7"/>
      <c r="AB528" s="7"/>
      <c r="AC528" s="7"/>
      <c r="AD528" s="7"/>
      <c r="AE528" s="7"/>
      <c r="AF528" s="7"/>
    </row>
    <row r="529" spans="1:32" s="60" customFormat="1" ht="34.5" customHeight="1" x14ac:dyDescent="0.25">
      <c r="A529" s="62"/>
      <c r="B529" s="272" t="s">
        <v>207</v>
      </c>
      <c r="C529" s="166">
        <v>2022</v>
      </c>
      <c r="D529" s="230">
        <v>2026</v>
      </c>
      <c r="E529" s="230" t="s">
        <v>94</v>
      </c>
      <c r="F529" s="103" t="s">
        <v>14</v>
      </c>
      <c r="G529" s="98" t="s">
        <v>27</v>
      </c>
      <c r="H529" s="98" t="s">
        <v>27</v>
      </c>
      <c r="I529" s="98" t="s">
        <v>27</v>
      </c>
      <c r="J529" s="163" t="s">
        <v>27</v>
      </c>
      <c r="K529" s="163" t="s">
        <v>27</v>
      </c>
      <c r="L529" s="163" t="s">
        <v>27</v>
      </c>
      <c r="M529" s="163" t="s">
        <v>27</v>
      </c>
      <c r="N529" s="163" t="s">
        <v>27</v>
      </c>
      <c r="W529" s="7"/>
      <c r="X529" s="7"/>
      <c r="Y529" s="7"/>
      <c r="Z529" s="7"/>
      <c r="AA529" s="7"/>
      <c r="AB529" s="7"/>
      <c r="AC529" s="7"/>
      <c r="AD529" s="7"/>
      <c r="AE529" s="7"/>
      <c r="AF529" s="7"/>
    </row>
    <row r="530" spans="1:32" s="60" customFormat="1" ht="34.5" customHeight="1" x14ac:dyDescent="0.25">
      <c r="A530" s="62"/>
      <c r="B530" s="273"/>
      <c r="C530" s="167"/>
      <c r="D530" s="230"/>
      <c r="E530" s="230"/>
      <c r="F530" s="103" t="s">
        <v>20</v>
      </c>
      <c r="G530" s="98" t="s">
        <v>27</v>
      </c>
      <c r="H530" s="98" t="s">
        <v>27</v>
      </c>
      <c r="I530" s="98" t="s">
        <v>27</v>
      </c>
      <c r="J530" s="164"/>
      <c r="K530" s="164"/>
      <c r="L530" s="164"/>
      <c r="M530" s="164"/>
      <c r="N530" s="164"/>
      <c r="W530" s="7"/>
      <c r="X530" s="7"/>
      <c r="Y530" s="7"/>
      <c r="Z530" s="7"/>
      <c r="AA530" s="7"/>
      <c r="AB530" s="7"/>
      <c r="AC530" s="7"/>
      <c r="AD530" s="7"/>
      <c r="AE530" s="7"/>
      <c r="AF530" s="7"/>
    </row>
    <row r="531" spans="1:32" s="60" customFormat="1" ht="34.5" customHeight="1" x14ac:dyDescent="0.25">
      <c r="A531" s="62"/>
      <c r="B531" s="274"/>
      <c r="C531" s="168"/>
      <c r="D531" s="230"/>
      <c r="E531" s="230"/>
      <c r="F531" s="103" t="s">
        <v>21</v>
      </c>
      <c r="G531" s="98" t="s">
        <v>27</v>
      </c>
      <c r="H531" s="98" t="s">
        <v>27</v>
      </c>
      <c r="I531" s="98" t="s">
        <v>27</v>
      </c>
      <c r="J531" s="165"/>
      <c r="K531" s="165"/>
      <c r="L531" s="165"/>
      <c r="M531" s="165"/>
      <c r="N531" s="165"/>
      <c r="W531" s="7"/>
      <c r="X531" s="7"/>
      <c r="Y531" s="7"/>
      <c r="Z531" s="7"/>
      <c r="AA531" s="7"/>
      <c r="AB531" s="7"/>
      <c r="AC531" s="7"/>
      <c r="AD531" s="7"/>
      <c r="AE531" s="7"/>
      <c r="AF531" s="7"/>
    </row>
    <row r="532" spans="1:32" s="4" customFormat="1" ht="40.5" customHeight="1" x14ac:dyDescent="0.25">
      <c r="A532" s="62"/>
      <c r="B532" s="217" t="s">
        <v>208</v>
      </c>
      <c r="C532" s="166">
        <v>2022</v>
      </c>
      <c r="D532" s="230">
        <v>2026</v>
      </c>
      <c r="E532" s="230" t="s">
        <v>94</v>
      </c>
      <c r="F532" s="103" t="s">
        <v>14</v>
      </c>
      <c r="G532" s="99">
        <f t="shared" ref="G532:H532" si="223">G533+G534</f>
        <v>50000</v>
      </c>
      <c r="H532" s="99">
        <f t="shared" si="223"/>
        <v>50000</v>
      </c>
      <c r="I532" s="99">
        <f>H532/G532*100</f>
        <v>100</v>
      </c>
      <c r="J532" s="163" t="s">
        <v>13</v>
      </c>
      <c r="K532" s="163" t="s">
        <v>13</v>
      </c>
      <c r="L532" s="163" t="s">
        <v>13</v>
      </c>
      <c r="M532" s="163" t="s">
        <v>13</v>
      </c>
      <c r="N532" s="163" t="s">
        <v>13</v>
      </c>
      <c r="W532" s="7"/>
      <c r="X532" s="7"/>
      <c r="Y532" s="7"/>
      <c r="Z532" s="7"/>
      <c r="AA532" s="7"/>
      <c r="AB532" s="7"/>
      <c r="AC532" s="7"/>
      <c r="AD532" s="7"/>
      <c r="AE532" s="7"/>
      <c r="AF532" s="7"/>
    </row>
    <row r="533" spans="1:32" s="4" customFormat="1" ht="47.25" customHeight="1" x14ac:dyDescent="0.25">
      <c r="A533" s="62"/>
      <c r="B533" s="218"/>
      <c r="C533" s="167"/>
      <c r="D533" s="230"/>
      <c r="E533" s="230"/>
      <c r="F533" s="103" t="s">
        <v>20</v>
      </c>
      <c r="G533" s="99">
        <f t="shared" ref="G533:H533" si="224">G536</f>
        <v>50000</v>
      </c>
      <c r="H533" s="99">
        <f t="shared" si="224"/>
        <v>50000</v>
      </c>
      <c r="I533" s="99">
        <f t="shared" ref="I533:I536" si="225">H533/G533*100</f>
        <v>100</v>
      </c>
      <c r="J533" s="164"/>
      <c r="K533" s="164"/>
      <c r="L533" s="164"/>
      <c r="M533" s="164"/>
      <c r="N533" s="164"/>
      <c r="W533" s="7"/>
      <c r="X533" s="7"/>
      <c r="Y533" s="7"/>
      <c r="Z533" s="7"/>
      <c r="AA533" s="7"/>
      <c r="AB533" s="7"/>
      <c r="AC533" s="7"/>
      <c r="AD533" s="7"/>
      <c r="AE533" s="7"/>
      <c r="AF533" s="7"/>
    </row>
    <row r="534" spans="1:32" s="4" customFormat="1" ht="34.5" customHeight="1" x14ac:dyDescent="0.25">
      <c r="A534" s="62"/>
      <c r="B534" s="219"/>
      <c r="C534" s="168"/>
      <c r="D534" s="230"/>
      <c r="E534" s="230"/>
      <c r="F534" s="103" t="s">
        <v>21</v>
      </c>
      <c r="G534" s="99">
        <f t="shared" ref="G534:H534" si="226">G537</f>
        <v>0</v>
      </c>
      <c r="H534" s="99">
        <f t="shared" si="226"/>
        <v>0</v>
      </c>
      <c r="I534" s="99">
        <v>0</v>
      </c>
      <c r="J534" s="165"/>
      <c r="K534" s="165"/>
      <c r="L534" s="165"/>
      <c r="M534" s="165"/>
      <c r="N534" s="165"/>
      <c r="W534" s="7"/>
      <c r="X534" s="7"/>
      <c r="Y534" s="7"/>
      <c r="Z534" s="7"/>
      <c r="AA534" s="7"/>
      <c r="AB534" s="7"/>
      <c r="AC534" s="7"/>
      <c r="AD534" s="7"/>
      <c r="AE534" s="7"/>
      <c r="AF534" s="7"/>
    </row>
    <row r="535" spans="1:32" s="4" customFormat="1" ht="34.5" customHeight="1" x14ac:dyDescent="0.25">
      <c r="A535" s="27"/>
      <c r="B535" s="220" t="s">
        <v>209</v>
      </c>
      <c r="C535" s="189">
        <v>2022</v>
      </c>
      <c r="D535" s="339">
        <v>2026</v>
      </c>
      <c r="E535" s="339" t="s">
        <v>94</v>
      </c>
      <c r="F535" s="138" t="s">
        <v>14</v>
      </c>
      <c r="G535" s="146">
        <f t="shared" ref="G535:H535" si="227">G536+G537</f>
        <v>50000</v>
      </c>
      <c r="H535" s="146">
        <f t="shared" si="227"/>
        <v>50000</v>
      </c>
      <c r="I535" s="99">
        <f t="shared" si="225"/>
        <v>100</v>
      </c>
      <c r="J535" s="256" t="s">
        <v>210</v>
      </c>
      <c r="K535" s="172" t="s">
        <v>206</v>
      </c>
      <c r="L535" s="172">
        <v>1</v>
      </c>
      <c r="M535" s="172">
        <v>1</v>
      </c>
      <c r="N535" s="172">
        <v>1</v>
      </c>
      <c r="W535" s="7"/>
      <c r="X535" s="7"/>
      <c r="Y535" s="7"/>
      <c r="Z535" s="7"/>
      <c r="AA535" s="7"/>
      <c r="AB535" s="7"/>
      <c r="AC535" s="7"/>
      <c r="AD535" s="7"/>
      <c r="AE535" s="7"/>
      <c r="AF535" s="7"/>
    </row>
    <row r="536" spans="1:32" s="4" customFormat="1" ht="45.75" customHeight="1" x14ac:dyDescent="0.25">
      <c r="A536" s="27"/>
      <c r="B536" s="221"/>
      <c r="C536" s="190"/>
      <c r="D536" s="339"/>
      <c r="E536" s="339"/>
      <c r="F536" s="138" t="s">
        <v>20</v>
      </c>
      <c r="G536" s="146">
        <v>50000</v>
      </c>
      <c r="H536" s="146">
        <v>50000</v>
      </c>
      <c r="I536" s="99">
        <f t="shared" si="225"/>
        <v>100</v>
      </c>
      <c r="J536" s="256"/>
      <c r="K536" s="172"/>
      <c r="L536" s="172"/>
      <c r="M536" s="172"/>
      <c r="N536" s="172"/>
      <c r="W536" s="7"/>
      <c r="X536" s="7"/>
      <c r="Y536" s="7"/>
      <c r="Z536" s="7"/>
      <c r="AA536" s="7"/>
      <c r="AB536" s="7"/>
      <c r="AC536" s="7"/>
      <c r="AD536" s="7"/>
      <c r="AE536" s="7"/>
      <c r="AF536" s="7"/>
    </row>
    <row r="537" spans="1:32" s="4" customFormat="1" ht="43.5" customHeight="1" x14ac:dyDescent="0.25">
      <c r="A537" s="27"/>
      <c r="B537" s="226"/>
      <c r="C537" s="191"/>
      <c r="D537" s="339"/>
      <c r="E537" s="339"/>
      <c r="F537" s="138" t="s">
        <v>21</v>
      </c>
      <c r="G537" s="146">
        <v>0</v>
      </c>
      <c r="H537" s="146">
        <v>0</v>
      </c>
      <c r="I537" s="99">
        <v>0</v>
      </c>
      <c r="J537" s="256"/>
      <c r="K537" s="172"/>
      <c r="L537" s="172"/>
      <c r="M537" s="172"/>
      <c r="N537" s="172"/>
      <c r="W537" s="7"/>
      <c r="X537" s="7"/>
      <c r="Y537" s="7"/>
      <c r="Z537" s="7"/>
      <c r="AA537" s="7"/>
      <c r="AB537" s="7"/>
      <c r="AC537" s="7"/>
      <c r="AD537" s="7"/>
      <c r="AE537" s="7"/>
      <c r="AF537" s="7"/>
    </row>
    <row r="538" spans="1:32" s="4" customFormat="1" ht="34.5" customHeight="1" x14ac:dyDescent="0.25">
      <c r="A538" s="27"/>
      <c r="B538" s="272" t="s">
        <v>211</v>
      </c>
      <c r="C538" s="166">
        <v>2022</v>
      </c>
      <c r="D538" s="230">
        <v>2026</v>
      </c>
      <c r="E538" s="230" t="s">
        <v>94</v>
      </c>
      <c r="F538" s="103" t="s">
        <v>14</v>
      </c>
      <c r="G538" s="98" t="s">
        <v>27</v>
      </c>
      <c r="H538" s="98" t="s">
        <v>27</v>
      </c>
      <c r="I538" s="98" t="s">
        <v>27</v>
      </c>
      <c r="J538" s="163" t="s">
        <v>27</v>
      </c>
      <c r="K538" s="163" t="s">
        <v>27</v>
      </c>
      <c r="L538" s="163" t="s">
        <v>27</v>
      </c>
      <c r="M538" s="163" t="s">
        <v>27</v>
      </c>
      <c r="N538" s="163" t="s">
        <v>27</v>
      </c>
      <c r="W538" s="7"/>
      <c r="X538" s="7"/>
      <c r="Y538" s="7"/>
      <c r="Z538" s="7"/>
      <c r="AA538" s="7"/>
      <c r="AB538" s="7"/>
      <c r="AC538" s="7"/>
      <c r="AD538" s="7"/>
      <c r="AE538" s="7"/>
      <c r="AF538" s="7"/>
    </row>
    <row r="539" spans="1:32" s="4" customFormat="1" ht="47.25" customHeight="1" x14ac:dyDescent="0.25">
      <c r="A539" s="27"/>
      <c r="B539" s="273"/>
      <c r="C539" s="167"/>
      <c r="D539" s="230"/>
      <c r="E539" s="230"/>
      <c r="F539" s="103" t="s">
        <v>20</v>
      </c>
      <c r="G539" s="98" t="s">
        <v>27</v>
      </c>
      <c r="H539" s="98" t="s">
        <v>27</v>
      </c>
      <c r="I539" s="98" t="s">
        <v>27</v>
      </c>
      <c r="J539" s="164"/>
      <c r="K539" s="164"/>
      <c r="L539" s="164"/>
      <c r="M539" s="164"/>
      <c r="N539" s="164"/>
      <c r="W539" s="7"/>
      <c r="X539" s="7"/>
      <c r="Y539" s="7"/>
      <c r="Z539" s="7"/>
      <c r="AA539" s="7"/>
      <c r="AB539" s="7"/>
      <c r="AC539" s="7"/>
      <c r="AD539" s="7"/>
      <c r="AE539" s="7"/>
      <c r="AF539" s="7"/>
    </row>
    <row r="540" spans="1:32" s="4" customFormat="1" ht="47.25" customHeight="1" x14ac:dyDescent="0.25">
      <c r="A540" s="27"/>
      <c r="B540" s="274"/>
      <c r="C540" s="168"/>
      <c r="D540" s="230"/>
      <c r="E540" s="230"/>
      <c r="F540" s="103" t="s">
        <v>21</v>
      </c>
      <c r="G540" s="98" t="s">
        <v>27</v>
      </c>
      <c r="H540" s="98" t="s">
        <v>27</v>
      </c>
      <c r="I540" s="98" t="s">
        <v>27</v>
      </c>
      <c r="J540" s="165"/>
      <c r="K540" s="165"/>
      <c r="L540" s="165"/>
      <c r="M540" s="165"/>
      <c r="N540" s="165"/>
      <c r="W540" s="7"/>
      <c r="X540" s="7"/>
      <c r="Y540" s="7"/>
      <c r="Z540" s="7"/>
      <c r="AA540" s="7"/>
      <c r="AB540" s="7"/>
      <c r="AC540" s="7"/>
      <c r="AD540" s="7"/>
      <c r="AE540" s="7"/>
      <c r="AF540" s="7"/>
    </row>
    <row r="541" spans="1:32" s="4" customFormat="1" ht="34.5" hidden="1" customHeight="1" x14ac:dyDescent="0.25">
      <c r="A541" s="27"/>
      <c r="B541" s="217" t="s">
        <v>212</v>
      </c>
      <c r="C541" s="166">
        <v>2022</v>
      </c>
      <c r="D541" s="230">
        <v>2026</v>
      </c>
      <c r="E541" s="230" t="s">
        <v>94</v>
      </c>
      <c r="F541" s="103" t="s">
        <v>14</v>
      </c>
      <c r="G541" s="99">
        <f t="shared" ref="G541:I541" si="228">G542+G543</f>
        <v>0</v>
      </c>
      <c r="H541" s="99">
        <f t="shared" si="228"/>
        <v>0</v>
      </c>
      <c r="I541" s="99">
        <f t="shared" si="228"/>
        <v>0</v>
      </c>
      <c r="J541" s="163" t="s">
        <v>13</v>
      </c>
      <c r="K541" s="163" t="s">
        <v>13</v>
      </c>
      <c r="L541" s="163" t="s">
        <v>13</v>
      </c>
      <c r="M541" s="163" t="s">
        <v>13</v>
      </c>
      <c r="N541" s="163" t="s">
        <v>13</v>
      </c>
      <c r="W541" s="7"/>
      <c r="X541" s="7"/>
      <c r="Y541" s="7"/>
      <c r="Z541" s="7"/>
      <c r="AA541" s="7"/>
      <c r="AB541" s="7"/>
      <c r="AC541" s="7"/>
      <c r="AD541" s="7"/>
      <c r="AE541" s="7"/>
      <c r="AF541" s="7"/>
    </row>
    <row r="542" spans="1:32" s="4" customFormat="1" ht="34.5" hidden="1" customHeight="1" x14ac:dyDescent="0.25">
      <c r="A542" s="27"/>
      <c r="B542" s="218"/>
      <c r="C542" s="167"/>
      <c r="D542" s="230"/>
      <c r="E542" s="230"/>
      <c r="F542" s="103" t="s">
        <v>20</v>
      </c>
      <c r="G542" s="99">
        <f t="shared" ref="G542:I542" si="229">G545</f>
        <v>0</v>
      </c>
      <c r="H542" s="99">
        <f t="shared" si="229"/>
        <v>0</v>
      </c>
      <c r="I542" s="99">
        <f t="shared" si="229"/>
        <v>0</v>
      </c>
      <c r="J542" s="164"/>
      <c r="K542" s="164"/>
      <c r="L542" s="164"/>
      <c r="M542" s="164"/>
      <c r="N542" s="164"/>
      <c r="W542" s="7"/>
      <c r="X542" s="7"/>
      <c r="Y542" s="7"/>
      <c r="Z542" s="7"/>
      <c r="AA542" s="7"/>
      <c r="AB542" s="7"/>
      <c r="AC542" s="7"/>
      <c r="AD542" s="7"/>
      <c r="AE542" s="7"/>
      <c r="AF542" s="7"/>
    </row>
    <row r="543" spans="1:32" s="4" customFormat="1" ht="34.5" hidden="1" customHeight="1" x14ac:dyDescent="0.25">
      <c r="A543" s="27"/>
      <c r="B543" s="219"/>
      <c r="C543" s="168"/>
      <c r="D543" s="230"/>
      <c r="E543" s="230"/>
      <c r="F543" s="103" t="s">
        <v>21</v>
      </c>
      <c r="G543" s="99">
        <f t="shared" ref="G543:I543" si="230">G546</f>
        <v>0</v>
      </c>
      <c r="H543" s="99">
        <f t="shared" si="230"/>
        <v>0</v>
      </c>
      <c r="I543" s="99">
        <f t="shared" si="230"/>
        <v>0</v>
      </c>
      <c r="J543" s="165"/>
      <c r="K543" s="165"/>
      <c r="L543" s="165"/>
      <c r="M543" s="165"/>
      <c r="N543" s="165"/>
      <c r="W543" s="7"/>
      <c r="X543" s="7"/>
      <c r="Y543" s="7"/>
      <c r="Z543" s="7"/>
      <c r="AA543" s="7"/>
      <c r="AB543" s="7"/>
      <c r="AC543" s="7"/>
      <c r="AD543" s="7"/>
      <c r="AE543" s="7"/>
      <c r="AF543" s="7"/>
    </row>
    <row r="544" spans="1:32" s="4" customFormat="1" ht="54.6" hidden="1" customHeight="1" x14ac:dyDescent="0.25">
      <c r="A544" s="27"/>
      <c r="B544" s="217" t="s">
        <v>213</v>
      </c>
      <c r="C544" s="166">
        <v>2022</v>
      </c>
      <c r="D544" s="230">
        <v>2026</v>
      </c>
      <c r="E544" s="230" t="s">
        <v>94</v>
      </c>
      <c r="F544" s="103" t="s">
        <v>14</v>
      </c>
      <c r="G544" s="99">
        <f t="shared" ref="G544:I544" si="231">G545+G546</f>
        <v>0</v>
      </c>
      <c r="H544" s="99">
        <f t="shared" si="231"/>
        <v>0</v>
      </c>
      <c r="I544" s="99">
        <f t="shared" si="231"/>
        <v>0</v>
      </c>
      <c r="J544" s="256" t="s">
        <v>214</v>
      </c>
      <c r="K544" s="172" t="s">
        <v>206</v>
      </c>
      <c r="L544" s="172">
        <v>0</v>
      </c>
      <c r="M544" s="172">
        <v>1</v>
      </c>
      <c r="N544" s="172">
        <v>1</v>
      </c>
      <c r="W544" s="7"/>
      <c r="X544" s="7"/>
      <c r="Y544" s="7"/>
      <c r="Z544" s="7"/>
      <c r="AA544" s="7"/>
      <c r="AB544" s="7"/>
      <c r="AC544" s="7"/>
      <c r="AD544" s="7"/>
      <c r="AE544" s="7"/>
      <c r="AF544" s="7"/>
    </row>
    <row r="545" spans="1:32" s="4" customFormat="1" ht="86.45" hidden="1" customHeight="1" x14ac:dyDescent="0.25">
      <c r="A545" s="27"/>
      <c r="B545" s="218"/>
      <c r="C545" s="167"/>
      <c r="D545" s="230"/>
      <c r="E545" s="230"/>
      <c r="F545" s="103" t="s">
        <v>20</v>
      </c>
      <c r="G545" s="99">
        <v>0</v>
      </c>
      <c r="H545" s="99">
        <v>0</v>
      </c>
      <c r="I545" s="99">
        <v>0</v>
      </c>
      <c r="J545" s="256"/>
      <c r="K545" s="172"/>
      <c r="L545" s="172"/>
      <c r="M545" s="172"/>
      <c r="N545" s="172"/>
      <c r="W545" s="7"/>
      <c r="X545" s="7"/>
      <c r="Y545" s="7"/>
      <c r="Z545" s="7"/>
      <c r="AA545" s="7"/>
      <c r="AB545" s="7"/>
      <c r="AC545" s="7"/>
      <c r="AD545" s="7"/>
      <c r="AE545" s="7"/>
      <c r="AF545" s="7"/>
    </row>
    <row r="546" spans="1:32" s="4" customFormat="1" ht="76.150000000000006" hidden="1" customHeight="1" x14ac:dyDescent="0.25">
      <c r="A546" s="27"/>
      <c r="B546" s="219"/>
      <c r="C546" s="168"/>
      <c r="D546" s="230"/>
      <c r="E546" s="230"/>
      <c r="F546" s="103" t="s">
        <v>21</v>
      </c>
      <c r="G546" s="99">
        <v>0</v>
      </c>
      <c r="H546" s="99">
        <v>0</v>
      </c>
      <c r="I546" s="99">
        <v>0</v>
      </c>
      <c r="J546" s="256"/>
      <c r="K546" s="172"/>
      <c r="L546" s="172"/>
      <c r="M546" s="172"/>
      <c r="N546" s="172"/>
      <c r="W546" s="7"/>
      <c r="X546" s="7"/>
      <c r="Y546" s="7"/>
      <c r="Z546" s="7"/>
      <c r="AA546" s="7"/>
      <c r="AB546" s="7"/>
      <c r="AC546" s="7"/>
      <c r="AD546" s="7"/>
      <c r="AE546" s="7"/>
      <c r="AF546" s="7"/>
    </row>
    <row r="547" spans="1:32" s="4" customFormat="1" ht="34.5" customHeight="1" x14ac:dyDescent="0.25">
      <c r="A547" s="27"/>
      <c r="B547" s="227" t="s">
        <v>215</v>
      </c>
      <c r="C547" s="169"/>
      <c r="D547" s="169"/>
      <c r="E547" s="169"/>
      <c r="F547" s="20" t="s">
        <v>14</v>
      </c>
      <c r="G547" s="26">
        <f t="shared" ref="G547:H547" si="232">G548+G549</f>
        <v>550000</v>
      </c>
      <c r="H547" s="26">
        <f t="shared" si="232"/>
        <v>550000</v>
      </c>
      <c r="I547" s="26">
        <f>H547/G547*100</f>
        <v>100</v>
      </c>
      <c r="J547" s="169" t="s">
        <v>13</v>
      </c>
      <c r="K547" s="169" t="s">
        <v>13</v>
      </c>
      <c r="L547" s="169" t="s">
        <v>13</v>
      </c>
      <c r="M547" s="169" t="s">
        <v>13</v>
      </c>
      <c r="N547" s="169" t="s">
        <v>13</v>
      </c>
      <c r="W547" s="7"/>
      <c r="X547" s="7"/>
      <c r="Y547" s="7"/>
      <c r="Z547" s="7"/>
      <c r="AA547" s="7"/>
      <c r="AB547" s="7"/>
      <c r="AC547" s="7"/>
      <c r="AD547" s="7"/>
      <c r="AE547" s="7"/>
      <c r="AF547" s="7"/>
    </row>
    <row r="548" spans="1:32" s="4" customFormat="1" ht="34.5" customHeight="1" x14ac:dyDescent="0.25">
      <c r="A548" s="27"/>
      <c r="B548" s="228"/>
      <c r="C548" s="170"/>
      <c r="D548" s="170"/>
      <c r="E548" s="170"/>
      <c r="F548" s="20" t="s">
        <v>20</v>
      </c>
      <c r="G548" s="26">
        <f t="shared" ref="G548:H548" si="233">G521+G533+G542</f>
        <v>550000</v>
      </c>
      <c r="H548" s="26">
        <f t="shared" si="233"/>
        <v>550000</v>
      </c>
      <c r="I548" s="26">
        <f>H548/G548*100</f>
        <v>100</v>
      </c>
      <c r="J548" s="170"/>
      <c r="K548" s="170"/>
      <c r="L548" s="170"/>
      <c r="M548" s="170"/>
      <c r="N548" s="170"/>
      <c r="W548" s="7"/>
      <c r="X548" s="7"/>
      <c r="Y548" s="7"/>
      <c r="Z548" s="7"/>
      <c r="AA548" s="7"/>
      <c r="AB548" s="7"/>
      <c r="AC548" s="7"/>
      <c r="AD548" s="7"/>
      <c r="AE548" s="7"/>
      <c r="AF548" s="7"/>
    </row>
    <row r="549" spans="1:32" s="4" customFormat="1" ht="34.5" customHeight="1" x14ac:dyDescent="0.25">
      <c r="A549" s="27"/>
      <c r="B549" s="229"/>
      <c r="C549" s="171"/>
      <c r="D549" s="171"/>
      <c r="E549" s="171"/>
      <c r="F549" s="20" t="s">
        <v>21</v>
      </c>
      <c r="G549" s="26">
        <f t="shared" ref="G549:I549" si="234">G522+G534+G543</f>
        <v>0</v>
      </c>
      <c r="H549" s="26">
        <f t="shared" si="234"/>
        <v>0</v>
      </c>
      <c r="I549" s="26">
        <f t="shared" si="234"/>
        <v>0</v>
      </c>
      <c r="J549" s="171"/>
      <c r="K549" s="171"/>
      <c r="L549" s="171"/>
      <c r="M549" s="171"/>
      <c r="N549" s="171"/>
      <c r="W549" s="7"/>
      <c r="X549" s="7"/>
      <c r="Y549" s="7"/>
      <c r="Z549" s="7"/>
      <c r="AA549" s="7"/>
      <c r="AB549" s="7"/>
      <c r="AC549" s="7"/>
      <c r="AD549" s="7"/>
      <c r="AE549" s="7"/>
      <c r="AF549" s="7"/>
    </row>
    <row r="550" spans="1:32" s="4" customFormat="1" ht="34.5" customHeight="1" x14ac:dyDescent="0.25">
      <c r="A550" s="27"/>
      <c r="B550" s="260" t="s">
        <v>48</v>
      </c>
      <c r="C550" s="247"/>
      <c r="D550" s="247"/>
      <c r="E550" s="253"/>
      <c r="F550" s="28" t="s">
        <v>14</v>
      </c>
      <c r="G550" s="46">
        <f t="shared" ref="G550:H550" si="235">G551+G552</f>
        <v>948638586.55999994</v>
      </c>
      <c r="H550" s="46">
        <f t="shared" si="235"/>
        <v>948178920.99999988</v>
      </c>
      <c r="I550" s="46">
        <f>H550/G550*100</f>
        <v>99.951544711915318</v>
      </c>
      <c r="J550" s="247"/>
      <c r="K550" s="247"/>
      <c r="L550" s="247"/>
      <c r="M550" s="247"/>
      <c r="N550" s="247"/>
      <c r="W550" s="7"/>
      <c r="X550" s="7"/>
      <c r="Y550" s="7"/>
      <c r="Z550" s="7"/>
      <c r="AA550" s="7"/>
      <c r="AB550" s="7"/>
      <c r="AC550" s="7"/>
      <c r="AD550" s="7"/>
      <c r="AE550" s="7"/>
      <c r="AF550" s="7"/>
    </row>
    <row r="551" spans="1:32" s="4" customFormat="1" ht="34.5" customHeight="1" x14ac:dyDescent="0.25">
      <c r="A551" s="27"/>
      <c r="B551" s="261"/>
      <c r="C551" s="248"/>
      <c r="D551" s="248"/>
      <c r="E551" s="254"/>
      <c r="F551" s="28" t="s">
        <v>20</v>
      </c>
      <c r="G551" s="46">
        <f t="shared" ref="G551:H552" si="236">G235+G366+G428+G513+G548</f>
        <v>277718945.07999998</v>
      </c>
      <c r="H551" s="46">
        <f t="shared" si="236"/>
        <v>277716438.20999992</v>
      </c>
      <c r="I551" s="46">
        <f t="shared" ref="I551:I552" si="237">H551/G551*100</f>
        <v>99.999097335617719</v>
      </c>
      <c r="J551" s="248"/>
      <c r="K551" s="248"/>
      <c r="L551" s="248"/>
      <c r="M551" s="248"/>
      <c r="N551" s="248"/>
      <c r="W551" s="7"/>
      <c r="X551" s="7"/>
      <c r="Y551" s="7"/>
      <c r="Z551" s="7"/>
      <c r="AA551" s="7"/>
      <c r="AB551" s="7"/>
      <c r="AC551" s="7"/>
      <c r="AD551" s="7"/>
      <c r="AE551" s="7"/>
      <c r="AF551" s="7"/>
    </row>
    <row r="552" spans="1:32" s="4" customFormat="1" ht="56.45" customHeight="1" x14ac:dyDescent="0.25">
      <c r="A552" s="27"/>
      <c r="B552" s="262"/>
      <c r="C552" s="249"/>
      <c r="D552" s="249"/>
      <c r="E552" s="255"/>
      <c r="F552" s="28" t="s">
        <v>21</v>
      </c>
      <c r="G552" s="46">
        <f t="shared" si="236"/>
        <v>670919641.4799999</v>
      </c>
      <c r="H552" s="46">
        <f t="shared" si="236"/>
        <v>670462482.78999996</v>
      </c>
      <c r="I552" s="46">
        <f t="shared" si="237"/>
        <v>99.931860887394578</v>
      </c>
      <c r="J552" s="249"/>
      <c r="K552" s="249"/>
      <c r="L552" s="249"/>
      <c r="M552" s="249"/>
      <c r="N552" s="249"/>
      <c r="W552" s="7"/>
      <c r="X552" s="7"/>
      <c r="Y552" s="7"/>
      <c r="Z552" s="7"/>
      <c r="AA552" s="7"/>
      <c r="AB552" s="7"/>
      <c r="AC552" s="7"/>
      <c r="AD552" s="7"/>
      <c r="AE552" s="7"/>
      <c r="AF552" s="7"/>
    </row>
    <row r="553" spans="1:32" ht="31.15" customHeight="1" x14ac:dyDescent="0.25">
      <c r="A553" s="250"/>
      <c r="B553" s="29"/>
      <c r="G553" s="102"/>
      <c r="H553" s="102"/>
      <c r="I553" s="102"/>
      <c r="W553" s="7"/>
      <c r="X553" s="7"/>
      <c r="Y553" s="7"/>
      <c r="Z553" s="7"/>
      <c r="AA553" s="7"/>
      <c r="AB553" s="7"/>
      <c r="AC553" s="7"/>
      <c r="AD553" s="7"/>
      <c r="AE553" s="7"/>
      <c r="AF553" s="7"/>
    </row>
    <row r="554" spans="1:32" ht="48.75" customHeight="1" x14ac:dyDescent="0.25">
      <c r="A554" s="251"/>
      <c r="B554" s="29"/>
      <c r="G554" s="88"/>
      <c r="H554" s="88"/>
      <c r="I554" s="88"/>
      <c r="W554" s="7"/>
      <c r="X554" s="7"/>
      <c r="Y554" s="7"/>
      <c r="Z554" s="7"/>
      <c r="AA554" s="7"/>
      <c r="AB554" s="7"/>
      <c r="AC554" s="7"/>
      <c r="AD554" s="7"/>
      <c r="AE554" s="7"/>
      <c r="AF554" s="7"/>
    </row>
    <row r="555" spans="1:32" ht="68.45" customHeight="1" x14ac:dyDescent="0.25">
      <c r="A555" s="252"/>
      <c r="B555" s="29"/>
      <c r="G555" s="88"/>
      <c r="H555" s="88"/>
      <c r="I555" s="88"/>
      <c r="W555" s="7"/>
      <c r="X555" s="7"/>
      <c r="Y555" s="7"/>
      <c r="Z555" s="7"/>
      <c r="AA555" s="7"/>
      <c r="AB555" s="7"/>
      <c r="AC555" s="7"/>
      <c r="AD555" s="7"/>
      <c r="AE555" s="7"/>
      <c r="AF555" s="7"/>
    </row>
    <row r="556" spans="1:32" ht="24" customHeight="1" x14ac:dyDescent="0.25">
      <c r="B556" s="29"/>
      <c r="G556" s="88"/>
      <c r="H556" s="88"/>
      <c r="I556" s="88"/>
      <c r="Z556" s="7"/>
      <c r="AA556" s="7"/>
      <c r="AB556" s="7"/>
      <c r="AC556" s="7"/>
      <c r="AD556" s="7"/>
      <c r="AE556" s="7"/>
      <c r="AF556" s="7"/>
    </row>
    <row r="557" spans="1:32" ht="48" customHeight="1" x14ac:dyDescent="0.25">
      <c r="B557" s="29"/>
      <c r="G557" s="88"/>
      <c r="H557" s="88"/>
      <c r="I557" s="88"/>
    </row>
    <row r="558" spans="1:32" ht="35.25" customHeight="1" x14ac:dyDescent="0.25">
      <c r="B558" s="29"/>
      <c r="G558" s="88"/>
      <c r="H558" s="88"/>
      <c r="I558" s="88"/>
    </row>
    <row r="559" spans="1:32" ht="21.75" customHeight="1" x14ac:dyDescent="0.25">
      <c r="B559" s="29"/>
      <c r="G559" s="88"/>
      <c r="H559" s="88"/>
      <c r="I559" s="88"/>
    </row>
    <row r="560" spans="1:32" ht="51" customHeight="1" x14ac:dyDescent="0.25">
      <c r="B560" s="29"/>
      <c r="G560" s="88"/>
      <c r="H560" s="88"/>
      <c r="I560" s="88"/>
    </row>
    <row r="561" spans="2:9" ht="32.25" customHeight="1" x14ac:dyDescent="0.25">
      <c r="B561" s="29"/>
      <c r="G561" s="88"/>
      <c r="H561" s="88"/>
      <c r="I561" s="88"/>
    </row>
    <row r="562" spans="2:9" ht="39.950000000000003" customHeight="1" x14ac:dyDescent="0.25">
      <c r="B562" s="29"/>
      <c r="G562" s="88"/>
      <c r="H562" s="88"/>
      <c r="I562" s="88"/>
    </row>
    <row r="563" spans="2:9" x14ac:dyDescent="0.25">
      <c r="B563" s="29"/>
      <c r="G563" s="88"/>
      <c r="H563" s="88"/>
      <c r="I563" s="88"/>
    </row>
    <row r="564" spans="2:9" x14ac:dyDescent="0.25">
      <c r="B564" s="29"/>
      <c r="G564" s="88"/>
      <c r="H564" s="88"/>
      <c r="I564" s="88"/>
    </row>
    <row r="565" spans="2:9" x14ac:dyDescent="0.25">
      <c r="B565" s="29"/>
      <c r="G565" s="88"/>
      <c r="H565" s="88"/>
      <c r="I565" s="88"/>
    </row>
    <row r="566" spans="2:9" x14ac:dyDescent="0.25">
      <c r="B566" s="29"/>
      <c r="G566" s="88"/>
      <c r="H566" s="88"/>
      <c r="I566" s="88"/>
    </row>
    <row r="567" spans="2:9" x14ac:dyDescent="0.25">
      <c r="B567" s="29"/>
      <c r="G567" s="88"/>
      <c r="H567" s="88"/>
      <c r="I567" s="88"/>
    </row>
    <row r="568" spans="2:9" x14ac:dyDescent="0.25">
      <c r="B568" s="29"/>
      <c r="G568" s="88"/>
      <c r="H568" s="88"/>
      <c r="I568" s="88"/>
    </row>
    <row r="569" spans="2:9" x14ac:dyDescent="0.25">
      <c r="B569" s="29"/>
      <c r="G569" s="88"/>
      <c r="H569" s="88"/>
      <c r="I569" s="88"/>
    </row>
    <row r="570" spans="2:9" x14ac:dyDescent="0.25">
      <c r="B570" s="29"/>
      <c r="G570" s="88"/>
      <c r="H570" s="88"/>
      <c r="I570" s="88"/>
    </row>
    <row r="571" spans="2:9" x14ac:dyDescent="0.25">
      <c r="B571" s="29"/>
      <c r="G571" s="88"/>
      <c r="H571" s="88"/>
      <c r="I571" s="88"/>
    </row>
    <row r="572" spans="2:9" x14ac:dyDescent="0.25">
      <c r="B572" s="29"/>
      <c r="G572" s="88"/>
      <c r="H572" s="88"/>
      <c r="I572" s="88"/>
    </row>
    <row r="573" spans="2:9" x14ac:dyDescent="0.25">
      <c r="B573" s="29"/>
      <c r="G573" s="88"/>
      <c r="H573" s="88"/>
      <c r="I573" s="88"/>
    </row>
    <row r="574" spans="2:9" x14ac:dyDescent="0.25">
      <c r="B574" s="29"/>
      <c r="G574" s="88"/>
      <c r="H574" s="88"/>
      <c r="I574" s="88"/>
    </row>
    <row r="575" spans="2:9" x14ac:dyDescent="0.25">
      <c r="B575" s="29"/>
      <c r="G575" s="88"/>
      <c r="H575" s="88"/>
      <c r="I575" s="88"/>
    </row>
    <row r="576" spans="2:9" x14ac:dyDescent="0.25">
      <c r="B576" s="29"/>
      <c r="G576" s="88"/>
      <c r="H576" s="88"/>
      <c r="I576" s="88"/>
    </row>
    <row r="577" spans="2:9" x14ac:dyDescent="0.25">
      <c r="B577" s="29"/>
      <c r="G577" s="88"/>
      <c r="H577" s="88"/>
      <c r="I577" s="88"/>
    </row>
    <row r="578" spans="2:9" x14ac:dyDescent="0.25">
      <c r="B578" s="29"/>
      <c r="G578" s="88"/>
      <c r="H578" s="88"/>
      <c r="I578" s="88"/>
    </row>
    <row r="579" spans="2:9" x14ac:dyDescent="0.25">
      <c r="B579" s="29"/>
      <c r="G579" s="88"/>
      <c r="H579" s="88"/>
      <c r="I579" s="88"/>
    </row>
    <row r="580" spans="2:9" x14ac:dyDescent="0.25">
      <c r="B580" s="29"/>
      <c r="G580" s="88"/>
      <c r="H580" s="88"/>
      <c r="I580" s="88"/>
    </row>
    <row r="581" spans="2:9" x14ac:dyDescent="0.25">
      <c r="B581" s="29"/>
      <c r="G581" s="88"/>
      <c r="H581" s="88"/>
      <c r="I581" s="88"/>
    </row>
    <row r="582" spans="2:9" x14ac:dyDescent="0.25">
      <c r="B582" s="29"/>
      <c r="G582" s="88"/>
      <c r="H582" s="88"/>
      <c r="I582" s="88"/>
    </row>
    <row r="583" spans="2:9" x14ac:dyDescent="0.25">
      <c r="B583" s="29"/>
      <c r="G583" s="88"/>
      <c r="H583" s="88"/>
      <c r="I583" s="88"/>
    </row>
    <row r="584" spans="2:9" x14ac:dyDescent="0.25">
      <c r="B584" s="29"/>
      <c r="G584" s="88"/>
      <c r="H584" s="88"/>
      <c r="I584" s="88"/>
    </row>
    <row r="585" spans="2:9" x14ac:dyDescent="0.25">
      <c r="B585" s="29"/>
      <c r="G585" s="88"/>
      <c r="H585" s="88"/>
      <c r="I585" s="88"/>
    </row>
    <row r="586" spans="2:9" x14ac:dyDescent="0.25">
      <c r="B586" s="29"/>
      <c r="G586" s="88"/>
      <c r="H586" s="88"/>
      <c r="I586" s="88"/>
    </row>
    <row r="587" spans="2:9" x14ac:dyDescent="0.25">
      <c r="B587" s="29"/>
      <c r="G587" s="88"/>
      <c r="H587" s="88"/>
      <c r="I587" s="88"/>
    </row>
    <row r="588" spans="2:9" x14ac:dyDescent="0.25">
      <c r="B588" s="29"/>
      <c r="G588" s="88"/>
      <c r="H588" s="88"/>
      <c r="I588" s="88"/>
    </row>
    <row r="589" spans="2:9" x14ac:dyDescent="0.25">
      <c r="B589" s="29"/>
      <c r="G589" s="88"/>
      <c r="H589" s="88"/>
      <c r="I589" s="88"/>
    </row>
    <row r="590" spans="2:9" x14ac:dyDescent="0.25">
      <c r="B590" s="29"/>
      <c r="G590" s="88"/>
      <c r="H590" s="88"/>
      <c r="I590" s="88"/>
    </row>
    <row r="591" spans="2:9" x14ac:dyDescent="0.25">
      <c r="B591" s="29"/>
      <c r="G591" s="88"/>
      <c r="H591" s="88"/>
      <c r="I591" s="88"/>
    </row>
    <row r="592" spans="2:9" x14ac:dyDescent="0.25">
      <c r="B592" s="29"/>
      <c r="G592" s="88"/>
      <c r="H592" s="88"/>
      <c r="I592" s="88"/>
    </row>
    <row r="593" spans="2:9" x14ac:dyDescent="0.25">
      <c r="B593" s="29"/>
      <c r="G593" s="88"/>
      <c r="H593" s="88"/>
      <c r="I593" s="88"/>
    </row>
    <row r="594" spans="2:9" x14ac:dyDescent="0.25">
      <c r="B594" s="29"/>
      <c r="G594" s="88"/>
      <c r="H594" s="88"/>
      <c r="I594" s="88"/>
    </row>
    <row r="595" spans="2:9" x14ac:dyDescent="0.25">
      <c r="B595" s="29"/>
      <c r="G595" s="88"/>
      <c r="H595" s="88"/>
      <c r="I595" s="88"/>
    </row>
    <row r="596" spans="2:9" x14ac:dyDescent="0.25">
      <c r="B596" s="29"/>
      <c r="G596" s="88"/>
      <c r="H596" s="88"/>
      <c r="I596" s="88"/>
    </row>
    <row r="597" spans="2:9" x14ac:dyDescent="0.25">
      <c r="B597" s="29"/>
      <c r="G597" s="88"/>
      <c r="H597" s="88"/>
      <c r="I597" s="88"/>
    </row>
    <row r="598" spans="2:9" x14ac:dyDescent="0.25">
      <c r="B598" s="29"/>
      <c r="G598" s="88"/>
      <c r="H598" s="88"/>
      <c r="I598" s="88"/>
    </row>
    <row r="599" spans="2:9" x14ac:dyDescent="0.25">
      <c r="B599" s="29"/>
      <c r="G599" s="88"/>
      <c r="H599" s="88"/>
      <c r="I599" s="88"/>
    </row>
    <row r="600" spans="2:9" x14ac:dyDescent="0.25">
      <c r="B600" s="29"/>
      <c r="G600" s="88"/>
      <c r="H600" s="88"/>
      <c r="I600" s="88"/>
    </row>
    <row r="601" spans="2:9" x14ac:dyDescent="0.25">
      <c r="B601" s="29"/>
      <c r="G601" s="88"/>
      <c r="H601" s="88"/>
      <c r="I601" s="88"/>
    </row>
    <row r="602" spans="2:9" x14ac:dyDescent="0.25">
      <c r="B602" s="29"/>
      <c r="G602" s="88"/>
      <c r="H602" s="88"/>
      <c r="I602" s="88"/>
    </row>
    <row r="603" spans="2:9" x14ac:dyDescent="0.25">
      <c r="B603" s="29"/>
      <c r="G603" s="88"/>
      <c r="H603" s="88"/>
      <c r="I603" s="88"/>
    </row>
    <row r="604" spans="2:9" x14ac:dyDescent="0.25">
      <c r="B604" s="29"/>
      <c r="G604" s="88"/>
      <c r="H604" s="88"/>
      <c r="I604" s="88"/>
    </row>
    <row r="605" spans="2:9" x14ac:dyDescent="0.25">
      <c r="B605" s="29"/>
      <c r="G605" s="88"/>
      <c r="H605" s="88"/>
      <c r="I605" s="88"/>
    </row>
    <row r="606" spans="2:9" x14ac:dyDescent="0.25">
      <c r="B606" s="29"/>
      <c r="G606" s="88"/>
      <c r="H606" s="88"/>
      <c r="I606" s="88"/>
    </row>
    <row r="607" spans="2:9" x14ac:dyDescent="0.25">
      <c r="B607" s="29"/>
      <c r="G607" s="88"/>
      <c r="H607" s="88"/>
      <c r="I607" s="88"/>
    </row>
    <row r="608" spans="2:9" x14ac:dyDescent="0.25">
      <c r="B608" s="29"/>
      <c r="G608" s="88"/>
      <c r="H608" s="88"/>
      <c r="I608" s="88"/>
    </row>
    <row r="609" spans="2:9" x14ac:dyDescent="0.25">
      <c r="B609" s="29"/>
      <c r="G609" s="88"/>
      <c r="H609" s="88"/>
      <c r="I609" s="88"/>
    </row>
    <row r="610" spans="2:9" x14ac:dyDescent="0.25">
      <c r="B610" s="29"/>
      <c r="G610" s="88"/>
      <c r="H610" s="88"/>
      <c r="I610" s="88"/>
    </row>
    <row r="611" spans="2:9" x14ac:dyDescent="0.25">
      <c r="B611" s="29"/>
      <c r="G611" s="88"/>
      <c r="H611" s="88"/>
      <c r="I611" s="88"/>
    </row>
    <row r="612" spans="2:9" x14ac:dyDescent="0.25">
      <c r="B612" s="29"/>
      <c r="G612" s="88"/>
      <c r="H612" s="88"/>
      <c r="I612" s="88"/>
    </row>
    <row r="613" spans="2:9" x14ac:dyDescent="0.25">
      <c r="B613" s="29"/>
      <c r="G613" s="88"/>
      <c r="H613" s="88"/>
      <c r="I613" s="88"/>
    </row>
    <row r="614" spans="2:9" x14ac:dyDescent="0.25">
      <c r="B614" s="29"/>
      <c r="G614" s="88"/>
      <c r="H614" s="88"/>
      <c r="I614" s="88"/>
    </row>
    <row r="615" spans="2:9" x14ac:dyDescent="0.25">
      <c r="B615" s="29"/>
      <c r="G615" s="88"/>
      <c r="H615" s="88"/>
      <c r="I615" s="88"/>
    </row>
    <row r="616" spans="2:9" x14ac:dyDescent="0.25">
      <c r="B616" s="29"/>
      <c r="G616" s="88"/>
      <c r="H616" s="88"/>
      <c r="I616" s="88"/>
    </row>
    <row r="617" spans="2:9" x14ac:dyDescent="0.25">
      <c r="B617" s="29"/>
      <c r="G617" s="88"/>
      <c r="H617" s="88"/>
      <c r="I617" s="88"/>
    </row>
    <row r="618" spans="2:9" x14ac:dyDescent="0.25">
      <c r="B618" s="29"/>
      <c r="G618" s="88"/>
      <c r="H618" s="88"/>
      <c r="I618" s="88"/>
    </row>
    <row r="619" spans="2:9" x14ac:dyDescent="0.25">
      <c r="B619" s="29"/>
      <c r="G619" s="88"/>
      <c r="H619" s="88"/>
      <c r="I619" s="88"/>
    </row>
    <row r="620" spans="2:9" x14ac:dyDescent="0.25">
      <c r="B620" s="29"/>
      <c r="G620" s="88"/>
      <c r="H620" s="88"/>
      <c r="I620" s="88"/>
    </row>
    <row r="621" spans="2:9" x14ac:dyDescent="0.25">
      <c r="B621" s="29"/>
      <c r="G621" s="88"/>
      <c r="H621" s="88"/>
      <c r="I621" s="88"/>
    </row>
    <row r="622" spans="2:9" x14ac:dyDescent="0.25">
      <c r="B622" s="29"/>
      <c r="G622" s="88"/>
      <c r="H622" s="88"/>
      <c r="I622" s="88"/>
    </row>
    <row r="623" spans="2:9" x14ac:dyDescent="0.25">
      <c r="B623" s="29"/>
      <c r="G623" s="88"/>
      <c r="H623" s="88"/>
      <c r="I623" s="88"/>
    </row>
    <row r="624" spans="2:9" x14ac:dyDescent="0.25">
      <c r="B624" s="29"/>
      <c r="G624" s="88"/>
      <c r="H624" s="88"/>
      <c r="I624" s="88"/>
    </row>
    <row r="625" spans="2:9" x14ac:dyDescent="0.25">
      <c r="B625" s="29"/>
      <c r="G625" s="88"/>
      <c r="H625" s="88"/>
      <c r="I625" s="88"/>
    </row>
    <row r="626" spans="2:9" x14ac:dyDescent="0.25">
      <c r="B626" s="29"/>
      <c r="G626" s="88"/>
      <c r="H626" s="88"/>
      <c r="I626" s="88"/>
    </row>
    <row r="627" spans="2:9" x14ac:dyDescent="0.25">
      <c r="B627" s="29"/>
      <c r="G627" s="88"/>
      <c r="H627" s="88"/>
      <c r="I627" s="88"/>
    </row>
    <row r="628" spans="2:9" x14ac:dyDescent="0.25">
      <c r="B628" s="29"/>
      <c r="G628" s="88"/>
      <c r="H628" s="88"/>
      <c r="I628" s="88"/>
    </row>
    <row r="629" spans="2:9" x14ac:dyDescent="0.25">
      <c r="B629" s="29"/>
      <c r="G629" s="88"/>
      <c r="H629" s="88"/>
      <c r="I629" s="88"/>
    </row>
    <row r="630" spans="2:9" x14ac:dyDescent="0.25">
      <c r="B630" s="29"/>
      <c r="G630" s="88"/>
      <c r="H630" s="88"/>
      <c r="I630" s="88"/>
    </row>
    <row r="631" spans="2:9" x14ac:dyDescent="0.25">
      <c r="B631" s="29"/>
      <c r="G631" s="88"/>
      <c r="H631" s="88"/>
      <c r="I631" s="88"/>
    </row>
    <row r="632" spans="2:9" x14ac:dyDescent="0.25">
      <c r="B632" s="29"/>
      <c r="G632" s="88"/>
      <c r="H632" s="88"/>
      <c r="I632" s="88"/>
    </row>
    <row r="633" spans="2:9" x14ac:dyDescent="0.25">
      <c r="B633" s="29"/>
      <c r="G633" s="88"/>
      <c r="H633" s="88"/>
      <c r="I633" s="88"/>
    </row>
    <row r="634" spans="2:9" x14ac:dyDescent="0.25">
      <c r="B634" s="29"/>
      <c r="G634" s="88"/>
      <c r="H634" s="88"/>
      <c r="I634" s="88"/>
    </row>
    <row r="635" spans="2:9" x14ac:dyDescent="0.25">
      <c r="B635" s="29"/>
      <c r="G635" s="88"/>
      <c r="H635" s="88"/>
      <c r="I635" s="88"/>
    </row>
    <row r="636" spans="2:9" x14ac:dyDescent="0.25">
      <c r="B636" s="29"/>
      <c r="G636" s="88"/>
      <c r="H636" s="88"/>
      <c r="I636" s="88"/>
    </row>
    <row r="637" spans="2:9" x14ac:dyDescent="0.25">
      <c r="B637" s="29"/>
      <c r="G637" s="88"/>
      <c r="H637" s="88"/>
      <c r="I637" s="88"/>
    </row>
    <row r="638" spans="2:9" x14ac:dyDescent="0.25">
      <c r="B638" s="29"/>
      <c r="G638" s="88"/>
      <c r="H638" s="88"/>
      <c r="I638" s="88"/>
    </row>
    <row r="639" spans="2:9" x14ac:dyDescent="0.25">
      <c r="B639" s="29"/>
      <c r="G639" s="88"/>
      <c r="H639" s="88"/>
      <c r="I639" s="88"/>
    </row>
    <row r="640" spans="2:9" x14ac:dyDescent="0.25">
      <c r="B640" s="29"/>
      <c r="G640" s="88"/>
      <c r="H640" s="88"/>
      <c r="I640" s="88"/>
    </row>
    <row r="641" spans="2:9" x14ac:dyDescent="0.25">
      <c r="B641" s="29"/>
      <c r="G641" s="88"/>
      <c r="H641" s="88"/>
      <c r="I641" s="88"/>
    </row>
    <row r="642" spans="2:9" x14ac:dyDescent="0.25">
      <c r="B642" s="29"/>
      <c r="G642" s="88"/>
      <c r="H642" s="88"/>
      <c r="I642" s="88"/>
    </row>
    <row r="643" spans="2:9" x14ac:dyDescent="0.25">
      <c r="B643" s="29"/>
      <c r="G643" s="88"/>
      <c r="H643" s="88"/>
      <c r="I643" s="88"/>
    </row>
    <row r="644" spans="2:9" x14ac:dyDescent="0.25">
      <c r="B644" s="29"/>
      <c r="G644" s="88"/>
      <c r="H644" s="88"/>
      <c r="I644" s="88"/>
    </row>
    <row r="645" spans="2:9" x14ac:dyDescent="0.25">
      <c r="B645" s="29"/>
      <c r="G645" s="88"/>
      <c r="H645" s="88"/>
      <c r="I645" s="88"/>
    </row>
    <row r="646" spans="2:9" x14ac:dyDescent="0.25">
      <c r="B646" s="29"/>
      <c r="G646" s="88"/>
      <c r="H646" s="88"/>
      <c r="I646" s="88"/>
    </row>
    <row r="647" spans="2:9" x14ac:dyDescent="0.25">
      <c r="B647" s="29"/>
      <c r="G647" s="88"/>
      <c r="H647" s="88"/>
      <c r="I647" s="88"/>
    </row>
    <row r="648" spans="2:9" x14ac:dyDescent="0.25">
      <c r="B648" s="29"/>
      <c r="G648" s="88"/>
      <c r="H648" s="88"/>
      <c r="I648" s="88"/>
    </row>
    <row r="649" spans="2:9" x14ac:dyDescent="0.25">
      <c r="B649" s="29"/>
      <c r="G649" s="88"/>
      <c r="H649" s="88"/>
      <c r="I649" s="88"/>
    </row>
    <row r="650" spans="2:9" x14ac:dyDescent="0.25">
      <c r="B650" s="29"/>
      <c r="G650" s="88"/>
      <c r="H650" s="88"/>
      <c r="I650" s="88"/>
    </row>
    <row r="651" spans="2:9" x14ac:dyDescent="0.25">
      <c r="B651" s="29"/>
      <c r="G651" s="88"/>
      <c r="H651" s="88"/>
      <c r="I651" s="88"/>
    </row>
    <row r="652" spans="2:9" x14ac:dyDescent="0.25">
      <c r="B652" s="29"/>
      <c r="G652" s="88"/>
      <c r="H652" s="88"/>
      <c r="I652" s="88"/>
    </row>
    <row r="653" spans="2:9" x14ac:dyDescent="0.25">
      <c r="B653" s="29"/>
      <c r="G653" s="88"/>
      <c r="H653" s="88"/>
      <c r="I653" s="88"/>
    </row>
    <row r="654" spans="2:9" x14ac:dyDescent="0.25">
      <c r="B654" s="29"/>
      <c r="G654" s="88"/>
      <c r="H654" s="88"/>
      <c r="I654" s="88"/>
    </row>
    <row r="655" spans="2:9" x14ac:dyDescent="0.25">
      <c r="B655" s="29"/>
      <c r="G655" s="88"/>
      <c r="H655" s="88"/>
      <c r="I655" s="88"/>
    </row>
    <row r="656" spans="2:9" x14ac:dyDescent="0.25">
      <c r="B656" s="29"/>
      <c r="G656" s="88"/>
      <c r="H656" s="88"/>
      <c r="I656" s="88"/>
    </row>
    <row r="657" spans="2:9" x14ac:dyDescent="0.25">
      <c r="B657" s="29"/>
      <c r="G657" s="88"/>
      <c r="H657" s="88"/>
      <c r="I657" s="88"/>
    </row>
    <row r="658" spans="2:9" x14ac:dyDescent="0.25">
      <c r="B658" s="29"/>
      <c r="G658" s="88"/>
      <c r="H658" s="88"/>
      <c r="I658" s="88"/>
    </row>
    <row r="659" spans="2:9" x14ac:dyDescent="0.25">
      <c r="B659" s="29"/>
      <c r="G659" s="88"/>
      <c r="H659" s="88"/>
      <c r="I659" s="88"/>
    </row>
    <row r="660" spans="2:9" x14ac:dyDescent="0.25">
      <c r="B660" s="29"/>
      <c r="G660" s="88"/>
      <c r="H660" s="88"/>
      <c r="I660" s="88"/>
    </row>
    <row r="661" spans="2:9" x14ac:dyDescent="0.25">
      <c r="B661" s="29"/>
      <c r="G661" s="88"/>
      <c r="H661" s="88"/>
      <c r="I661" s="88"/>
    </row>
    <row r="662" spans="2:9" x14ac:dyDescent="0.25">
      <c r="B662" s="29"/>
      <c r="G662" s="88"/>
      <c r="H662" s="88"/>
      <c r="I662" s="88"/>
    </row>
    <row r="663" spans="2:9" x14ac:dyDescent="0.25">
      <c r="B663" s="29"/>
      <c r="G663" s="88"/>
      <c r="H663" s="88"/>
      <c r="I663" s="88"/>
    </row>
    <row r="664" spans="2:9" x14ac:dyDescent="0.25">
      <c r="B664" s="29"/>
      <c r="G664" s="88"/>
      <c r="H664" s="88"/>
      <c r="I664" s="88"/>
    </row>
    <row r="665" spans="2:9" x14ac:dyDescent="0.25">
      <c r="B665" s="29"/>
      <c r="G665" s="88"/>
      <c r="H665" s="88"/>
      <c r="I665" s="88"/>
    </row>
    <row r="666" spans="2:9" x14ac:dyDescent="0.25">
      <c r="B666" s="29"/>
      <c r="G666" s="88"/>
      <c r="H666" s="88"/>
      <c r="I666" s="88"/>
    </row>
    <row r="667" spans="2:9" x14ac:dyDescent="0.25">
      <c r="B667" s="29"/>
      <c r="G667" s="88"/>
      <c r="H667" s="88"/>
      <c r="I667" s="88"/>
    </row>
    <row r="668" spans="2:9" x14ac:dyDescent="0.25">
      <c r="B668" s="29"/>
      <c r="G668" s="88"/>
      <c r="H668" s="88"/>
      <c r="I668" s="88"/>
    </row>
    <row r="669" spans="2:9" x14ac:dyDescent="0.25">
      <c r="B669" s="29"/>
      <c r="G669" s="88"/>
      <c r="H669" s="88"/>
      <c r="I669" s="88"/>
    </row>
    <row r="670" spans="2:9" x14ac:dyDescent="0.25">
      <c r="B670" s="29"/>
      <c r="G670" s="88"/>
      <c r="H670" s="88"/>
      <c r="I670" s="88"/>
    </row>
    <row r="671" spans="2:9" x14ac:dyDescent="0.25">
      <c r="B671" s="29"/>
      <c r="G671" s="88"/>
      <c r="H671" s="88"/>
      <c r="I671" s="88"/>
    </row>
    <row r="672" spans="2:9" x14ac:dyDescent="0.25">
      <c r="B672" s="29"/>
      <c r="G672" s="88"/>
      <c r="H672" s="88"/>
      <c r="I672" s="88"/>
    </row>
    <row r="673" spans="2:9" x14ac:dyDescent="0.25">
      <c r="B673" s="29"/>
      <c r="G673" s="88"/>
      <c r="H673" s="88"/>
      <c r="I673" s="88"/>
    </row>
    <row r="674" spans="2:9" x14ac:dyDescent="0.25">
      <c r="B674" s="29"/>
      <c r="G674" s="88"/>
      <c r="H674" s="88"/>
      <c r="I674" s="88"/>
    </row>
    <row r="675" spans="2:9" x14ac:dyDescent="0.25">
      <c r="B675" s="29"/>
      <c r="G675" s="88"/>
      <c r="H675" s="88"/>
      <c r="I675" s="88"/>
    </row>
    <row r="676" spans="2:9" x14ac:dyDescent="0.25">
      <c r="B676" s="29"/>
      <c r="G676" s="88"/>
      <c r="H676" s="88"/>
      <c r="I676" s="88"/>
    </row>
    <row r="677" spans="2:9" x14ac:dyDescent="0.25">
      <c r="B677" s="29"/>
      <c r="G677" s="88"/>
      <c r="H677" s="88"/>
      <c r="I677" s="88"/>
    </row>
    <row r="678" spans="2:9" x14ac:dyDescent="0.25">
      <c r="B678" s="29"/>
      <c r="G678" s="88"/>
      <c r="H678" s="88"/>
      <c r="I678" s="88"/>
    </row>
    <row r="679" spans="2:9" x14ac:dyDescent="0.25">
      <c r="B679" s="29"/>
      <c r="G679" s="88"/>
      <c r="H679" s="88"/>
      <c r="I679" s="88"/>
    </row>
    <row r="680" spans="2:9" x14ac:dyDescent="0.25">
      <c r="B680" s="29"/>
      <c r="G680" s="88"/>
      <c r="H680" s="88"/>
      <c r="I680" s="88"/>
    </row>
    <row r="681" spans="2:9" x14ac:dyDescent="0.25">
      <c r="B681" s="29"/>
      <c r="G681" s="88"/>
      <c r="H681" s="88"/>
      <c r="I681" s="88"/>
    </row>
    <row r="682" spans="2:9" x14ac:dyDescent="0.25">
      <c r="B682" s="29"/>
      <c r="G682" s="88"/>
      <c r="H682" s="88"/>
      <c r="I682" s="88"/>
    </row>
    <row r="683" spans="2:9" x14ac:dyDescent="0.25">
      <c r="B683" s="29"/>
      <c r="G683" s="88"/>
      <c r="H683" s="88"/>
      <c r="I683" s="88"/>
    </row>
    <row r="684" spans="2:9" x14ac:dyDescent="0.25">
      <c r="B684" s="29"/>
      <c r="G684" s="88"/>
      <c r="H684" s="88"/>
      <c r="I684" s="88"/>
    </row>
    <row r="685" spans="2:9" x14ac:dyDescent="0.25">
      <c r="B685" s="29"/>
      <c r="G685" s="88"/>
      <c r="H685" s="88"/>
      <c r="I685" s="88"/>
    </row>
    <row r="686" spans="2:9" x14ac:dyDescent="0.25">
      <c r="B686" s="29"/>
      <c r="G686" s="88"/>
      <c r="H686" s="88"/>
      <c r="I686" s="88"/>
    </row>
    <row r="687" spans="2:9" x14ac:dyDescent="0.25">
      <c r="B687" s="29"/>
      <c r="G687" s="88"/>
      <c r="H687" s="88"/>
      <c r="I687" s="88"/>
    </row>
    <row r="688" spans="2:9" x14ac:dyDescent="0.25">
      <c r="B688" s="29"/>
      <c r="G688" s="88"/>
      <c r="H688" s="88"/>
      <c r="I688" s="88"/>
    </row>
    <row r="689" spans="2:9" x14ac:dyDescent="0.25">
      <c r="B689" s="29"/>
      <c r="G689" s="88"/>
      <c r="H689" s="88"/>
      <c r="I689" s="88"/>
    </row>
    <row r="690" spans="2:9" x14ac:dyDescent="0.25">
      <c r="B690" s="29"/>
      <c r="G690" s="88"/>
      <c r="H690" s="88"/>
      <c r="I690" s="88"/>
    </row>
    <row r="691" spans="2:9" x14ac:dyDescent="0.25">
      <c r="B691" s="29"/>
      <c r="G691" s="88"/>
      <c r="H691" s="88"/>
      <c r="I691" s="88"/>
    </row>
    <row r="692" spans="2:9" x14ac:dyDescent="0.25">
      <c r="B692" s="29"/>
      <c r="G692" s="88"/>
      <c r="H692" s="88"/>
      <c r="I692" s="88"/>
    </row>
    <row r="693" spans="2:9" x14ac:dyDescent="0.25">
      <c r="B693" s="29"/>
      <c r="G693" s="88"/>
      <c r="H693" s="88"/>
      <c r="I693" s="88"/>
    </row>
    <row r="694" spans="2:9" x14ac:dyDescent="0.25">
      <c r="B694" s="29"/>
      <c r="G694" s="88"/>
      <c r="H694" s="88"/>
      <c r="I694" s="88"/>
    </row>
    <row r="695" spans="2:9" x14ac:dyDescent="0.25">
      <c r="B695" s="29"/>
      <c r="G695" s="88"/>
      <c r="H695" s="88"/>
      <c r="I695" s="88"/>
    </row>
    <row r="696" spans="2:9" x14ac:dyDescent="0.25">
      <c r="B696" s="29"/>
      <c r="G696" s="88"/>
      <c r="H696" s="88"/>
      <c r="I696" s="88"/>
    </row>
    <row r="697" spans="2:9" x14ac:dyDescent="0.25">
      <c r="B697" s="29"/>
      <c r="G697" s="88"/>
      <c r="H697" s="88"/>
      <c r="I697" s="88"/>
    </row>
    <row r="698" spans="2:9" x14ac:dyDescent="0.25">
      <c r="B698" s="29"/>
      <c r="G698" s="88"/>
      <c r="H698" s="88"/>
      <c r="I698" s="88"/>
    </row>
    <row r="699" spans="2:9" x14ac:dyDescent="0.25">
      <c r="B699" s="29"/>
      <c r="G699" s="88"/>
      <c r="H699" s="88"/>
      <c r="I699" s="88"/>
    </row>
    <row r="700" spans="2:9" x14ac:dyDescent="0.25">
      <c r="B700" s="29"/>
      <c r="G700" s="88"/>
      <c r="H700" s="88"/>
      <c r="I700" s="88"/>
    </row>
    <row r="701" spans="2:9" x14ac:dyDescent="0.25">
      <c r="B701" s="29"/>
      <c r="G701" s="88"/>
      <c r="H701" s="88"/>
      <c r="I701" s="88"/>
    </row>
    <row r="702" spans="2:9" x14ac:dyDescent="0.25">
      <c r="B702" s="29"/>
      <c r="G702" s="88"/>
      <c r="H702" s="88"/>
      <c r="I702" s="88"/>
    </row>
    <row r="703" spans="2:9" x14ac:dyDescent="0.25">
      <c r="B703" s="29"/>
      <c r="G703" s="88"/>
      <c r="H703" s="88"/>
      <c r="I703" s="88"/>
    </row>
    <row r="704" spans="2:9" x14ac:dyDescent="0.25">
      <c r="B704" s="29"/>
      <c r="G704" s="88"/>
      <c r="H704" s="88"/>
      <c r="I704" s="88"/>
    </row>
    <row r="705" spans="2:9" x14ac:dyDescent="0.25">
      <c r="B705" s="29"/>
      <c r="G705" s="88"/>
      <c r="H705" s="88"/>
      <c r="I705" s="88"/>
    </row>
    <row r="706" spans="2:9" x14ac:dyDescent="0.25">
      <c r="B706" s="29"/>
      <c r="G706" s="88"/>
      <c r="H706" s="88"/>
      <c r="I706" s="88"/>
    </row>
    <row r="707" spans="2:9" x14ac:dyDescent="0.25">
      <c r="B707" s="29"/>
      <c r="G707" s="88"/>
      <c r="H707" s="88"/>
      <c r="I707" s="88"/>
    </row>
    <row r="708" spans="2:9" x14ac:dyDescent="0.25">
      <c r="B708" s="29"/>
      <c r="G708" s="88"/>
      <c r="H708" s="88"/>
      <c r="I708" s="88"/>
    </row>
    <row r="709" spans="2:9" x14ac:dyDescent="0.25">
      <c r="B709" s="29"/>
      <c r="G709" s="88"/>
      <c r="H709" s="88"/>
      <c r="I709" s="88"/>
    </row>
    <row r="710" spans="2:9" x14ac:dyDescent="0.25">
      <c r="B710" s="29"/>
      <c r="G710" s="88"/>
      <c r="H710" s="88"/>
      <c r="I710" s="88"/>
    </row>
    <row r="711" spans="2:9" x14ac:dyDescent="0.25">
      <c r="B711" s="29"/>
      <c r="G711" s="88"/>
      <c r="H711" s="88"/>
      <c r="I711" s="88"/>
    </row>
    <row r="712" spans="2:9" x14ac:dyDescent="0.25">
      <c r="B712" s="29"/>
      <c r="G712" s="88"/>
      <c r="H712" s="88"/>
      <c r="I712" s="88"/>
    </row>
    <row r="713" spans="2:9" x14ac:dyDescent="0.25">
      <c r="B713" s="29"/>
      <c r="G713" s="88"/>
      <c r="H713" s="88"/>
      <c r="I713" s="88"/>
    </row>
    <row r="714" spans="2:9" x14ac:dyDescent="0.25">
      <c r="B714" s="29"/>
      <c r="G714" s="88"/>
      <c r="H714" s="88"/>
      <c r="I714" s="88"/>
    </row>
    <row r="715" spans="2:9" x14ac:dyDescent="0.25">
      <c r="B715" s="29"/>
      <c r="G715" s="88"/>
      <c r="H715" s="88"/>
      <c r="I715" s="88"/>
    </row>
    <row r="716" spans="2:9" x14ac:dyDescent="0.25">
      <c r="B716" s="29"/>
      <c r="G716" s="88"/>
      <c r="H716" s="88"/>
      <c r="I716" s="88"/>
    </row>
    <row r="717" spans="2:9" x14ac:dyDescent="0.25">
      <c r="B717" s="29"/>
      <c r="G717" s="88"/>
      <c r="H717" s="88"/>
      <c r="I717" s="88"/>
    </row>
    <row r="718" spans="2:9" x14ac:dyDescent="0.25">
      <c r="B718" s="29"/>
      <c r="G718" s="88"/>
      <c r="H718" s="88"/>
      <c r="I718" s="88"/>
    </row>
    <row r="719" spans="2:9" x14ac:dyDescent="0.25">
      <c r="B719" s="29"/>
      <c r="G719" s="88"/>
      <c r="H719" s="88"/>
      <c r="I719" s="88"/>
    </row>
    <row r="720" spans="2:9" x14ac:dyDescent="0.25">
      <c r="B720" s="29"/>
      <c r="G720" s="88"/>
      <c r="H720" s="88"/>
      <c r="I720" s="88"/>
    </row>
    <row r="721" spans="2:9" x14ac:dyDescent="0.25">
      <c r="B721" s="29"/>
      <c r="G721" s="88"/>
      <c r="H721" s="88"/>
      <c r="I721" s="88"/>
    </row>
    <row r="722" spans="2:9" x14ac:dyDescent="0.25">
      <c r="B722" s="29"/>
      <c r="G722" s="88"/>
      <c r="H722" s="88"/>
      <c r="I722" s="88"/>
    </row>
    <row r="723" spans="2:9" x14ac:dyDescent="0.25">
      <c r="B723" s="29"/>
      <c r="G723" s="88"/>
      <c r="H723" s="88"/>
      <c r="I723" s="88"/>
    </row>
    <row r="724" spans="2:9" x14ac:dyDescent="0.25">
      <c r="B724" s="29"/>
      <c r="G724" s="88"/>
      <c r="H724" s="88"/>
      <c r="I724" s="88"/>
    </row>
    <row r="725" spans="2:9" x14ac:dyDescent="0.25">
      <c r="B725" s="29"/>
      <c r="G725" s="88"/>
      <c r="H725" s="88"/>
      <c r="I725" s="88"/>
    </row>
    <row r="726" spans="2:9" x14ac:dyDescent="0.25">
      <c r="B726" s="29"/>
      <c r="G726" s="88"/>
      <c r="H726" s="88"/>
      <c r="I726" s="88"/>
    </row>
    <row r="727" spans="2:9" x14ac:dyDescent="0.25">
      <c r="B727" s="29"/>
      <c r="G727" s="88"/>
      <c r="H727" s="88"/>
      <c r="I727" s="88"/>
    </row>
    <row r="728" spans="2:9" x14ac:dyDescent="0.25">
      <c r="B728" s="29"/>
      <c r="G728" s="88"/>
      <c r="H728" s="88"/>
      <c r="I728" s="88"/>
    </row>
    <row r="729" spans="2:9" x14ac:dyDescent="0.25">
      <c r="B729" s="29"/>
      <c r="G729" s="88"/>
      <c r="H729" s="88"/>
      <c r="I729" s="88"/>
    </row>
    <row r="730" spans="2:9" x14ac:dyDescent="0.25">
      <c r="B730" s="29"/>
      <c r="G730" s="88"/>
      <c r="H730" s="88"/>
      <c r="I730" s="88"/>
    </row>
    <row r="731" spans="2:9" x14ac:dyDescent="0.25">
      <c r="B731" s="29"/>
      <c r="G731" s="88"/>
      <c r="H731" s="88"/>
      <c r="I731" s="88"/>
    </row>
    <row r="732" spans="2:9" x14ac:dyDescent="0.25">
      <c r="B732" s="29"/>
      <c r="G732" s="88"/>
      <c r="H732" s="88"/>
      <c r="I732" s="88"/>
    </row>
    <row r="733" spans="2:9" x14ac:dyDescent="0.25">
      <c r="B733" s="29"/>
      <c r="G733" s="88"/>
      <c r="H733" s="88"/>
      <c r="I733" s="88"/>
    </row>
    <row r="734" spans="2:9" x14ac:dyDescent="0.25">
      <c r="B734" s="29"/>
      <c r="G734" s="88"/>
      <c r="H734" s="88"/>
      <c r="I734" s="88"/>
    </row>
    <row r="735" spans="2:9" x14ac:dyDescent="0.25">
      <c r="B735" s="29"/>
      <c r="G735" s="88"/>
      <c r="H735" s="88"/>
      <c r="I735" s="88"/>
    </row>
    <row r="736" spans="2:9" x14ac:dyDescent="0.25">
      <c r="B736" s="29"/>
      <c r="G736" s="88"/>
      <c r="H736" s="88"/>
      <c r="I736" s="88"/>
    </row>
    <row r="737" spans="2:9" x14ac:dyDescent="0.25">
      <c r="B737" s="29"/>
      <c r="G737" s="88"/>
      <c r="H737" s="88"/>
      <c r="I737" s="88"/>
    </row>
    <row r="738" spans="2:9" x14ac:dyDescent="0.25">
      <c r="B738" s="29"/>
      <c r="G738" s="88"/>
      <c r="H738" s="88"/>
      <c r="I738" s="88"/>
    </row>
    <row r="739" spans="2:9" x14ac:dyDescent="0.25">
      <c r="B739" s="29"/>
      <c r="G739" s="88"/>
      <c r="H739" s="88"/>
      <c r="I739" s="88"/>
    </row>
    <row r="740" spans="2:9" x14ac:dyDescent="0.25">
      <c r="B740" s="29"/>
      <c r="G740" s="88"/>
      <c r="H740" s="88"/>
      <c r="I740" s="88"/>
    </row>
    <row r="741" spans="2:9" x14ac:dyDescent="0.25">
      <c r="B741" s="29"/>
      <c r="G741" s="88"/>
      <c r="H741" s="88"/>
      <c r="I741" s="88"/>
    </row>
    <row r="742" spans="2:9" x14ac:dyDescent="0.25">
      <c r="B742" s="29"/>
      <c r="G742" s="88"/>
      <c r="H742" s="88"/>
      <c r="I742" s="88"/>
    </row>
    <row r="743" spans="2:9" x14ac:dyDescent="0.25">
      <c r="B743" s="29"/>
      <c r="G743" s="88"/>
      <c r="H743" s="88"/>
      <c r="I743" s="88"/>
    </row>
    <row r="744" spans="2:9" x14ac:dyDescent="0.25">
      <c r="B744" s="29"/>
      <c r="G744" s="88"/>
      <c r="H744" s="88"/>
      <c r="I744" s="88"/>
    </row>
    <row r="745" spans="2:9" x14ac:dyDescent="0.25">
      <c r="B745" s="29"/>
      <c r="G745" s="88"/>
      <c r="H745" s="88"/>
      <c r="I745" s="88"/>
    </row>
    <row r="746" spans="2:9" x14ac:dyDescent="0.25">
      <c r="B746" s="29"/>
      <c r="G746" s="88"/>
      <c r="H746" s="88"/>
      <c r="I746" s="88"/>
    </row>
    <row r="747" spans="2:9" x14ac:dyDescent="0.25">
      <c r="B747" s="29"/>
      <c r="G747" s="88"/>
      <c r="H747" s="88"/>
      <c r="I747" s="88"/>
    </row>
    <row r="748" spans="2:9" x14ac:dyDescent="0.25">
      <c r="B748" s="29"/>
      <c r="G748" s="88"/>
      <c r="H748" s="88"/>
      <c r="I748" s="88"/>
    </row>
    <row r="749" spans="2:9" x14ac:dyDescent="0.25">
      <c r="B749" s="29"/>
      <c r="G749" s="88"/>
      <c r="H749" s="88"/>
      <c r="I749" s="88"/>
    </row>
    <row r="750" spans="2:9" x14ac:dyDescent="0.25">
      <c r="B750" s="29"/>
      <c r="G750" s="88"/>
      <c r="H750" s="88"/>
      <c r="I750" s="88"/>
    </row>
    <row r="751" spans="2:9" x14ac:dyDescent="0.25">
      <c r="B751" s="29"/>
      <c r="G751" s="88"/>
      <c r="H751" s="88"/>
      <c r="I751" s="88"/>
    </row>
    <row r="752" spans="2:9" x14ac:dyDescent="0.25">
      <c r="B752" s="29"/>
      <c r="G752" s="88"/>
      <c r="H752" s="88"/>
      <c r="I752" s="88"/>
    </row>
    <row r="753" spans="2:9" x14ac:dyDescent="0.25">
      <c r="B753" s="29"/>
      <c r="G753" s="88"/>
      <c r="H753" s="88"/>
      <c r="I753" s="88"/>
    </row>
    <row r="754" spans="2:9" x14ac:dyDescent="0.25">
      <c r="B754" s="29"/>
      <c r="G754" s="88"/>
      <c r="H754" s="88"/>
      <c r="I754" s="88"/>
    </row>
    <row r="755" spans="2:9" x14ac:dyDescent="0.25">
      <c r="B755" s="29"/>
      <c r="G755" s="88"/>
      <c r="H755" s="88"/>
      <c r="I755" s="88"/>
    </row>
    <row r="756" spans="2:9" x14ac:dyDescent="0.25">
      <c r="B756" s="29"/>
      <c r="G756" s="88"/>
      <c r="H756" s="88"/>
      <c r="I756" s="88"/>
    </row>
    <row r="757" spans="2:9" x14ac:dyDescent="0.25">
      <c r="B757" s="29"/>
      <c r="G757" s="88"/>
      <c r="H757" s="88"/>
      <c r="I757" s="88"/>
    </row>
    <row r="758" spans="2:9" x14ac:dyDescent="0.25">
      <c r="B758" s="29"/>
      <c r="G758" s="88"/>
      <c r="H758" s="88"/>
      <c r="I758" s="88"/>
    </row>
    <row r="759" spans="2:9" x14ac:dyDescent="0.25">
      <c r="B759" s="29"/>
      <c r="G759" s="88"/>
      <c r="H759" s="88"/>
      <c r="I759" s="88"/>
    </row>
    <row r="760" spans="2:9" x14ac:dyDescent="0.25">
      <c r="B760" s="29"/>
      <c r="G760" s="88"/>
      <c r="H760" s="88"/>
      <c r="I760" s="88"/>
    </row>
    <row r="761" spans="2:9" x14ac:dyDescent="0.25">
      <c r="B761" s="29"/>
      <c r="G761" s="88"/>
      <c r="H761" s="88"/>
      <c r="I761" s="88"/>
    </row>
    <row r="762" spans="2:9" x14ac:dyDescent="0.25">
      <c r="B762" s="29"/>
      <c r="G762" s="88"/>
      <c r="H762" s="88"/>
      <c r="I762" s="88"/>
    </row>
    <row r="763" spans="2:9" x14ac:dyDescent="0.25">
      <c r="B763" s="29"/>
      <c r="G763" s="88"/>
      <c r="H763" s="88"/>
      <c r="I763" s="88"/>
    </row>
    <row r="764" spans="2:9" x14ac:dyDescent="0.25">
      <c r="B764" s="29"/>
      <c r="G764" s="88"/>
      <c r="H764" s="88"/>
      <c r="I764" s="88"/>
    </row>
    <row r="765" spans="2:9" x14ac:dyDescent="0.25">
      <c r="B765" s="29"/>
      <c r="G765" s="88"/>
      <c r="H765" s="88"/>
      <c r="I765" s="88"/>
    </row>
    <row r="766" spans="2:9" x14ac:dyDescent="0.25">
      <c r="B766" s="29"/>
      <c r="G766" s="88"/>
      <c r="H766" s="88"/>
      <c r="I766" s="88"/>
    </row>
    <row r="767" spans="2:9" x14ac:dyDescent="0.25">
      <c r="B767" s="29"/>
      <c r="G767" s="88"/>
      <c r="H767" s="88"/>
      <c r="I767" s="88"/>
    </row>
    <row r="768" spans="2:9" x14ac:dyDescent="0.25">
      <c r="B768" s="29"/>
      <c r="G768" s="88"/>
      <c r="H768" s="88"/>
      <c r="I768" s="88"/>
    </row>
    <row r="769" spans="2:9" x14ac:dyDescent="0.25">
      <c r="B769" s="29"/>
      <c r="G769" s="88"/>
      <c r="H769" s="88"/>
      <c r="I769" s="88"/>
    </row>
    <row r="770" spans="2:9" x14ac:dyDescent="0.25">
      <c r="B770" s="29"/>
      <c r="G770" s="88"/>
      <c r="H770" s="88"/>
      <c r="I770" s="88"/>
    </row>
    <row r="771" spans="2:9" x14ac:dyDescent="0.25">
      <c r="B771" s="29"/>
      <c r="G771" s="88"/>
      <c r="H771" s="88"/>
      <c r="I771" s="88"/>
    </row>
    <row r="772" spans="2:9" x14ac:dyDescent="0.25">
      <c r="B772" s="29"/>
      <c r="G772" s="88"/>
      <c r="H772" s="88"/>
      <c r="I772" s="88"/>
    </row>
    <row r="773" spans="2:9" x14ac:dyDescent="0.25">
      <c r="B773" s="29"/>
      <c r="G773" s="88"/>
      <c r="H773" s="88"/>
      <c r="I773" s="88"/>
    </row>
    <row r="774" spans="2:9" x14ac:dyDescent="0.25">
      <c r="B774" s="29"/>
      <c r="G774" s="88"/>
      <c r="H774" s="88"/>
      <c r="I774" s="88"/>
    </row>
    <row r="775" spans="2:9" x14ac:dyDescent="0.25">
      <c r="B775" s="29"/>
      <c r="G775" s="88"/>
      <c r="H775" s="88"/>
      <c r="I775" s="88"/>
    </row>
    <row r="776" spans="2:9" x14ac:dyDescent="0.25">
      <c r="B776" s="29"/>
      <c r="G776" s="88"/>
      <c r="H776" s="88"/>
      <c r="I776" s="88"/>
    </row>
    <row r="777" spans="2:9" x14ac:dyDescent="0.25">
      <c r="B777" s="29"/>
      <c r="G777" s="88"/>
      <c r="H777" s="88"/>
      <c r="I777" s="88"/>
    </row>
    <row r="778" spans="2:9" x14ac:dyDescent="0.25">
      <c r="B778" s="29"/>
      <c r="G778" s="88"/>
      <c r="H778" s="88"/>
      <c r="I778" s="88"/>
    </row>
    <row r="779" spans="2:9" x14ac:dyDescent="0.25">
      <c r="B779" s="29"/>
      <c r="G779" s="88"/>
      <c r="H779" s="88"/>
      <c r="I779" s="88"/>
    </row>
    <row r="780" spans="2:9" x14ac:dyDescent="0.25">
      <c r="B780" s="29"/>
      <c r="G780" s="88"/>
      <c r="H780" s="88"/>
      <c r="I780" s="88"/>
    </row>
    <row r="781" spans="2:9" x14ac:dyDescent="0.25">
      <c r="B781" s="29"/>
      <c r="G781" s="88"/>
      <c r="H781" s="88"/>
      <c r="I781" s="88"/>
    </row>
    <row r="782" spans="2:9" x14ac:dyDescent="0.25">
      <c r="B782" s="29"/>
      <c r="G782" s="88"/>
      <c r="H782" s="88"/>
      <c r="I782" s="88"/>
    </row>
    <row r="783" spans="2:9" x14ac:dyDescent="0.25">
      <c r="B783" s="29"/>
      <c r="G783" s="88"/>
      <c r="H783" s="88"/>
      <c r="I783" s="88"/>
    </row>
    <row r="784" spans="2:9" x14ac:dyDescent="0.25">
      <c r="B784" s="29"/>
      <c r="G784" s="88"/>
      <c r="H784" s="88"/>
      <c r="I784" s="88"/>
    </row>
    <row r="785" spans="2:9" x14ac:dyDescent="0.25">
      <c r="B785" s="29"/>
      <c r="G785" s="88"/>
      <c r="H785" s="88"/>
      <c r="I785" s="88"/>
    </row>
    <row r="786" spans="2:9" x14ac:dyDescent="0.25">
      <c r="B786" s="29"/>
      <c r="G786" s="88"/>
      <c r="H786" s="88"/>
      <c r="I786" s="88"/>
    </row>
    <row r="787" spans="2:9" x14ac:dyDescent="0.25">
      <c r="B787" s="29"/>
      <c r="G787" s="88"/>
      <c r="H787" s="88"/>
      <c r="I787" s="88"/>
    </row>
    <row r="788" spans="2:9" x14ac:dyDescent="0.25">
      <c r="B788" s="29"/>
      <c r="G788" s="88"/>
      <c r="H788" s="88"/>
      <c r="I788" s="88"/>
    </row>
    <row r="789" spans="2:9" x14ac:dyDescent="0.25">
      <c r="B789" s="29"/>
      <c r="G789" s="88"/>
      <c r="H789" s="88"/>
      <c r="I789" s="88"/>
    </row>
    <row r="790" spans="2:9" x14ac:dyDescent="0.25">
      <c r="B790" s="29"/>
      <c r="G790" s="88"/>
      <c r="H790" s="88"/>
      <c r="I790" s="88"/>
    </row>
    <row r="791" spans="2:9" x14ac:dyDescent="0.25">
      <c r="B791" s="29"/>
      <c r="G791" s="88"/>
      <c r="H791" s="88"/>
      <c r="I791" s="88"/>
    </row>
    <row r="792" spans="2:9" x14ac:dyDescent="0.25">
      <c r="B792" s="29"/>
      <c r="G792" s="88"/>
      <c r="H792" s="88"/>
      <c r="I792" s="88"/>
    </row>
    <row r="793" spans="2:9" x14ac:dyDescent="0.25">
      <c r="B793" s="29"/>
      <c r="G793" s="88"/>
      <c r="H793" s="88"/>
      <c r="I793" s="88"/>
    </row>
    <row r="794" spans="2:9" x14ac:dyDescent="0.25">
      <c r="B794" s="29"/>
      <c r="G794" s="88"/>
      <c r="H794" s="88"/>
      <c r="I794" s="88"/>
    </row>
    <row r="795" spans="2:9" x14ac:dyDescent="0.25">
      <c r="B795" s="29"/>
      <c r="G795" s="88"/>
      <c r="H795" s="88"/>
      <c r="I795" s="88"/>
    </row>
    <row r="796" spans="2:9" x14ac:dyDescent="0.25">
      <c r="B796" s="29"/>
      <c r="G796" s="88"/>
      <c r="H796" s="88"/>
      <c r="I796" s="88"/>
    </row>
    <row r="797" spans="2:9" x14ac:dyDescent="0.25">
      <c r="B797" s="29"/>
      <c r="G797" s="88"/>
      <c r="H797" s="88"/>
      <c r="I797" s="88"/>
    </row>
    <row r="798" spans="2:9" x14ac:dyDescent="0.25">
      <c r="B798" s="29"/>
      <c r="G798" s="88"/>
      <c r="H798" s="88"/>
      <c r="I798" s="88"/>
    </row>
    <row r="799" spans="2:9" x14ac:dyDescent="0.25">
      <c r="B799" s="29"/>
      <c r="G799" s="88"/>
      <c r="H799" s="88"/>
      <c r="I799" s="88"/>
    </row>
    <row r="800" spans="2:9" x14ac:dyDescent="0.25">
      <c r="B800" s="29"/>
      <c r="G800" s="88"/>
      <c r="H800" s="88"/>
      <c r="I800" s="88"/>
    </row>
    <row r="801" spans="2:9" x14ac:dyDescent="0.25">
      <c r="B801" s="29"/>
      <c r="G801" s="88"/>
      <c r="H801" s="88"/>
      <c r="I801" s="88"/>
    </row>
    <row r="802" spans="2:9" x14ac:dyDescent="0.25">
      <c r="B802" s="29"/>
      <c r="G802" s="88"/>
      <c r="H802" s="88"/>
      <c r="I802" s="88"/>
    </row>
    <row r="803" spans="2:9" x14ac:dyDescent="0.25">
      <c r="B803" s="29"/>
      <c r="G803" s="88"/>
      <c r="H803" s="88"/>
      <c r="I803" s="88"/>
    </row>
    <row r="804" spans="2:9" x14ac:dyDescent="0.25">
      <c r="B804" s="29"/>
      <c r="G804" s="88"/>
      <c r="H804" s="88"/>
      <c r="I804" s="88"/>
    </row>
    <row r="805" spans="2:9" x14ac:dyDescent="0.25">
      <c r="B805" s="29"/>
      <c r="G805" s="88"/>
      <c r="H805" s="88"/>
      <c r="I805" s="88"/>
    </row>
    <row r="806" spans="2:9" x14ac:dyDescent="0.25">
      <c r="B806" s="29"/>
      <c r="G806" s="88"/>
      <c r="H806" s="88"/>
      <c r="I806" s="88"/>
    </row>
    <row r="807" spans="2:9" x14ac:dyDescent="0.25">
      <c r="B807" s="29"/>
      <c r="G807" s="88"/>
      <c r="H807" s="88"/>
      <c r="I807" s="88"/>
    </row>
    <row r="808" spans="2:9" x14ac:dyDescent="0.25">
      <c r="B808" s="29"/>
      <c r="G808" s="88"/>
      <c r="H808" s="88"/>
      <c r="I808" s="88"/>
    </row>
    <row r="809" spans="2:9" x14ac:dyDescent="0.25">
      <c r="B809" s="29"/>
      <c r="G809" s="88"/>
      <c r="H809" s="88"/>
      <c r="I809" s="88"/>
    </row>
    <row r="810" spans="2:9" x14ac:dyDescent="0.25">
      <c r="B810" s="29"/>
      <c r="G810" s="88"/>
      <c r="H810" s="88"/>
      <c r="I810" s="88"/>
    </row>
    <row r="811" spans="2:9" x14ac:dyDescent="0.25">
      <c r="B811" s="29"/>
      <c r="G811" s="88"/>
      <c r="H811" s="88"/>
      <c r="I811" s="88"/>
    </row>
    <row r="812" spans="2:9" x14ac:dyDescent="0.25">
      <c r="B812" s="29"/>
      <c r="G812" s="88"/>
      <c r="H812" s="88"/>
      <c r="I812" s="88"/>
    </row>
    <row r="813" spans="2:9" x14ac:dyDescent="0.25">
      <c r="B813" s="29"/>
      <c r="G813" s="88"/>
      <c r="H813" s="88"/>
      <c r="I813" s="88"/>
    </row>
    <row r="814" spans="2:9" x14ac:dyDescent="0.25">
      <c r="B814" s="29"/>
      <c r="G814" s="88"/>
      <c r="H814" s="88"/>
      <c r="I814" s="88"/>
    </row>
    <row r="815" spans="2:9" x14ac:dyDescent="0.25">
      <c r="B815" s="29"/>
      <c r="G815" s="88"/>
      <c r="H815" s="88"/>
      <c r="I815" s="88"/>
    </row>
    <row r="816" spans="2:9" x14ac:dyDescent="0.25">
      <c r="B816" s="29"/>
      <c r="G816" s="88"/>
      <c r="H816" s="88"/>
      <c r="I816" s="88"/>
    </row>
    <row r="817" spans="2:9" x14ac:dyDescent="0.25">
      <c r="B817" s="29"/>
      <c r="G817" s="88"/>
      <c r="H817" s="88"/>
      <c r="I817" s="88"/>
    </row>
    <row r="818" spans="2:9" x14ac:dyDescent="0.25">
      <c r="B818" s="29"/>
      <c r="G818" s="88"/>
      <c r="H818" s="88"/>
      <c r="I818" s="88"/>
    </row>
    <row r="819" spans="2:9" x14ac:dyDescent="0.25">
      <c r="B819" s="29"/>
      <c r="G819" s="88"/>
      <c r="H819" s="88"/>
      <c r="I819" s="88"/>
    </row>
    <row r="820" spans="2:9" x14ac:dyDescent="0.25">
      <c r="B820" s="29"/>
      <c r="G820" s="88"/>
      <c r="H820" s="88"/>
      <c r="I820" s="88"/>
    </row>
    <row r="821" spans="2:9" x14ac:dyDescent="0.25">
      <c r="B821" s="29"/>
      <c r="G821" s="88"/>
      <c r="H821" s="88"/>
      <c r="I821" s="88"/>
    </row>
    <row r="822" spans="2:9" x14ac:dyDescent="0.25">
      <c r="B822" s="29"/>
      <c r="G822" s="88"/>
      <c r="H822" s="88"/>
      <c r="I822" s="88"/>
    </row>
    <row r="823" spans="2:9" x14ac:dyDescent="0.25">
      <c r="B823" s="29"/>
      <c r="G823" s="88"/>
      <c r="H823" s="88"/>
      <c r="I823" s="88"/>
    </row>
    <row r="824" spans="2:9" x14ac:dyDescent="0.25">
      <c r="B824" s="29"/>
      <c r="G824" s="88"/>
      <c r="H824" s="88"/>
      <c r="I824" s="88"/>
    </row>
    <row r="825" spans="2:9" x14ac:dyDescent="0.25">
      <c r="B825" s="29"/>
      <c r="G825" s="88"/>
      <c r="H825" s="88"/>
      <c r="I825" s="88"/>
    </row>
    <row r="826" spans="2:9" x14ac:dyDescent="0.25">
      <c r="B826" s="29"/>
      <c r="G826" s="88"/>
      <c r="H826" s="88"/>
      <c r="I826" s="88"/>
    </row>
    <row r="827" spans="2:9" x14ac:dyDescent="0.25">
      <c r="B827" s="29"/>
      <c r="G827" s="88"/>
      <c r="H827" s="88"/>
      <c r="I827" s="88"/>
    </row>
    <row r="828" spans="2:9" x14ac:dyDescent="0.25">
      <c r="B828" s="29"/>
      <c r="G828" s="88"/>
      <c r="H828" s="88"/>
      <c r="I828" s="88"/>
    </row>
    <row r="829" spans="2:9" x14ac:dyDescent="0.25">
      <c r="B829" s="29"/>
      <c r="G829" s="88"/>
      <c r="H829" s="88"/>
      <c r="I829" s="88"/>
    </row>
    <row r="830" spans="2:9" x14ac:dyDescent="0.25">
      <c r="B830" s="29"/>
      <c r="G830" s="88"/>
      <c r="H830" s="88"/>
      <c r="I830" s="88"/>
    </row>
    <row r="831" spans="2:9" x14ac:dyDescent="0.25">
      <c r="B831" s="29"/>
      <c r="G831" s="88"/>
      <c r="H831" s="88"/>
      <c r="I831" s="88"/>
    </row>
    <row r="832" spans="2:9" x14ac:dyDescent="0.25">
      <c r="B832" s="29"/>
      <c r="G832" s="88"/>
      <c r="H832" s="88"/>
      <c r="I832" s="88"/>
    </row>
    <row r="833" spans="2:9" x14ac:dyDescent="0.25">
      <c r="B833" s="29"/>
      <c r="G833" s="88"/>
      <c r="H833" s="88"/>
      <c r="I833" s="88"/>
    </row>
    <row r="834" spans="2:9" x14ac:dyDescent="0.25">
      <c r="B834" s="29"/>
      <c r="G834" s="88"/>
      <c r="H834" s="88"/>
      <c r="I834" s="88"/>
    </row>
    <row r="835" spans="2:9" x14ac:dyDescent="0.25">
      <c r="B835" s="29"/>
      <c r="G835" s="88"/>
      <c r="H835" s="88"/>
      <c r="I835" s="88"/>
    </row>
    <row r="836" spans="2:9" x14ac:dyDescent="0.25">
      <c r="B836" s="29"/>
      <c r="G836" s="88"/>
      <c r="H836" s="88"/>
      <c r="I836" s="88"/>
    </row>
    <row r="837" spans="2:9" x14ac:dyDescent="0.25">
      <c r="B837" s="29"/>
      <c r="G837" s="88"/>
      <c r="H837" s="88"/>
      <c r="I837" s="88"/>
    </row>
    <row r="838" spans="2:9" x14ac:dyDescent="0.25">
      <c r="B838" s="29"/>
      <c r="G838" s="88"/>
      <c r="H838" s="88"/>
      <c r="I838" s="88"/>
    </row>
    <row r="839" spans="2:9" x14ac:dyDescent="0.25">
      <c r="B839" s="29"/>
      <c r="G839" s="88"/>
      <c r="H839" s="88"/>
      <c r="I839" s="88"/>
    </row>
    <row r="840" spans="2:9" x14ac:dyDescent="0.25">
      <c r="B840" s="29"/>
      <c r="G840" s="88"/>
      <c r="H840" s="88"/>
      <c r="I840" s="88"/>
    </row>
    <row r="841" spans="2:9" x14ac:dyDescent="0.25">
      <c r="B841" s="29"/>
      <c r="G841" s="88"/>
      <c r="H841" s="88"/>
      <c r="I841" s="88"/>
    </row>
    <row r="842" spans="2:9" x14ac:dyDescent="0.25">
      <c r="B842" s="29"/>
      <c r="G842" s="88"/>
      <c r="H842" s="88"/>
      <c r="I842" s="88"/>
    </row>
    <row r="843" spans="2:9" x14ac:dyDescent="0.25">
      <c r="B843" s="29"/>
      <c r="G843" s="88"/>
      <c r="H843" s="88"/>
      <c r="I843" s="88"/>
    </row>
    <row r="844" spans="2:9" x14ac:dyDescent="0.25">
      <c r="B844" s="29"/>
      <c r="G844" s="88"/>
      <c r="H844" s="88"/>
      <c r="I844" s="88"/>
    </row>
    <row r="845" spans="2:9" x14ac:dyDescent="0.25">
      <c r="B845" s="29"/>
      <c r="G845" s="88"/>
      <c r="H845" s="88"/>
      <c r="I845" s="88"/>
    </row>
    <row r="846" spans="2:9" x14ac:dyDescent="0.25">
      <c r="B846" s="29"/>
      <c r="G846" s="88"/>
      <c r="H846" s="88"/>
      <c r="I846" s="88"/>
    </row>
    <row r="847" spans="2:9" x14ac:dyDescent="0.25">
      <c r="B847" s="29"/>
      <c r="G847" s="88"/>
      <c r="H847" s="88"/>
      <c r="I847" s="88"/>
    </row>
    <row r="848" spans="2:9" x14ac:dyDescent="0.25">
      <c r="B848" s="29"/>
      <c r="G848" s="88"/>
      <c r="H848" s="88"/>
      <c r="I848" s="88"/>
    </row>
    <row r="849" spans="2:9" x14ac:dyDescent="0.25">
      <c r="B849" s="29"/>
      <c r="G849" s="88"/>
      <c r="H849" s="88"/>
      <c r="I849" s="88"/>
    </row>
    <row r="850" spans="2:9" x14ac:dyDescent="0.25">
      <c r="B850" s="29"/>
      <c r="G850" s="88"/>
      <c r="H850" s="88"/>
      <c r="I850" s="88"/>
    </row>
    <row r="851" spans="2:9" x14ac:dyDescent="0.25">
      <c r="B851" s="29"/>
      <c r="G851" s="88"/>
      <c r="H851" s="88"/>
      <c r="I851" s="88"/>
    </row>
    <row r="852" spans="2:9" x14ac:dyDescent="0.25">
      <c r="B852" s="29"/>
      <c r="G852" s="88"/>
      <c r="H852" s="88"/>
      <c r="I852" s="88"/>
    </row>
    <row r="853" spans="2:9" x14ac:dyDescent="0.25">
      <c r="B853" s="29"/>
      <c r="G853" s="88"/>
      <c r="H853" s="88"/>
      <c r="I853" s="88"/>
    </row>
    <row r="854" spans="2:9" x14ac:dyDescent="0.25">
      <c r="B854" s="29"/>
      <c r="G854" s="88"/>
      <c r="H854" s="88"/>
      <c r="I854" s="88"/>
    </row>
    <row r="855" spans="2:9" x14ac:dyDescent="0.25">
      <c r="B855" s="29"/>
      <c r="G855" s="88"/>
      <c r="H855" s="88"/>
      <c r="I855" s="88"/>
    </row>
    <row r="856" spans="2:9" x14ac:dyDescent="0.25">
      <c r="B856" s="29"/>
      <c r="G856" s="88"/>
      <c r="H856" s="88"/>
      <c r="I856" s="88"/>
    </row>
    <row r="857" spans="2:9" x14ac:dyDescent="0.25">
      <c r="B857" s="29"/>
      <c r="G857" s="88"/>
      <c r="H857" s="88"/>
      <c r="I857" s="88"/>
    </row>
    <row r="858" spans="2:9" x14ac:dyDescent="0.25">
      <c r="B858" s="29"/>
      <c r="G858" s="88"/>
      <c r="H858" s="88"/>
      <c r="I858" s="88"/>
    </row>
    <row r="859" spans="2:9" x14ac:dyDescent="0.25">
      <c r="B859" s="29"/>
      <c r="G859" s="88"/>
      <c r="H859" s="88"/>
      <c r="I859" s="88"/>
    </row>
    <row r="860" spans="2:9" x14ac:dyDescent="0.25">
      <c r="B860" s="29"/>
      <c r="G860" s="88"/>
      <c r="H860" s="88"/>
      <c r="I860" s="88"/>
    </row>
    <row r="861" spans="2:9" x14ac:dyDescent="0.25">
      <c r="B861" s="29"/>
      <c r="G861" s="88"/>
      <c r="H861" s="88"/>
      <c r="I861" s="88"/>
    </row>
    <row r="862" spans="2:9" x14ac:dyDescent="0.25">
      <c r="B862" s="29"/>
      <c r="G862" s="88"/>
      <c r="H862" s="88"/>
      <c r="I862" s="88"/>
    </row>
    <row r="863" spans="2:9" x14ac:dyDescent="0.25">
      <c r="B863" s="29"/>
      <c r="G863" s="88"/>
      <c r="H863" s="88"/>
      <c r="I863" s="88"/>
    </row>
    <row r="864" spans="2:9" x14ac:dyDescent="0.25">
      <c r="B864" s="29"/>
      <c r="G864" s="88"/>
      <c r="H864" s="88"/>
      <c r="I864" s="88"/>
    </row>
    <row r="865" spans="2:9" x14ac:dyDescent="0.25">
      <c r="B865" s="29"/>
      <c r="G865" s="88"/>
      <c r="H865" s="88"/>
      <c r="I865" s="88"/>
    </row>
    <row r="866" spans="2:9" x14ac:dyDescent="0.25">
      <c r="B866" s="29"/>
      <c r="G866" s="88"/>
      <c r="H866" s="88"/>
      <c r="I866" s="88"/>
    </row>
    <row r="867" spans="2:9" x14ac:dyDescent="0.25">
      <c r="B867" s="29"/>
      <c r="G867" s="88"/>
      <c r="H867" s="88"/>
      <c r="I867" s="88"/>
    </row>
    <row r="868" spans="2:9" x14ac:dyDescent="0.25">
      <c r="B868" s="29"/>
      <c r="G868" s="88"/>
      <c r="H868" s="88"/>
      <c r="I868" s="88"/>
    </row>
    <row r="869" spans="2:9" x14ac:dyDescent="0.25">
      <c r="B869" s="29"/>
      <c r="G869" s="88"/>
      <c r="H869" s="88"/>
      <c r="I869" s="88"/>
    </row>
    <row r="870" spans="2:9" x14ac:dyDescent="0.25">
      <c r="B870" s="29"/>
      <c r="G870" s="88"/>
      <c r="H870" s="88"/>
      <c r="I870" s="88"/>
    </row>
    <row r="871" spans="2:9" x14ac:dyDescent="0.25">
      <c r="B871" s="29"/>
      <c r="G871" s="88"/>
      <c r="H871" s="88"/>
      <c r="I871" s="88"/>
    </row>
    <row r="872" spans="2:9" x14ac:dyDescent="0.25">
      <c r="B872" s="29"/>
      <c r="G872" s="88"/>
      <c r="H872" s="88"/>
      <c r="I872" s="88"/>
    </row>
    <row r="873" spans="2:9" x14ac:dyDescent="0.25">
      <c r="B873" s="29"/>
      <c r="G873" s="88"/>
      <c r="H873" s="88"/>
      <c r="I873" s="88"/>
    </row>
    <row r="874" spans="2:9" x14ac:dyDescent="0.25">
      <c r="B874" s="29"/>
      <c r="G874" s="88"/>
      <c r="H874" s="88"/>
      <c r="I874" s="88"/>
    </row>
    <row r="875" spans="2:9" x14ac:dyDescent="0.25">
      <c r="B875" s="29"/>
      <c r="G875" s="88"/>
      <c r="H875" s="88"/>
      <c r="I875" s="88"/>
    </row>
    <row r="876" spans="2:9" x14ac:dyDescent="0.25">
      <c r="B876" s="29"/>
      <c r="G876" s="88"/>
      <c r="H876" s="88"/>
      <c r="I876" s="88"/>
    </row>
    <row r="877" spans="2:9" x14ac:dyDescent="0.25">
      <c r="B877" s="29"/>
      <c r="G877" s="88"/>
      <c r="H877" s="88"/>
      <c r="I877" s="88"/>
    </row>
    <row r="878" spans="2:9" x14ac:dyDescent="0.25">
      <c r="B878" s="29"/>
      <c r="G878" s="88"/>
      <c r="H878" s="88"/>
      <c r="I878" s="88"/>
    </row>
    <row r="879" spans="2:9" x14ac:dyDescent="0.25">
      <c r="B879" s="29"/>
      <c r="G879" s="88"/>
      <c r="H879" s="88"/>
      <c r="I879" s="88"/>
    </row>
    <row r="880" spans="2:9" x14ac:dyDescent="0.25">
      <c r="B880" s="29"/>
      <c r="G880" s="88"/>
      <c r="H880" s="88"/>
      <c r="I880" s="88"/>
    </row>
    <row r="881" spans="2:9" x14ac:dyDescent="0.25">
      <c r="B881" s="29"/>
      <c r="G881" s="88"/>
      <c r="H881" s="88"/>
      <c r="I881" s="88"/>
    </row>
    <row r="882" spans="2:9" x14ac:dyDescent="0.25">
      <c r="B882" s="29"/>
      <c r="G882" s="88"/>
      <c r="H882" s="88"/>
      <c r="I882" s="88"/>
    </row>
    <row r="883" spans="2:9" x14ac:dyDescent="0.25">
      <c r="B883" s="29"/>
      <c r="G883" s="88"/>
      <c r="H883" s="88"/>
      <c r="I883" s="88"/>
    </row>
    <row r="884" spans="2:9" x14ac:dyDescent="0.25">
      <c r="B884" s="29"/>
      <c r="G884" s="88"/>
      <c r="H884" s="88"/>
      <c r="I884" s="88"/>
    </row>
    <row r="885" spans="2:9" x14ac:dyDescent="0.25">
      <c r="B885" s="29"/>
      <c r="G885" s="88"/>
      <c r="H885" s="88"/>
      <c r="I885" s="88"/>
    </row>
    <row r="886" spans="2:9" x14ac:dyDescent="0.25">
      <c r="B886" s="29"/>
      <c r="G886" s="88"/>
      <c r="H886" s="88"/>
      <c r="I886" s="88"/>
    </row>
    <row r="887" spans="2:9" x14ac:dyDescent="0.25">
      <c r="B887" s="29"/>
      <c r="G887" s="88"/>
      <c r="H887" s="88"/>
      <c r="I887" s="88"/>
    </row>
    <row r="888" spans="2:9" x14ac:dyDescent="0.25">
      <c r="B888" s="29"/>
      <c r="G888" s="88"/>
      <c r="H888" s="88"/>
      <c r="I888" s="88"/>
    </row>
    <row r="889" spans="2:9" x14ac:dyDescent="0.25">
      <c r="B889" s="29"/>
      <c r="G889" s="88"/>
      <c r="H889" s="88"/>
      <c r="I889" s="88"/>
    </row>
    <row r="890" spans="2:9" x14ac:dyDescent="0.25">
      <c r="B890" s="29"/>
      <c r="G890" s="88"/>
      <c r="H890" s="88"/>
      <c r="I890" s="88"/>
    </row>
    <row r="891" spans="2:9" x14ac:dyDescent="0.25">
      <c r="B891" s="29"/>
      <c r="G891" s="88"/>
      <c r="H891" s="88"/>
      <c r="I891" s="88"/>
    </row>
    <row r="892" spans="2:9" x14ac:dyDescent="0.25">
      <c r="B892" s="29"/>
      <c r="G892" s="88"/>
      <c r="H892" s="88"/>
      <c r="I892" s="88"/>
    </row>
    <row r="893" spans="2:9" x14ac:dyDescent="0.25">
      <c r="B893" s="29"/>
      <c r="G893" s="88"/>
      <c r="H893" s="88"/>
      <c r="I893" s="88"/>
    </row>
    <row r="894" spans="2:9" x14ac:dyDescent="0.25">
      <c r="B894" s="29"/>
      <c r="G894" s="88"/>
      <c r="H894" s="88"/>
      <c r="I894" s="88"/>
    </row>
    <row r="895" spans="2:9" x14ac:dyDescent="0.25">
      <c r="B895" s="29"/>
      <c r="G895" s="88"/>
      <c r="H895" s="88"/>
      <c r="I895" s="88"/>
    </row>
    <row r="896" spans="2:9" x14ac:dyDescent="0.25">
      <c r="B896" s="29"/>
      <c r="G896" s="88"/>
      <c r="H896" s="88"/>
      <c r="I896" s="88"/>
    </row>
    <row r="897" spans="2:9" x14ac:dyDescent="0.25">
      <c r="B897" s="29"/>
      <c r="G897" s="88"/>
      <c r="H897" s="88"/>
      <c r="I897" s="88"/>
    </row>
    <row r="898" spans="2:9" x14ac:dyDescent="0.25">
      <c r="B898" s="29"/>
      <c r="G898" s="88"/>
      <c r="H898" s="88"/>
      <c r="I898" s="88"/>
    </row>
    <row r="899" spans="2:9" x14ac:dyDescent="0.25">
      <c r="G899" s="88"/>
      <c r="H899" s="88"/>
      <c r="I899" s="88"/>
    </row>
    <row r="900" spans="2:9" x14ac:dyDescent="0.25">
      <c r="G900" s="88"/>
      <c r="H900" s="88"/>
      <c r="I900" s="88"/>
    </row>
    <row r="901" spans="2:9" x14ac:dyDescent="0.25">
      <c r="G901" s="88"/>
      <c r="H901" s="88"/>
      <c r="I901" s="88"/>
    </row>
    <row r="902" spans="2:9" x14ac:dyDescent="0.25">
      <c r="G902" s="88"/>
      <c r="H902" s="88"/>
      <c r="I902" s="88"/>
    </row>
    <row r="903" spans="2:9" x14ac:dyDescent="0.25">
      <c r="G903" s="88"/>
      <c r="H903" s="88"/>
      <c r="I903" s="88"/>
    </row>
    <row r="904" spans="2:9" x14ac:dyDescent="0.25">
      <c r="G904" s="88"/>
      <c r="H904" s="88"/>
      <c r="I904" s="88"/>
    </row>
    <row r="905" spans="2:9" x14ac:dyDescent="0.25">
      <c r="G905" s="88"/>
      <c r="H905" s="88"/>
      <c r="I905" s="88"/>
    </row>
    <row r="906" spans="2:9" x14ac:dyDescent="0.25">
      <c r="G906" s="88"/>
      <c r="H906" s="88"/>
      <c r="I906" s="88"/>
    </row>
    <row r="907" spans="2:9" x14ac:dyDescent="0.25">
      <c r="G907" s="88"/>
      <c r="H907" s="88"/>
      <c r="I907" s="88"/>
    </row>
    <row r="908" spans="2:9" x14ac:dyDescent="0.25">
      <c r="G908" s="88"/>
      <c r="H908" s="88"/>
      <c r="I908" s="88"/>
    </row>
    <row r="909" spans="2:9" x14ac:dyDescent="0.25">
      <c r="G909" s="88"/>
      <c r="H909" s="88"/>
      <c r="I909" s="88"/>
    </row>
    <row r="910" spans="2:9" x14ac:dyDescent="0.25">
      <c r="G910" s="88"/>
      <c r="H910" s="88"/>
      <c r="I910" s="88"/>
    </row>
    <row r="911" spans="2:9" x14ac:dyDescent="0.25">
      <c r="G911" s="88"/>
      <c r="H911" s="88"/>
      <c r="I911" s="88"/>
    </row>
    <row r="912" spans="2:9" x14ac:dyDescent="0.25">
      <c r="G912" s="88"/>
      <c r="H912" s="88"/>
      <c r="I912" s="88"/>
    </row>
    <row r="913" spans="7:9" x14ac:dyDescent="0.25">
      <c r="G913" s="88"/>
      <c r="H913" s="88"/>
      <c r="I913" s="88"/>
    </row>
    <row r="914" spans="7:9" x14ac:dyDescent="0.25">
      <c r="G914" s="88"/>
      <c r="H914" s="88"/>
      <c r="I914" s="88"/>
    </row>
    <row r="915" spans="7:9" x14ac:dyDescent="0.25">
      <c r="G915" s="88"/>
      <c r="H915" s="88"/>
      <c r="I915" s="88"/>
    </row>
    <row r="916" spans="7:9" x14ac:dyDescent="0.25">
      <c r="G916" s="88"/>
      <c r="H916" s="88"/>
      <c r="I916" s="88"/>
    </row>
    <row r="917" spans="7:9" x14ac:dyDescent="0.25">
      <c r="G917" s="88"/>
      <c r="H917" s="88"/>
      <c r="I917" s="88"/>
    </row>
    <row r="918" spans="7:9" x14ac:dyDescent="0.25">
      <c r="G918" s="88"/>
      <c r="H918" s="88"/>
      <c r="I918" s="88"/>
    </row>
    <row r="919" spans="7:9" x14ac:dyDescent="0.25">
      <c r="G919" s="88"/>
      <c r="H919" s="88"/>
      <c r="I919" s="88"/>
    </row>
    <row r="920" spans="7:9" x14ac:dyDescent="0.25">
      <c r="G920" s="88"/>
      <c r="H920" s="88"/>
      <c r="I920" s="88"/>
    </row>
    <row r="921" spans="7:9" x14ac:dyDescent="0.25">
      <c r="G921" s="88"/>
      <c r="H921" s="88"/>
      <c r="I921" s="88"/>
    </row>
    <row r="922" spans="7:9" x14ac:dyDescent="0.25">
      <c r="G922" s="88"/>
      <c r="H922" s="88"/>
      <c r="I922" s="88"/>
    </row>
    <row r="923" spans="7:9" x14ac:dyDescent="0.25">
      <c r="G923" s="88"/>
      <c r="H923" s="88"/>
      <c r="I923" s="88"/>
    </row>
    <row r="924" spans="7:9" x14ac:dyDescent="0.25">
      <c r="G924" s="88"/>
      <c r="H924" s="88"/>
      <c r="I924" s="88"/>
    </row>
    <row r="925" spans="7:9" x14ac:dyDescent="0.25">
      <c r="G925" s="88"/>
      <c r="H925" s="88"/>
      <c r="I925" s="88"/>
    </row>
    <row r="926" spans="7:9" x14ac:dyDescent="0.25">
      <c r="G926" s="88"/>
      <c r="H926" s="88"/>
      <c r="I926" s="88"/>
    </row>
    <row r="927" spans="7:9" x14ac:dyDescent="0.25">
      <c r="G927" s="88"/>
      <c r="H927" s="88"/>
      <c r="I927" s="88"/>
    </row>
    <row r="928" spans="7:9" x14ac:dyDescent="0.25">
      <c r="G928" s="88"/>
      <c r="H928" s="88"/>
      <c r="I928" s="88"/>
    </row>
    <row r="929" spans="7:9" x14ac:dyDescent="0.25">
      <c r="G929" s="88"/>
      <c r="H929" s="88"/>
      <c r="I929" s="88"/>
    </row>
    <row r="930" spans="7:9" x14ac:dyDescent="0.25">
      <c r="G930" s="88"/>
      <c r="H930" s="88"/>
      <c r="I930" s="88"/>
    </row>
    <row r="931" spans="7:9" x14ac:dyDescent="0.25">
      <c r="G931" s="88"/>
      <c r="H931" s="88"/>
      <c r="I931" s="88"/>
    </row>
    <row r="932" spans="7:9" x14ac:dyDescent="0.25">
      <c r="G932" s="88"/>
      <c r="H932" s="88"/>
      <c r="I932" s="88"/>
    </row>
    <row r="933" spans="7:9" x14ac:dyDescent="0.25">
      <c r="G933" s="88"/>
      <c r="H933" s="88"/>
      <c r="I933" s="88"/>
    </row>
    <row r="934" spans="7:9" x14ac:dyDescent="0.25">
      <c r="G934" s="88"/>
      <c r="H934" s="88"/>
      <c r="I934" s="88"/>
    </row>
    <row r="935" spans="7:9" x14ac:dyDescent="0.25">
      <c r="G935" s="88"/>
      <c r="H935" s="88"/>
      <c r="I935" s="88"/>
    </row>
    <row r="936" spans="7:9" x14ac:dyDescent="0.25">
      <c r="G936" s="88"/>
      <c r="H936" s="88"/>
      <c r="I936" s="88"/>
    </row>
    <row r="937" spans="7:9" x14ac:dyDescent="0.25">
      <c r="G937" s="88"/>
      <c r="H937" s="88"/>
      <c r="I937" s="88"/>
    </row>
    <row r="938" spans="7:9" x14ac:dyDescent="0.25">
      <c r="G938" s="88"/>
      <c r="H938" s="88"/>
      <c r="I938" s="88"/>
    </row>
    <row r="939" spans="7:9" x14ac:dyDescent="0.25">
      <c r="G939" s="88"/>
      <c r="H939" s="88"/>
      <c r="I939" s="88"/>
    </row>
    <row r="940" spans="7:9" x14ac:dyDescent="0.25">
      <c r="G940" s="88"/>
      <c r="H940" s="88"/>
      <c r="I940" s="88"/>
    </row>
    <row r="941" spans="7:9" x14ac:dyDescent="0.25">
      <c r="G941" s="88"/>
      <c r="H941" s="88"/>
      <c r="I941" s="88"/>
    </row>
    <row r="942" spans="7:9" x14ac:dyDescent="0.25">
      <c r="G942" s="88"/>
      <c r="H942" s="88"/>
      <c r="I942" s="88"/>
    </row>
    <row r="943" spans="7:9" x14ac:dyDescent="0.25">
      <c r="G943" s="88"/>
      <c r="H943" s="88"/>
      <c r="I943" s="88"/>
    </row>
    <row r="944" spans="7:9" x14ac:dyDescent="0.25">
      <c r="G944" s="88"/>
      <c r="H944" s="88"/>
      <c r="I944" s="88"/>
    </row>
    <row r="945" spans="7:9" x14ac:dyDescent="0.25">
      <c r="G945" s="88"/>
      <c r="H945" s="88"/>
      <c r="I945" s="88"/>
    </row>
    <row r="946" spans="7:9" x14ac:dyDescent="0.25">
      <c r="G946" s="88"/>
      <c r="H946" s="88"/>
      <c r="I946" s="88"/>
    </row>
    <row r="947" spans="7:9" x14ac:dyDescent="0.25">
      <c r="G947" s="88"/>
      <c r="H947" s="88"/>
      <c r="I947" s="88"/>
    </row>
    <row r="948" spans="7:9" x14ac:dyDescent="0.25">
      <c r="G948" s="88"/>
      <c r="H948" s="88"/>
      <c r="I948" s="88"/>
    </row>
    <row r="949" spans="7:9" x14ac:dyDescent="0.25">
      <c r="G949" s="88"/>
      <c r="H949" s="88"/>
      <c r="I949" s="88"/>
    </row>
    <row r="950" spans="7:9" x14ac:dyDescent="0.25">
      <c r="G950" s="88"/>
      <c r="H950" s="88"/>
      <c r="I950" s="88"/>
    </row>
    <row r="951" spans="7:9" x14ac:dyDescent="0.25">
      <c r="G951" s="88"/>
      <c r="H951" s="88"/>
      <c r="I951" s="88"/>
    </row>
    <row r="952" spans="7:9" x14ac:dyDescent="0.25">
      <c r="G952" s="88"/>
      <c r="H952" s="88"/>
      <c r="I952" s="88"/>
    </row>
    <row r="953" spans="7:9" x14ac:dyDescent="0.25">
      <c r="G953" s="88"/>
      <c r="H953" s="88"/>
      <c r="I953" s="88"/>
    </row>
    <row r="954" spans="7:9" x14ac:dyDescent="0.25">
      <c r="G954" s="88"/>
      <c r="H954" s="88"/>
      <c r="I954" s="88"/>
    </row>
    <row r="955" spans="7:9" x14ac:dyDescent="0.25">
      <c r="G955" s="88"/>
      <c r="H955" s="88"/>
      <c r="I955" s="88"/>
    </row>
    <row r="956" spans="7:9" x14ac:dyDescent="0.25">
      <c r="G956" s="88"/>
      <c r="H956" s="88"/>
      <c r="I956" s="88"/>
    </row>
    <row r="957" spans="7:9" x14ac:dyDescent="0.25">
      <c r="G957" s="88"/>
      <c r="H957" s="88"/>
      <c r="I957" s="88"/>
    </row>
    <row r="958" spans="7:9" x14ac:dyDescent="0.25">
      <c r="G958" s="88"/>
      <c r="H958" s="88"/>
      <c r="I958" s="88"/>
    </row>
    <row r="959" spans="7:9" x14ac:dyDescent="0.25">
      <c r="G959" s="88"/>
      <c r="H959" s="88"/>
      <c r="I959" s="88"/>
    </row>
    <row r="960" spans="7:9" x14ac:dyDescent="0.25">
      <c r="G960" s="88"/>
      <c r="H960" s="88"/>
      <c r="I960" s="88"/>
    </row>
    <row r="961" spans="7:9" x14ac:dyDescent="0.25">
      <c r="G961" s="88"/>
      <c r="H961" s="88"/>
      <c r="I961" s="88"/>
    </row>
    <row r="962" spans="7:9" x14ac:dyDescent="0.25">
      <c r="G962" s="88"/>
      <c r="H962" s="88"/>
      <c r="I962" s="88"/>
    </row>
    <row r="963" spans="7:9" x14ac:dyDescent="0.25">
      <c r="G963" s="88"/>
      <c r="H963" s="88"/>
      <c r="I963" s="88"/>
    </row>
    <row r="964" spans="7:9" x14ac:dyDescent="0.25">
      <c r="G964" s="88"/>
      <c r="H964" s="88"/>
      <c r="I964" s="88"/>
    </row>
    <row r="965" spans="7:9" x14ac:dyDescent="0.25">
      <c r="G965" s="88"/>
      <c r="H965" s="88"/>
      <c r="I965" s="88"/>
    </row>
    <row r="966" spans="7:9" x14ac:dyDescent="0.25">
      <c r="G966" s="88"/>
      <c r="H966" s="88"/>
      <c r="I966" s="88"/>
    </row>
    <row r="967" spans="7:9" x14ac:dyDescent="0.25">
      <c r="G967" s="88"/>
      <c r="H967" s="88"/>
      <c r="I967" s="88"/>
    </row>
    <row r="968" spans="7:9" x14ac:dyDescent="0.25">
      <c r="G968" s="88"/>
      <c r="H968" s="88"/>
      <c r="I968" s="88"/>
    </row>
    <row r="969" spans="7:9" x14ac:dyDescent="0.25">
      <c r="G969" s="88"/>
      <c r="H969" s="88"/>
      <c r="I969" s="88"/>
    </row>
    <row r="970" spans="7:9" x14ac:dyDescent="0.25">
      <c r="G970" s="88"/>
      <c r="H970" s="88"/>
      <c r="I970" s="88"/>
    </row>
    <row r="971" spans="7:9" x14ac:dyDescent="0.25">
      <c r="G971" s="88"/>
      <c r="H971" s="88"/>
      <c r="I971" s="88"/>
    </row>
    <row r="972" spans="7:9" x14ac:dyDescent="0.25">
      <c r="G972" s="88"/>
      <c r="H972" s="88"/>
      <c r="I972" s="88"/>
    </row>
    <row r="973" spans="7:9" x14ac:dyDescent="0.25">
      <c r="G973" s="88"/>
      <c r="H973" s="88"/>
      <c r="I973" s="88"/>
    </row>
    <row r="974" spans="7:9" x14ac:dyDescent="0.25">
      <c r="G974" s="88"/>
      <c r="H974" s="88"/>
      <c r="I974" s="88"/>
    </row>
    <row r="975" spans="7:9" x14ac:dyDescent="0.25">
      <c r="G975" s="88"/>
      <c r="H975" s="88"/>
      <c r="I975" s="88"/>
    </row>
    <row r="976" spans="7:9" x14ac:dyDescent="0.25">
      <c r="G976" s="88"/>
      <c r="H976" s="88"/>
      <c r="I976" s="88"/>
    </row>
    <row r="977" spans="7:9" x14ac:dyDescent="0.25">
      <c r="G977" s="88"/>
      <c r="H977" s="88"/>
      <c r="I977" s="88"/>
    </row>
    <row r="978" spans="7:9" x14ac:dyDescent="0.25">
      <c r="G978" s="88"/>
      <c r="H978" s="88"/>
      <c r="I978" s="88"/>
    </row>
    <row r="979" spans="7:9" x14ac:dyDescent="0.25">
      <c r="G979" s="88"/>
      <c r="H979" s="88"/>
      <c r="I979" s="88"/>
    </row>
    <row r="980" spans="7:9" x14ac:dyDescent="0.25">
      <c r="G980" s="88"/>
      <c r="H980" s="88"/>
      <c r="I980" s="88"/>
    </row>
    <row r="981" spans="7:9" x14ac:dyDescent="0.25">
      <c r="G981" s="88"/>
      <c r="H981" s="88"/>
      <c r="I981" s="88"/>
    </row>
    <row r="982" spans="7:9" x14ac:dyDescent="0.25">
      <c r="G982" s="88"/>
      <c r="H982" s="88"/>
      <c r="I982" s="88"/>
    </row>
    <row r="983" spans="7:9" x14ac:dyDescent="0.25">
      <c r="G983" s="88"/>
      <c r="H983" s="88"/>
      <c r="I983" s="88"/>
    </row>
    <row r="984" spans="7:9" x14ac:dyDescent="0.25">
      <c r="G984" s="88"/>
      <c r="H984" s="88"/>
      <c r="I984" s="88"/>
    </row>
    <row r="985" spans="7:9" x14ac:dyDescent="0.25">
      <c r="G985" s="88"/>
      <c r="H985" s="88"/>
      <c r="I985" s="88"/>
    </row>
    <row r="986" spans="7:9" x14ac:dyDescent="0.25">
      <c r="G986" s="88"/>
      <c r="H986" s="88"/>
      <c r="I986" s="88"/>
    </row>
    <row r="987" spans="7:9" x14ac:dyDescent="0.25">
      <c r="G987" s="88"/>
      <c r="H987" s="88"/>
      <c r="I987" s="88"/>
    </row>
    <row r="988" spans="7:9" x14ac:dyDescent="0.25">
      <c r="G988" s="88"/>
      <c r="H988" s="88"/>
      <c r="I988" s="88"/>
    </row>
    <row r="989" spans="7:9" x14ac:dyDescent="0.25">
      <c r="G989" s="88"/>
      <c r="H989" s="88"/>
      <c r="I989" s="88"/>
    </row>
    <row r="990" spans="7:9" x14ac:dyDescent="0.25">
      <c r="G990" s="88"/>
      <c r="H990" s="88"/>
      <c r="I990" s="88"/>
    </row>
    <row r="991" spans="7:9" x14ac:dyDescent="0.25">
      <c r="G991" s="88"/>
      <c r="H991" s="88"/>
      <c r="I991" s="88"/>
    </row>
    <row r="992" spans="7:9" x14ac:dyDescent="0.25">
      <c r="G992" s="88"/>
      <c r="H992" s="88"/>
      <c r="I992" s="88"/>
    </row>
    <row r="993" spans="7:9" x14ac:dyDescent="0.25">
      <c r="G993" s="88"/>
      <c r="H993" s="88"/>
      <c r="I993" s="88"/>
    </row>
    <row r="994" spans="7:9" x14ac:dyDescent="0.25">
      <c r="G994" s="88"/>
      <c r="H994" s="88"/>
      <c r="I994" s="88"/>
    </row>
    <row r="995" spans="7:9" x14ac:dyDescent="0.25">
      <c r="G995" s="88"/>
      <c r="H995" s="88"/>
      <c r="I995" s="88"/>
    </row>
    <row r="996" spans="7:9" x14ac:dyDescent="0.25">
      <c r="G996" s="88"/>
      <c r="H996" s="88"/>
      <c r="I996" s="88"/>
    </row>
    <row r="997" spans="7:9" x14ac:dyDescent="0.25">
      <c r="G997" s="88"/>
      <c r="H997" s="88"/>
      <c r="I997" s="88"/>
    </row>
    <row r="998" spans="7:9" x14ac:dyDescent="0.25">
      <c r="G998" s="88"/>
      <c r="H998" s="88"/>
      <c r="I998" s="88"/>
    </row>
    <row r="999" spans="7:9" x14ac:dyDescent="0.25">
      <c r="G999" s="88"/>
      <c r="H999" s="88"/>
      <c r="I999" s="88"/>
    </row>
    <row r="1000" spans="7:9" x14ac:dyDescent="0.25">
      <c r="G1000" s="88"/>
      <c r="H1000" s="88"/>
      <c r="I1000" s="88"/>
    </row>
    <row r="1001" spans="7:9" x14ac:dyDescent="0.25">
      <c r="G1001" s="88"/>
      <c r="H1001" s="88"/>
      <c r="I1001" s="88"/>
    </row>
    <row r="1002" spans="7:9" x14ac:dyDescent="0.25">
      <c r="G1002" s="88"/>
      <c r="H1002" s="88"/>
      <c r="I1002" s="88"/>
    </row>
    <row r="1003" spans="7:9" x14ac:dyDescent="0.25">
      <c r="G1003" s="88"/>
      <c r="H1003" s="88"/>
      <c r="I1003" s="88"/>
    </row>
    <row r="1004" spans="7:9" x14ac:dyDescent="0.25">
      <c r="G1004" s="88"/>
      <c r="H1004" s="88"/>
      <c r="I1004" s="88"/>
    </row>
    <row r="1005" spans="7:9" x14ac:dyDescent="0.25">
      <c r="G1005" s="88"/>
      <c r="H1005" s="88"/>
      <c r="I1005" s="88"/>
    </row>
    <row r="1006" spans="7:9" x14ac:dyDescent="0.25">
      <c r="G1006" s="88"/>
      <c r="H1006" s="88"/>
      <c r="I1006" s="88"/>
    </row>
    <row r="1007" spans="7:9" x14ac:dyDescent="0.25">
      <c r="G1007" s="88"/>
      <c r="H1007" s="88"/>
      <c r="I1007" s="88"/>
    </row>
    <row r="1008" spans="7:9" x14ac:dyDescent="0.25">
      <c r="G1008" s="88"/>
      <c r="H1008" s="88"/>
      <c r="I1008" s="88"/>
    </row>
    <row r="1009" spans="7:9" x14ac:dyDescent="0.25">
      <c r="G1009" s="88"/>
      <c r="H1009" s="88"/>
      <c r="I1009" s="88"/>
    </row>
    <row r="1010" spans="7:9" x14ac:dyDescent="0.25">
      <c r="G1010" s="88"/>
      <c r="H1010" s="88"/>
      <c r="I1010" s="88"/>
    </row>
    <row r="1011" spans="7:9" x14ac:dyDescent="0.25">
      <c r="G1011" s="88"/>
      <c r="H1011" s="88"/>
      <c r="I1011" s="88"/>
    </row>
    <row r="1012" spans="7:9" x14ac:dyDescent="0.25">
      <c r="G1012" s="88"/>
      <c r="H1012" s="88"/>
      <c r="I1012" s="88"/>
    </row>
    <row r="1013" spans="7:9" x14ac:dyDescent="0.25">
      <c r="G1013" s="88"/>
      <c r="H1013" s="88"/>
      <c r="I1013" s="88"/>
    </row>
    <row r="1014" spans="7:9" x14ac:dyDescent="0.25">
      <c r="G1014" s="88"/>
      <c r="H1014" s="88"/>
      <c r="I1014" s="88"/>
    </row>
    <row r="1015" spans="7:9" x14ac:dyDescent="0.25">
      <c r="G1015" s="88"/>
      <c r="H1015" s="88"/>
      <c r="I1015" s="88"/>
    </row>
    <row r="1016" spans="7:9" x14ac:dyDescent="0.25">
      <c r="G1016" s="88"/>
      <c r="H1016" s="88"/>
      <c r="I1016" s="88"/>
    </row>
    <row r="1017" spans="7:9" x14ac:dyDescent="0.25">
      <c r="G1017" s="88"/>
      <c r="H1017" s="88"/>
      <c r="I1017" s="88"/>
    </row>
    <row r="1018" spans="7:9" x14ac:dyDescent="0.25">
      <c r="G1018" s="88"/>
      <c r="H1018" s="88"/>
      <c r="I1018" s="88"/>
    </row>
    <row r="1019" spans="7:9" x14ac:dyDescent="0.25">
      <c r="G1019" s="88"/>
      <c r="H1019" s="88"/>
      <c r="I1019" s="88"/>
    </row>
    <row r="1020" spans="7:9" x14ac:dyDescent="0.25">
      <c r="G1020" s="88"/>
      <c r="H1020" s="88"/>
      <c r="I1020" s="88"/>
    </row>
    <row r="1021" spans="7:9" x14ac:dyDescent="0.25">
      <c r="G1021" s="88"/>
      <c r="H1021" s="88"/>
      <c r="I1021" s="88"/>
    </row>
    <row r="1022" spans="7:9" x14ac:dyDescent="0.25">
      <c r="G1022" s="88"/>
      <c r="H1022" s="88"/>
      <c r="I1022" s="88"/>
    </row>
    <row r="1023" spans="7:9" x14ac:dyDescent="0.25">
      <c r="G1023" s="88"/>
      <c r="H1023" s="88"/>
      <c r="I1023" s="88"/>
    </row>
    <row r="1024" spans="7:9" x14ac:dyDescent="0.25">
      <c r="G1024" s="88"/>
      <c r="H1024" s="88"/>
      <c r="I1024" s="88"/>
    </row>
    <row r="1025" spans="7:9" x14ac:dyDescent="0.25">
      <c r="G1025" s="88"/>
      <c r="H1025" s="88"/>
      <c r="I1025" s="88"/>
    </row>
    <row r="1026" spans="7:9" x14ac:dyDescent="0.25">
      <c r="G1026" s="88"/>
      <c r="H1026" s="88"/>
      <c r="I1026" s="88"/>
    </row>
    <row r="1027" spans="7:9" x14ac:dyDescent="0.25">
      <c r="G1027" s="88"/>
      <c r="H1027" s="88"/>
      <c r="I1027" s="88"/>
    </row>
    <row r="1028" spans="7:9" x14ac:dyDescent="0.25">
      <c r="G1028" s="88"/>
      <c r="H1028" s="88"/>
      <c r="I1028" s="88"/>
    </row>
    <row r="1029" spans="7:9" x14ac:dyDescent="0.25">
      <c r="G1029" s="88"/>
      <c r="H1029" s="88"/>
      <c r="I1029" s="88"/>
    </row>
    <row r="1030" spans="7:9" x14ac:dyDescent="0.25">
      <c r="G1030" s="88"/>
      <c r="H1030" s="88"/>
      <c r="I1030" s="88"/>
    </row>
    <row r="1031" spans="7:9" x14ac:dyDescent="0.25">
      <c r="G1031" s="88"/>
      <c r="H1031" s="88"/>
      <c r="I1031" s="88"/>
    </row>
    <row r="1032" spans="7:9" x14ac:dyDescent="0.25">
      <c r="G1032" s="88"/>
      <c r="H1032" s="88"/>
      <c r="I1032" s="88"/>
    </row>
    <row r="1033" spans="7:9" x14ac:dyDescent="0.25">
      <c r="G1033" s="88"/>
      <c r="H1033" s="88"/>
      <c r="I1033" s="88"/>
    </row>
    <row r="1034" spans="7:9" x14ac:dyDescent="0.25">
      <c r="G1034" s="88"/>
      <c r="H1034" s="88"/>
      <c r="I1034" s="88"/>
    </row>
    <row r="1035" spans="7:9" x14ac:dyDescent="0.25">
      <c r="G1035" s="88"/>
      <c r="H1035" s="88"/>
      <c r="I1035" s="88"/>
    </row>
    <row r="1036" spans="7:9" x14ac:dyDescent="0.25">
      <c r="G1036" s="88"/>
      <c r="H1036" s="88"/>
      <c r="I1036" s="88"/>
    </row>
    <row r="1037" spans="7:9" x14ac:dyDescent="0.25">
      <c r="G1037" s="88"/>
      <c r="H1037" s="88"/>
      <c r="I1037" s="88"/>
    </row>
    <row r="1038" spans="7:9" x14ac:dyDescent="0.25">
      <c r="G1038" s="88"/>
      <c r="H1038" s="88"/>
      <c r="I1038" s="88"/>
    </row>
    <row r="1039" spans="7:9" x14ac:dyDescent="0.25">
      <c r="G1039" s="88"/>
      <c r="H1039" s="88"/>
      <c r="I1039" s="88"/>
    </row>
    <row r="1040" spans="7:9" x14ac:dyDescent="0.25">
      <c r="G1040" s="88"/>
      <c r="H1040" s="88"/>
      <c r="I1040" s="88"/>
    </row>
    <row r="1041" spans="7:9" x14ac:dyDescent="0.25">
      <c r="G1041" s="88"/>
      <c r="H1041" s="88"/>
      <c r="I1041" s="88"/>
    </row>
    <row r="1042" spans="7:9" x14ac:dyDescent="0.25">
      <c r="G1042" s="88"/>
      <c r="H1042" s="88"/>
      <c r="I1042" s="88"/>
    </row>
    <row r="1043" spans="7:9" x14ac:dyDescent="0.25">
      <c r="G1043" s="88"/>
      <c r="H1043" s="88"/>
      <c r="I1043" s="88"/>
    </row>
    <row r="1044" spans="7:9" x14ac:dyDescent="0.25">
      <c r="G1044" s="88"/>
      <c r="H1044" s="88"/>
      <c r="I1044" s="88"/>
    </row>
    <row r="1045" spans="7:9" x14ac:dyDescent="0.25">
      <c r="G1045" s="88"/>
      <c r="H1045" s="88"/>
      <c r="I1045" s="88"/>
    </row>
    <row r="1046" spans="7:9" x14ac:dyDescent="0.25">
      <c r="G1046" s="88"/>
      <c r="H1046" s="88"/>
      <c r="I1046" s="88"/>
    </row>
    <row r="1047" spans="7:9" x14ac:dyDescent="0.25">
      <c r="G1047" s="88"/>
      <c r="H1047" s="88"/>
      <c r="I1047" s="88"/>
    </row>
    <row r="1048" spans="7:9" x14ac:dyDescent="0.25">
      <c r="G1048" s="88"/>
      <c r="H1048" s="88"/>
      <c r="I1048" s="88"/>
    </row>
    <row r="1049" spans="7:9" x14ac:dyDescent="0.25">
      <c r="G1049" s="88"/>
      <c r="H1049" s="88"/>
      <c r="I1049" s="88"/>
    </row>
    <row r="1050" spans="7:9" x14ac:dyDescent="0.25">
      <c r="G1050" s="88"/>
      <c r="H1050" s="88"/>
      <c r="I1050" s="88"/>
    </row>
    <row r="1051" spans="7:9" x14ac:dyDescent="0.25">
      <c r="G1051" s="88"/>
      <c r="H1051" s="88"/>
      <c r="I1051" s="88"/>
    </row>
    <row r="1052" spans="7:9" x14ac:dyDescent="0.25">
      <c r="G1052" s="88"/>
      <c r="H1052" s="88"/>
      <c r="I1052" s="88"/>
    </row>
    <row r="1053" spans="7:9" x14ac:dyDescent="0.25">
      <c r="G1053" s="88"/>
      <c r="H1053" s="88"/>
      <c r="I1053" s="88"/>
    </row>
    <row r="1054" spans="7:9" x14ac:dyDescent="0.25">
      <c r="G1054" s="88"/>
      <c r="H1054" s="88"/>
      <c r="I1054" s="88"/>
    </row>
    <row r="1055" spans="7:9" x14ac:dyDescent="0.25">
      <c r="G1055" s="88"/>
      <c r="H1055" s="88"/>
      <c r="I1055" s="88"/>
    </row>
    <row r="1056" spans="7:9" x14ac:dyDescent="0.25">
      <c r="G1056" s="88"/>
      <c r="H1056" s="88"/>
      <c r="I1056" s="88"/>
    </row>
    <row r="1057" spans="7:9" x14ac:dyDescent="0.25">
      <c r="G1057" s="88"/>
      <c r="H1057" s="88"/>
      <c r="I1057" s="88"/>
    </row>
    <row r="1058" spans="7:9" x14ac:dyDescent="0.25">
      <c r="G1058" s="88"/>
      <c r="H1058" s="88"/>
      <c r="I1058" s="88"/>
    </row>
    <row r="1059" spans="7:9" x14ac:dyDescent="0.25">
      <c r="G1059" s="88"/>
      <c r="H1059" s="88"/>
      <c r="I1059" s="88"/>
    </row>
    <row r="1060" spans="7:9" x14ac:dyDescent="0.25">
      <c r="G1060" s="88"/>
      <c r="H1060" s="88"/>
      <c r="I1060" s="88"/>
    </row>
    <row r="1061" spans="7:9" x14ac:dyDescent="0.25">
      <c r="G1061" s="88"/>
      <c r="H1061" s="88"/>
      <c r="I1061" s="88"/>
    </row>
    <row r="1062" spans="7:9" x14ac:dyDescent="0.25">
      <c r="G1062" s="88"/>
      <c r="H1062" s="88"/>
      <c r="I1062" s="88"/>
    </row>
    <row r="1063" spans="7:9" x14ac:dyDescent="0.25">
      <c r="G1063" s="88"/>
      <c r="H1063" s="88"/>
      <c r="I1063" s="88"/>
    </row>
    <row r="1064" spans="7:9" x14ac:dyDescent="0.25">
      <c r="G1064" s="88"/>
      <c r="H1064" s="88"/>
      <c r="I1064" s="88"/>
    </row>
    <row r="1065" spans="7:9" x14ac:dyDescent="0.25">
      <c r="G1065" s="88"/>
      <c r="H1065" s="88"/>
      <c r="I1065" s="88"/>
    </row>
    <row r="1066" spans="7:9" x14ac:dyDescent="0.25">
      <c r="G1066" s="88"/>
      <c r="H1066" s="88"/>
      <c r="I1066" s="88"/>
    </row>
    <row r="1067" spans="7:9" x14ac:dyDescent="0.25">
      <c r="G1067" s="88"/>
      <c r="H1067" s="88"/>
      <c r="I1067" s="88"/>
    </row>
    <row r="1068" spans="7:9" x14ac:dyDescent="0.25">
      <c r="G1068" s="88"/>
      <c r="H1068" s="88"/>
      <c r="I1068" s="88"/>
    </row>
    <row r="1069" spans="7:9" x14ac:dyDescent="0.25">
      <c r="G1069" s="88"/>
      <c r="H1069" s="88"/>
      <c r="I1069" s="88"/>
    </row>
    <row r="1070" spans="7:9" x14ac:dyDescent="0.25">
      <c r="G1070" s="88"/>
      <c r="H1070" s="88"/>
      <c r="I1070" s="88"/>
    </row>
    <row r="1071" spans="7:9" x14ac:dyDescent="0.25">
      <c r="G1071" s="88"/>
      <c r="H1071" s="88"/>
      <c r="I1071" s="88"/>
    </row>
    <row r="1072" spans="7:9" x14ac:dyDescent="0.25">
      <c r="G1072" s="88"/>
      <c r="H1072" s="88"/>
      <c r="I1072" s="88"/>
    </row>
    <row r="1073" spans="7:9" x14ac:dyDescent="0.25">
      <c r="G1073" s="88"/>
      <c r="H1073" s="88"/>
      <c r="I1073" s="88"/>
    </row>
    <row r="1074" spans="7:9" x14ac:dyDescent="0.25">
      <c r="G1074" s="88"/>
      <c r="H1074" s="88"/>
      <c r="I1074" s="88"/>
    </row>
    <row r="1075" spans="7:9" x14ac:dyDescent="0.25">
      <c r="G1075" s="88"/>
      <c r="H1075" s="88"/>
      <c r="I1075" s="88"/>
    </row>
    <row r="1076" spans="7:9" x14ac:dyDescent="0.25">
      <c r="G1076" s="88"/>
      <c r="H1076" s="88"/>
      <c r="I1076" s="88"/>
    </row>
    <row r="1077" spans="7:9" x14ac:dyDescent="0.25">
      <c r="G1077" s="88"/>
      <c r="H1077" s="88"/>
      <c r="I1077" s="88"/>
    </row>
    <row r="1078" spans="7:9" x14ac:dyDescent="0.25">
      <c r="G1078" s="88"/>
      <c r="H1078" s="88"/>
      <c r="I1078" s="88"/>
    </row>
    <row r="1079" spans="7:9" x14ac:dyDescent="0.25">
      <c r="G1079" s="88"/>
      <c r="H1079" s="88"/>
      <c r="I1079" s="88"/>
    </row>
    <row r="1080" spans="7:9" x14ac:dyDescent="0.25">
      <c r="G1080" s="88"/>
      <c r="H1080" s="88"/>
      <c r="I1080" s="88"/>
    </row>
    <row r="1081" spans="7:9" x14ac:dyDescent="0.25">
      <c r="G1081" s="88"/>
      <c r="H1081" s="88"/>
      <c r="I1081" s="88"/>
    </row>
    <row r="1082" spans="7:9" x14ac:dyDescent="0.25">
      <c r="G1082" s="88"/>
      <c r="H1082" s="88"/>
      <c r="I1082" s="88"/>
    </row>
    <row r="1083" spans="7:9" x14ac:dyDescent="0.25">
      <c r="G1083" s="88"/>
      <c r="H1083" s="88"/>
      <c r="I1083" s="88"/>
    </row>
    <row r="1084" spans="7:9" x14ac:dyDescent="0.25">
      <c r="G1084" s="88"/>
      <c r="H1084" s="88"/>
      <c r="I1084" s="88"/>
    </row>
    <row r="1085" spans="7:9" x14ac:dyDescent="0.25">
      <c r="G1085" s="88"/>
      <c r="H1085" s="88"/>
      <c r="I1085" s="88"/>
    </row>
    <row r="1086" spans="7:9" x14ac:dyDescent="0.25">
      <c r="G1086" s="88"/>
      <c r="H1086" s="88"/>
      <c r="I1086" s="88"/>
    </row>
    <row r="1087" spans="7:9" x14ac:dyDescent="0.25">
      <c r="G1087" s="88"/>
      <c r="H1087" s="88"/>
      <c r="I1087" s="88"/>
    </row>
    <row r="1088" spans="7:9" x14ac:dyDescent="0.25">
      <c r="G1088" s="88"/>
      <c r="H1088" s="88"/>
      <c r="I1088" s="88"/>
    </row>
    <row r="1089" spans="7:9" x14ac:dyDescent="0.25">
      <c r="G1089" s="88"/>
      <c r="H1089" s="88"/>
      <c r="I1089" s="88"/>
    </row>
    <row r="1090" spans="7:9" x14ac:dyDescent="0.25">
      <c r="G1090" s="88"/>
      <c r="H1090" s="88"/>
      <c r="I1090" s="88"/>
    </row>
    <row r="1091" spans="7:9" x14ac:dyDescent="0.25">
      <c r="G1091" s="88"/>
      <c r="H1091" s="88"/>
      <c r="I1091" s="88"/>
    </row>
    <row r="1092" spans="7:9" x14ac:dyDescent="0.25">
      <c r="G1092" s="88"/>
      <c r="H1092" s="88"/>
      <c r="I1092" s="88"/>
    </row>
    <row r="1093" spans="7:9" x14ac:dyDescent="0.25">
      <c r="G1093" s="88"/>
      <c r="H1093" s="88"/>
      <c r="I1093" s="88"/>
    </row>
    <row r="1094" spans="7:9" x14ac:dyDescent="0.25">
      <c r="G1094" s="88"/>
      <c r="H1094" s="88"/>
      <c r="I1094" s="88"/>
    </row>
    <row r="1095" spans="7:9" x14ac:dyDescent="0.25">
      <c r="G1095" s="88"/>
      <c r="H1095" s="88"/>
      <c r="I1095" s="88"/>
    </row>
    <row r="1096" spans="7:9" x14ac:dyDescent="0.25">
      <c r="G1096" s="88"/>
      <c r="H1096" s="88"/>
      <c r="I1096" s="88"/>
    </row>
    <row r="1097" spans="7:9" x14ac:dyDescent="0.25">
      <c r="G1097" s="88"/>
      <c r="H1097" s="88"/>
      <c r="I1097" s="88"/>
    </row>
    <row r="1098" spans="7:9" x14ac:dyDescent="0.25">
      <c r="G1098" s="88"/>
      <c r="H1098" s="88"/>
      <c r="I1098" s="88"/>
    </row>
    <row r="1099" spans="7:9" x14ac:dyDescent="0.25">
      <c r="G1099" s="88"/>
      <c r="H1099" s="88"/>
      <c r="I1099" s="88"/>
    </row>
    <row r="1100" spans="7:9" x14ac:dyDescent="0.25">
      <c r="G1100" s="88"/>
      <c r="H1100" s="88"/>
      <c r="I1100" s="88"/>
    </row>
    <row r="1101" spans="7:9" x14ac:dyDescent="0.25">
      <c r="G1101" s="88"/>
      <c r="H1101" s="88"/>
      <c r="I1101" s="88"/>
    </row>
    <row r="1102" spans="7:9" x14ac:dyDescent="0.25">
      <c r="G1102" s="88"/>
      <c r="H1102" s="88"/>
      <c r="I1102" s="88"/>
    </row>
    <row r="1103" spans="7:9" x14ac:dyDescent="0.25">
      <c r="G1103" s="88"/>
      <c r="H1103" s="88"/>
      <c r="I1103" s="88"/>
    </row>
    <row r="1104" spans="7:9" x14ac:dyDescent="0.25">
      <c r="G1104" s="88"/>
      <c r="H1104" s="88"/>
      <c r="I1104" s="88"/>
    </row>
    <row r="1105" spans="7:9" x14ac:dyDescent="0.25">
      <c r="G1105" s="88"/>
      <c r="H1105" s="88"/>
      <c r="I1105" s="88"/>
    </row>
    <row r="1106" spans="7:9" x14ac:dyDescent="0.25">
      <c r="G1106" s="88"/>
      <c r="H1106" s="88"/>
      <c r="I1106" s="88"/>
    </row>
    <row r="1107" spans="7:9" x14ac:dyDescent="0.25">
      <c r="G1107" s="88"/>
      <c r="H1107" s="88"/>
      <c r="I1107" s="88"/>
    </row>
    <row r="1108" spans="7:9" x14ac:dyDescent="0.25">
      <c r="G1108" s="88"/>
      <c r="H1108" s="88"/>
      <c r="I1108" s="88"/>
    </row>
    <row r="1109" spans="7:9" x14ac:dyDescent="0.25">
      <c r="G1109" s="88"/>
      <c r="H1109" s="88"/>
      <c r="I1109" s="88"/>
    </row>
    <row r="1110" spans="7:9" x14ac:dyDescent="0.25">
      <c r="G1110" s="88"/>
      <c r="H1110" s="88"/>
      <c r="I1110" s="88"/>
    </row>
    <row r="1111" spans="7:9" x14ac:dyDescent="0.25">
      <c r="G1111" s="88"/>
      <c r="H1111" s="88"/>
      <c r="I1111" s="88"/>
    </row>
    <row r="1112" spans="7:9" x14ac:dyDescent="0.25">
      <c r="G1112" s="88"/>
      <c r="H1112" s="88"/>
      <c r="I1112" s="88"/>
    </row>
    <row r="1113" spans="7:9" x14ac:dyDescent="0.25">
      <c r="G1113" s="88"/>
      <c r="H1113" s="88"/>
      <c r="I1113" s="88"/>
    </row>
    <row r="1114" spans="7:9" x14ac:dyDescent="0.25">
      <c r="G1114" s="88"/>
      <c r="H1114" s="88"/>
      <c r="I1114" s="88"/>
    </row>
    <row r="1115" spans="7:9" x14ac:dyDescent="0.25">
      <c r="G1115" s="88"/>
      <c r="H1115" s="88"/>
      <c r="I1115" s="88"/>
    </row>
    <row r="1116" spans="7:9" x14ac:dyDescent="0.25">
      <c r="G1116" s="88"/>
      <c r="H1116" s="88"/>
      <c r="I1116" s="88"/>
    </row>
    <row r="1117" spans="7:9" x14ac:dyDescent="0.25">
      <c r="G1117" s="88"/>
      <c r="H1117" s="88"/>
      <c r="I1117" s="88"/>
    </row>
    <row r="1118" spans="7:9" x14ac:dyDescent="0.25">
      <c r="G1118" s="88"/>
      <c r="H1118" s="88"/>
      <c r="I1118" s="88"/>
    </row>
    <row r="1119" spans="7:9" x14ac:dyDescent="0.25">
      <c r="G1119" s="88"/>
      <c r="H1119" s="88"/>
      <c r="I1119" s="88"/>
    </row>
    <row r="1120" spans="7:9" x14ac:dyDescent="0.25">
      <c r="G1120" s="88"/>
      <c r="H1120" s="88"/>
      <c r="I1120" s="88"/>
    </row>
    <row r="1121" spans="7:9" x14ac:dyDescent="0.25">
      <c r="G1121" s="88"/>
      <c r="H1121" s="88"/>
      <c r="I1121" s="88"/>
    </row>
    <row r="1122" spans="7:9" x14ac:dyDescent="0.25">
      <c r="G1122" s="88"/>
      <c r="H1122" s="88"/>
      <c r="I1122" s="88"/>
    </row>
    <row r="1123" spans="7:9" x14ac:dyDescent="0.25">
      <c r="G1123" s="88"/>
      <c r="H1123" s="88"/>
      <c r="I1123" s="88"/>
    </row>
    <row r="1124" spans="7:9" x14ac:dyDescent="0.25">
      <c r="G1124" s="88"/>
      <c r="H1124" s="88"/>
      <c r="I1124" s="88"/>
    </row>
    <row r="1125" spans="7:9" x14ac:dyDescent="0.25">
      <c r="G1125" s="88"/>
      <c r="H1125" s="88"/>
      <c r="I1125" s="88"/>
    </row>
    <row r="1126" spans="7:9" x14ac:dyDescent="0.25">
      <c r="G1126" s="88"/>
      <c r="H1126" s="88"/>
      <c r="I1126" s="88"/>
    </row>
    <row r="1127" spans="7:9" x14ac:dyDescent="0.25">
      <c r="G1127" s="88"/>
      <c r="H1127" s="88"/>
      <c r="I1127" s="88"/>
    </row>
    <row r="1128" spans="7:9" x14ac:dyDescent="0.25">
      <c r="G1128" s="88"/>
      <c r="H1128" s="88"/>
      <c r="I1128" s="88"/>
    </row>
    <row r="1129" spans="7:9" x14ac:dyDescent="0.25">
      <c r="G1129" s="88"/>
      <c r="H1129" s="88"/>
      <c r="I1129" s="88"/>
    </row>
    <row r="1130" spans="7:9" x14ac:dyDescent="0.25">
      <c r="G1130" s="88"/>
      <c r="H1130" s="88"/>
      <c r="I1130" s="88"/>
    </row>
    <row r="1131" spans="7:9" x14ac:dyDescent="0.25">
      <c r="G1131" s="88"/>
      <c r="H1131" s="88"/>
      <c r="I1131" s="88"/>
    </row>
    <row r="1132" spans="7:9" x14ac:dyDescent="0.25">
      <c r="G1132" s="88"/>
      <c r="H1132" s="88"/>
      <c r="I1132" s="88"/>
    </row>
    <row r="1133" spans="7:9" x14ac:dyDescent="0.25">
      <c r="G1133" s="88"/>
      <c r="H1133" s="88"/>
      <c r="I1133" s="88"/>
    </row>
    <row r="1134" spans="7:9" x14ac:dyDescent="0.25">
      <c r="G1134" s="88"/>
      <c r="H1134" s="88"/>
      <c r="I1134" s="88"/>
    </row>
    <row r="1135" spans="7:9" x14ac:dyDescent="0.25">
      <c r="G1135" s="88"/>
      <c r="H1135" s="88"/>
      <c r="I1135" s="88"/>
    </row>
    <row r="1136" spans="7:9" x14ac:dyDescent="0.25">
      <c r="G1136" s="88"/>
      <c r="H1136" s="88"/>
      <c r="I1136" s="88"/>
    </row>
    <row r="1137" spans="7:9" x14ac:dyDescent="0.25">
      <c r="G1137" s="88"/>
      <c r="H1137" s="88"/>
      <c r="I1137" s="88"/>
    </row>
    <row r="1138" spans="7:9" x14ac:dyDescent="0.25">
      <c r="G1138" s="88"/>
      <c r="H1138" s="88"/>
      <c r="I1138" s="88"/>
    </row>
    <row r="1139" spans="7:9" x14ac:dyDescent="0.25">
      <c r="G1139" s="88"/>
      <c r="H1139" s="88"/>
      <c r="I1139" s="88"/>
    </row>
    <row r="1140" spans="7:9" x14ac:dyDescent="0.25">
      <c r="G1140" s="88"/>
      <c r="H1140" s="88"/>
      <c r="I1140" s="88"/>
    </row>
    <row r="1141" spans="7:9" x14ac:dyDescent="0.25">
      <c r="G1141" s="88"/>
      <c r="H1141" s="88"/>
      <c r="I1141" s="88"/>
    </row>
    <row r="1142" spans="7:9" x14ac:dyDescent="0.25">
      <c r="G1142" s="88"/>
      <c r="H1142" s="88"/>
      <c r="I1142" s="88"/>
    </row>
    <row r="1143" spans="7:9" x14ac:dyDescent="0.25">
      <c r="G1143" s="88"/>
      <c r="H1143" s="88"/>
      <c r="I1143" s="88"/>
    </row>
    <row r="1144" spans="7:9" x14ac:dyDescent="0.25">
      <c r="G1144" s="88"/>
      <c r="H1144" s="88"/>
      <c r="I1144" s="88"/>
    </row>
    <row r="1145" spans="7:9" x14ac:dyDescent="0.25">
      <c r="G1145" s="88"/>
      <c r="H1145" s="88"/>
      <c r="I1145" s="88"/>
    </row>
    <row r="1146" spans="7:9" x14ac:dyDescent="0.25">
      <c r="G1146" s="88"/>
      <c r="H1146" s="88"/>
      <c r="I1146" s="88"/>
    </row>
    <row r="1147" spans="7:9" x14ac:dyDescent="0.25">
      <c r="G1147" s="88"/>
      <c r="H1147" s="88"/>
      <c r="I1147" s="88"/>
    </row>
    <row r="1148" spans="7:9" x14ac:dyDescent="0.25">
      <c r="G1148" s="88"/>
      <c r="H1148" s="88"/>
      <c r="I1148" s="88"/>
    </row>
    <row r="1149" spans="7:9" x14ac:dyDescent="0.25">
      <c r="G1149" s="88"/>
      <c r="H1149" s="88"/>
      <c r="I1149" s="88"/>
    </row>
    <row r="1150" spans="7:9" x14ac:dyDescent="0.25">
      <c r="G1150" s="88"/>
      <c r="H1150" s="88"/>
      <c r="I1150" s="88"/>
    </row>
    <row r="1151" spans="7:9" x14ac:dyDescent="0.25">
      <c r="G1151" s="88"/>
      <c r="H1151" s="88"/>
      <c r="I1151" s="88"/>
    </row>
    <row r="1152" spans="7:9" x14ac:dyDescent="0.25">
      <c r="G1152" s="88"/>
      <c r="H1152" s="88"/>
      <c r="I1152" s="88"/>
    </row>
    <row r="1153" spans="7:9" x14ac:dyDescent="0.25">
      <c r="G1153" s="88"/>
      <c r="H1153" s="88"/>
      <c r="I1153" s="88"/>
    </row>
    <row r="1154" spans="7:9" x14ac:dyDescent="0.25">
      <c r="G1154" s="88"/>
      <c r="H1154" s="88"/>
      <c r="I1154" s="88"/>
    </row>
    <row r="1155" spans="7:9" x14ac:dyDescent="0.25">
      <c r="G1155" s="88"/>
      <c r="H1155" s="88"/>
      <c r="I1155" s="88"/>
    </row>
    <row r="1156" spans="7:9" x14ac:dyDescent="0.25">
      <c r="G1156" s="88"/>
      <c r="H1156" s="88"/>
      <c r="I1156" s="88"/>
    </row>
    <row r="1157" spans="7:9" x14ac:dyDescent="0.25">
      <c r="G1157" s="88"/>
      <c r="H1157" s="88"/>
      <c r="I1157" s="88"/>
    </row>
    <row r="1158" spans="7:9" x14ac:dyDescent="0.25">
      <c r="G1158" s="88"/>
      <c r="H1158" s="88"/>
      <c r="I1158" s="88"/>
    </row>
    <row r="1159" spans="7:9" x14ac:dyDescent="0.25">
      <c r="G1159" s="88"/>
      <c r="H1159" s="88"/>
      <c r="I1159" s="88"/>
    </row>
    <row r="1160" spans="7:9" x14ac:dyDescent="0.25">
      <c r="G1160" s="88"/>
      <c r="H1160" s="88"/>
      <c r="I1160" s="88"/>
    </row>
    <row r="1161" spans="7:9" x14ac:dyDescent="0.25">
      <c r="G1161" s="88"/>
      <c r="H1161" s="88"/>
      <c r="I1161" s="88"/>
    </row>
    <row r="1162" spans="7:9" x14ac:dyDescent="0.25">
      <c r="G1162" s="88"/>
      <c r="H1162" s="88"/>
      <c r="I1162" s="88"/>
    </row>
    <row r="1163" spans="7:9" x14ac:dyDescent="0.25">
      <c r="G1163" s="88"/>
      <c r="H1163" s="88"/>
      <c r="I1163" s="88"/>
    </row>
    <row r="1164" spans="7:9" x14ac:dyDescent="0.25">
      <c r="G1164" s="88"/>
      <c r="H1164" s="88"/>
      <c r="I1164" s="88"/>
    </row>
    <row r="1165" spans="7:9" x14ac:dyDescent="0.25">
      <c r="G1165" s="88"/>
      <c r="H1165" s="88"/>
      <c r="I1165" s="88"/>
    </row>
    <row r="1166" spans="7:9" x14ac:dyDescent="0.25">
      <c r="G1166" s="88"/>
      <c r="H1166" s="88"/>
      <c r="I1166" s="88"/>
    </row>
    <row r="1167" spans="7:9" x14ac:dyDescent="0.25">
      <c r="G1167" s="88"/>
      <c r="H1167" s="88"/>
      <c r="I1167" s="88"/>
    </row>
    <row r="1168" spans="7:9" x14ac:dyDescent="0.25">
      <c r="G1168" s="88"/>
      <c r="H1168" s="88"/>
      <c r="I1168" s="88"/>
    </row>
    <row r="1169" spans="7:9" x14ac:dyDescent="0.25">
      <c r="G1169" s="88"/>
      <c r="H1169" s="88"/>
      <c r="I1169" s="88"/>
    </row>
    <row r="1170" spans="7:9" x14ac:dyDescent="0.25">
      <c r="G1170" s="88"/>
      <c r="H1170" s="88"/>
      <c r="I1170" s="88"/>
    </row>
    <row r="1171" spans="7:9" x14ac:dyDescent="0.25">
      <c r="G1171" s="88"/>
      <c r="H1171" s="88"/>
      <c r="I1171" s="88"/>
    </row>
    <row r="1172" spans="7:9" x14ac:dyDescent="0.25">
      <c r="G1172" s="88"/>
      <c r="H1172" s="88"/>
      <c r="I1172" s="88"/>
    </row>
    <row r="1173" spans="7:9" x14ac:dyDescent="0.25">
      <c r="G1173" s="88"/>
      <c r="H1173" s="88"/>
      <c r="I1173" s="88"/>
    </row>
    <row r="1174" spans="7:9" x14ac:dyDescent="0.25">
      <c r="G1174" s="88"/>
      <c r="H1174" s="88"/>
      <c r="I1174" s="88"/>
    </row>
    <row r="1175" spans="7:9" x14ac:dyDescent="0.25">
      <c r="G1175" s="88"/>
      <c r="H1175" s="88"/>
      <c r="I1175" s="88"/>
    </row>
    <row r="1176" spans="7:9" x14ac:dyDescent="0.25">
      <c r="G1176" s="88"/>
      <c r="H1176" s="88"/>
      <c r="I1176" s="88"/>
    </row>
    <row r="1177" spans="7:9" x14ac:dyDescent="0.25">
      <c r="G1177" s="88"/>
      <c r="H1177" s="88"/>
      <c r="I1177" s="88"/>
    </row>
    <row r="1178" spans="7:9" x14ac:dyDescent="0.25">
      <c r="G1178" s="88"/>
      <c r="H1178" s="88"/>
      <c r="I1178" s="88"/>
    </row>
    <row r="1179" spans="7:9" x14ac:dyDescent="0.25">
      <c r="G1179" s="88"/>
      <c r="H1179" s="88"/>
      <c r="I1179" s="88"/>
    </row>
    <row r="1180" spans="7:9" x14ac:dyDescent="0.25">
      <c r="G1180" s="88"/>
      <c r="H1180" s="88"/>
      <c r="I1180" s="88"/>
    </row>
    <row r="1181" spans="7:9" x14ac:dyDescent="0.25">
      <c r="G1181" s="88"/>
      <c r="H1181" s="88"/>
      <c r="I1181" s="88"/>
    </row>
    <row r="1182" spans="7:9" x14ac:dyDescent="0.25">
      <c r="G1182" s="88"/>
      <c r="H1182" s="88"/>
      <c r="I1182" s="88"/>
    </row>
    <row r="1183" spans="7:9" x14ac:dyDescent="0.25">
      <c r="G1183" s="88"/>
      <c r="H1183" s="88"/>
      <c r="I1183" s="88"/>
    </row>
    <row r="1184" spans="7:9" x14ac:dyDescent="0.25">
      <c r="G1184" s="88"/>
      <c r="H1184" s="88"/>
      <c r="I1184" s="88"/>
    </row>
    <row r="1185" spans="7:9" x14ac:dyDescent="0.25">
      <c r="G1185" s="88"/>
      <c r="H1185" s="88"/>
      <c r="I1185" s="88"/>
    </row>
    <row r="1186" spans="7:9" x14ac:dyDescent="0.25">
      <c r="G1186" s="88"/>
      <c r="H1186" s="88"/>
      <c r="I1186" s="88"/>
    </row>
    <row r="1187" spans="7:9" x14ac:dyDescent="0.25">
      <c r="G1187" s="88"/>
      <c r="H1187" s="88"/>
      <c r="I1187" s="88"/>
    </row>
    <row r="1188" spans="7:9" x14ac:dyDescent="0.25">
      <c r="G1188" s="88"/>
      <c r="H1188" s="88"/>
      <c r="I1188" s="88"/>
    </row>
    <row r="1189" spans="7:9" x14ac:dyDescent="0.25">
      <c r="G1189" s="88"/>
      <c r="H1189" s="88"/>
      <c r="I1189" s="88"/>
    </row>
    <row r="1190" spans="7:9" x14ac:dyDescent="0.25">
      <c r="G1190" s="88"/>
      <c r="H1190" s="88"/>
      <c r="I1190" s="88"/>
    </row>
    <row r="1191" spans="7:9" x14ac:dyDescent="0.25">
      <c r="G1191" s="88"/>
      <c r="H1191" s="88"/>
      <c r="I1191" s="88"/>
    </row>
    <row r="1192" spans="7:9" x14ac:dyDescent="0.25">
      <c r="G1192" s="88"/>
      <c r="H1192" s="88"/>
      <c r="I1192" s="88"/>
    </row>
    <row r="1193" spans="7:9" x14ac:dyDescent="0.25">
      <c r="G1193" s="88"/>
      <c r="H1193" s="88"/>
      <c r="I1193" s="88"/>
    </row>
    <row r="1194" spans="7:9" x14ac:dyDescent="0.25">
      <c r="G1194" s="88"/>
      <c r="H1194" s="88"/>
      <c r="I1194" s="88"/>
    </row>
    <row r="1195" spans="7:9" x14ac:dyDescent="0.25">
      <c r="G1195" s="88"/>
      <c r="H1195" s="88"/>
      <c r="I1195" s="88"/>
    </row>
    <row r="1196" spans="7:9" x14ac:dyDescent="0.25">
      <c r="G1196" s="88"/>
      <c r="H1196" s="88"/>
      <c r="I1196" s="88"/>
    </row>
    <row r="1197" spans="7:9" x14ac:dyDescent="0.25">
      <c r="G1197" s="88"/>
      <c r="H1197" s="88"/>
      <c r="I1197" s="88"/>
    </row>
    <row r="1198" spans="7:9" x14ac:dyDescent="0.25">
      <c r="G1198" s="88"/>
      <c r="H1198" s="88"/>
      <c r="I1198" s="88"/>
    </row>
    <row r="1199" spans="7:9" x14ac:dyDescent="0.25">
      <c r="G1199" s="88"/>
      <c r="H1199" s="88"/>
      <c r="I1199" s="88"/>
    </row>
    <row r="1200" spans="7:9" x14ac:dyDescent="0.25">
      <c r="G1200" s="88"/>
      <c r="H1200" s="88"/>
      <c r="I1200" s="88"/>
    </row>
    <row r="1201" spans="7:9" x14ac:dyDescent="0.25">
      <c r="G1201" s="88"/>
      <c r="H1201" s="88"/>
      <c r="I1201" s="88"/>
    </row>
    <row r="1202" spans="7:9" x14ac:dyDescent="0.25">
      <c r="G1202" s="88"/>
      <c r="H1202" s="88"/>
      <c r="I1202" s="88"/>
    </row>
    <row r="1203" spans="7:9" x14ac:dyDescent="0.25">
      <c r="G1203" s="88"/>
      <c r="H1203" s="88"/>
      <c r="I1203" s="88"/>
    </row>
    <row r="1204" spans="7:9" x14ac:dyDescent="0.25">
      <c r="G1204" s="88"/>
      <c r="H1204" s="88"/>
      <c r="I1204" s="88"/>
    </row>
    <row r="1205" spans="7:9" x14ac:dyDescent="0.25">
      <c r="G1205" s="88"/>
      <c r="H1205" s="88"/>
      <c r="I1205" s="88"/>
    </row>
    <row r="1206" spans="7:9" x14ac:dyDescent="0.25">
      <c r="G1206" s="88"/>
      <c r="H1206" s="88"/>
      <c r="I1206" s="88"/>
    </row>
    <row r="1207" spans="7:9" x14ac:dyDescent="0.25">
      <c r="G1207" s="88"/>
      <c r="H1207" s="88"/>
      <c r="I1207" s="88"/>
    </row>
    <row r="1208" spans="7:9" x14ac:dyDescent="0.25">
      <c r="G1208" s="88"/>
      <c r="H1208" s="88"/>
      <c r="I1208" s="88"/>
    </row>
    <row r="1209" spans="7:9" x14ac:dyDescent="0.25">
      <c r="G1209" s="88"/>
      <c r="H1209" s="88"/>
      <c r="I1209" s="88"/>
    </row>
    <row r="1210" spans="7:9" x14ac:dyDescent="0.25">
      <c r="G1210" s="88"/>
      <c r="H1210" s="88"/>
      <c r="I1210" s="88"/>
    </row>
    <row r="1211" spans="7:9" x14ac:dyDescent="0.25">
      <c r="G1211" s="88"/>
      <c r="H1211" s="88"/>
      <c r="I1211" s="88"/>
    </row>
    <row r="1212" spans="7:9" x14ac:dyDescent="0.25">
      <c r="G1212" s="88"/>
      <c r="H1212" s="88"/>
      <c r="I1212" s="88"/>
    </row>
    <row r="1213" spans="7:9" x14ac:dyDescent="0.25">
      <c r="G1213" s="88"/>
      <c r="H1213" s="88"/>
      <c r="I1213" s="88"/>
    </row>
    <row r="1214" spans="7:9" x14ac:dyDescent="0.25">
      <c r="G1214" s="88"/>
      <c r="H1214" s="88"/>
      <c r="I1214" s="88"/>
    </row>
    <row r="1215" spans="7:9" x14ac:dyDescent="0.25">
      <c r="G1215" s="88"/>
      <c r="H1215" s="88"/>
      <c r="I1215" s="88"/>
    </row>
    <row r="1216" spans="7:9" x14ac:dyDescent="0.25">
      <c r="G1216" s="88"/>
      <c r="H1216" s="88"/>
      <c r="I1216" s="88"/>
    </row>
    <row r="1217" spans="7:9" x14ac:dyDescent="0.25">
      <c r="G1217" s="88"/>
      <c r="H1217" s="88"/>
      <c r="I1217" s="88"/>
    </row>
    <row r="1218" spans="7:9" x14ac:dyDescent="0.25">
      <c r="G1218" s="88"/>
      <c r="H1218" s="88"/>
      <c r="I1218" s="88"/>
    </row>
    <row r="1219" spans="7:9" x14ac:dyDescent="0.25">
      <c r="G1219" s="88"/>
      <c r="H1219" s="88"/>
      <c r="I1219" s="88"/>
    </row>
    <row r="1220" spans="7:9" x14ac:dyDescent="0.25">
      <c r="G1220" s="88"/>
      <c r="H1220" s="88"/>
      <c r="I1220" s="88"/>
    </row>
    <row r="1221" spans="7:9" x14ac:dyDescent="0.25">
      <c r="G1221" s="88"/>
      <c r="H1221" s="88"/>
      <c r="I1221" s="88"/>
    </row>
    <row r="1222" spans="7:9" x14ac:dyDescent="0.25">
      <c r="G1222" s="88"/>
      <c r="H1222" s="88"/>
      <c r="I1222" s="88"/>
    </row>
    <row r="1223" spans="7:9" x14ac:dyDescent="0.25">
      <c r="G1223" s="88"/>
      <c r="H1223" s="88"/>
      <c r="I1223" s="88"/>
    </row>
    <row r="1224" spans="7:9" x14ac:dyDescent="0.25">
      <c r="G1224" s="88"/>
      <c r="H1224" s="88"/>
      <c r="I1224" s="88"/>
    </row>
    <row r="1225" spans="7:9" x14ac:dyDescent="0.25">
      <c r="G1225" s="88"/>
      <c r="H1225" s="88"/>
      <c r="I1225" s="88"/>
    </row>
    <row r="1226" spans="7:9" x14ac:dyDescent="0.25">
      <c r="G1226" s="88"/>
      <c r="H1226" s="88"/>
      <c r="I1226" s="88"/>
    </row>
    <row r="1227" spans="7:9" x14ac:dyDescent="0.25">
      <c r="G1227" s="88"/>
      <c r="H1227" s="88"/>
      <c r="I1227" s="88"/>
    </row>
    <row r="1228" spans="7:9" x14ac:dyDescent="0.25">
      <c r="G1228" s="88"/>
      <c r="H1228" s="88"/>
      <c r="I1228" s="88"/>
    </row>
    <row r="1229" spans="7:9" x14ac:dyDescent="0.25">
      <c r="G1229" s="88"/>
      <c r="H1229" s="88"/>
      <c r="I1229" s="88"/>
    </row>
    <row r="1230" spans="7:9" x14ac:dyDescent="0.25">
      <c r="G1230" s="88"/>
      <c r="H1230" s="88"/>
      <c r="I1230" s="88"/>
    </row>
    <row r="1231" spans="7:9" x14ac:dyDescent="0.25">
      <c r="G1231" s="88"/>
      <c r="H1231" s="88"/>
      <c r="I1231" s="88"/>
    </row>
    <row r="1232" spans="7:9" x14ac:dyDescent="0.25">
      <c r="G1232" s="88"/>
      <c r="H1232" s="88"/>
      <c r="I1232" s="88"/>
    </row>
    <row r="1233" spans="7:9" x14ac:dyDescent="0.25">
      <c r="G1233" s="88"/>
      <c r="H1233" s="88"/>
      <c r="I1233" s="88"/>
    </row>
    <row r="1234" spans="7:9" x14ac:dyDescent="0.25">
      <c r="G1234" s="88"/>
      <c r="H1234" s="88"/>
      <c r="I1234" s="88"/>
    </row>
    <row r="1235" spans="7:9" x14ac:dyDescent="0.25">
      <c r="G1235" s="88"/>
      <c r="H1235" s="88"/>
      <c r="I1235" s="88"/>
    </row>
    <row r="1236" spans="7:9" x14ac:dyDescent="0.25">
      <c r="G1236" s="88"/>
      <c r="H1236" s="88"/>
      <c r="I1236" s="88"/>
    </row>
    <row r="1237" spans="7:9" x14ac:dyDescent="0.25">
      <c r="G1237" s="88"/>
      <c r="H1237" s="88"/>
      <c r="I1237" s="88"/>
    </row>
    <row r="1238" spans="7:9" x14ac:dyDescent="0.25">
      <c r="G1238" s="88"/>
      <c r="H1238" s="88"/>
      <c r="I1238" s="88"/>
    </row>
    <row r="1239" spans="7:9" x14ac:dyDescent="0.25">
      <c r="G1239" s="88"/>
      <c r="H1239" s="88"/>
      <c r="I1239" s="88"/>
    </row>
    <row r="1240" spans="7:9" x14ac:dyDescent="0.25">
      <c r="G1240" s="88"/>
      <c r="H1240" s="88"/>
      <c r="I1240" s="88"/>
    </row>
    <row r="1241" spans="7:9" x14ac:dyDescent="0.25">
      <c r="G1241" s="88"/>
      <c r="H1241" s="88"/>
      <c r="I1241" s="88"/>
    </row>
    <row r="1242" spans="7:9" x14ac:dyDescent="0.25">
      <c r="G1242" s="88"/>
      <c r="H1242" s="88"/>
      <c r="I1242" s="88"/>
    </row>
    <row r="1243" spans="7:9" x14ac:dyDescent="0.25">
      <c r="G1243" s="88"/>
      <c r="H1243" s="88"/>
      <c r="I1243" s="88"/>
    </row>
    <row r="1244" spans="7:9" x14ac:dyDescent="0.25">
      <c r="G1244" s="88"/>
      <c r="H1244" s="88"/>
      <c r="I1244" s="88"/>
    </row>
    <row r="1245" spans="7:9" x14ac:dyDescent="0.25">
      <c r="G1245" s="88"/>
      <c r="H1245" s="88"/>
      <c r="I1245" s="88"/>
    </row>
    <row r="1246" spans="7:9" x14ac:dyDescent="0.25">
      <c r="G1246" s="88"/>
      <c r="H1246" s="88"/>
      <c r="I1246" s="88"/>
    </row>
    <row r="1247" spans="7:9" x14ac:dyDescent="0.25">
      <c r="G1247" s="88"/>
      <c r="H1247" s="88"/>
      <c r="I1247" s="88"/>
    </row>
    <row r="1248" spans="7:9" x14ac:dyDescent="0.25">
      <c r="G1248" s="88"/>
      <c r="H1248" s="88"/>
      <c r="I1248" s="88"/>
    </row>
    <row r="1249" spans="7:9" x14ac:dyDescent="0.25">
      <c r="G1249" s="88"/>
      <c r="H1249" s="88"/>
      <c r="I1249" s="88"/>
    </row>
    <row r="1250" spans="7:9" x14ac:dyDescent="0.25">
      <c r="G1250" s="88"/>
      <c r="H1250" s="88"/>
      <c r="I1250" s="88"/>
    </row>
    <row r="1251" spans="7:9" x14ac:dyDescent="0.25">
      <c r="G1251" s="88"/>
      <c r="H1251" s="88"/>
      <c r="I1251" s="88"/>
    </row>
    <row r="1252" spans="7:9" x14ac:dyDescent="0.25">
      <c r="G1252" s="88"/>
      <c r="H1252" s="88"/>
      <c r="I1252" s="88"/>
    </row>
    <row r="1253" spans="7:9" x14ac:dyDescent="0.25">
      <c r="G1253" s="88"/>
      <c r="H1253" s="88"/>
      <c r="I1253" s="88"/>
    </row>
    <row r="1254" spans="7:9" x14ac:dyDescent="0.25">
      <c r="G1254" s="88"/>
      <c r="H1254" s="88"/>
      <c r="I1254" s="88"/>
    </row>
    <row r="1255" spans="7:9" x14ac:dyDescent="0.25">
      <c r="G1255" s="88"/>
      <c r="H1255" s="88"/>
      <c r="I1255" s="88"/>
    </row>
    <row r="1256" spans="7:9" x14ac:dyDescent="0.25">
      <c r="G1256" s="88"/>
      <c r="H1256" s="88"/>
      <c r="I1256" s="88"/>
    </row>
    <row r="1257" spans="7:9" x14ac:dyDescent="0.25">
      <c r="G1257" s="88"/>
      <c r="H1257" s="88"/>
      <c r="I1257" s="88"/>
    </row>
    <row r="1258" spans="7:9" x14ac:dyDescent="0.25">
      <c r="G1258" s="88"/>
      <c r="H1258" s="88"/>
      <c r="I1258" s="88"/>
    </row>
    <row r="1259" spans="7:9" x14ac:dyDescent="0.25">
      <c r="G1259" s="88"/>
      <c r="H1259" s="88"/>
      <c r="I1259" s="88"/>
    </row>
    <row r="1260" spans="7:9" x14ac:dyDescent="0.25">
      <c r="G1260" s="88"/>
      <c r="H1260" s="88"/>
      <c r="I1260" s="88"/>
    </row>
    <row r="1261" spans="7:9" x14ac:dyDescent="0.25">
      <c r="G1261" s="88"/>
      <c r="H1261" s="88"/>
      <c r="I1261" s="88"/>
    </row>
    <row r="1262" spans="7:9" x14ac:dyDescent="0.25">
      <c r="G1262" s="88"/>
      <c r="H1262" s="88"/>
      <c r="I1262" s="88"/>
    </row>
    <row r="1263" spans="7:9" x14ac:dyDescent="0.25">
      <c r="G1263" s="88"/>
      <c r="H1263" s="88"/>
      <c r="I1263" s="88"/>
    </row>
    <row r="1264" spans="7:9" x14ac:dyDescent="0.25">
      <c r="G1264" s="88"/>
      <c r="H1264" s="88"/>
      <c r="I1264" s="88"/>
    </row>
    <row r="1265" spans="7:9" x14ac:dyDescent="0.25">
      <c r="G1265" s="88"/>
      <c r="H1265" s="88"/>
      <c r="I1265" s="88"/>
    </row>
    <row r="1266" spans="7:9" x14ac:dyDescent="0.25">
      <c r="G1266" s="88"/>
      <c r="H1266" s="88"/>
      <c r="I1266" s="88"/>
    </row>
    <row r="1267" spans="7:9" x14ac:dyDescent="0.25">
      <c r="G1267" s="88"/>
      <c r="H1267" s="88"/>
      <c r="I1267" s="88"/>
    </row>
    <row r="1268" spans="7:9" x14ac:dyDescent="0.25">
      <c r="G1268" s="88"/>
      <c r="H1268" s="88"/>
      <c r="I1268" s="88"/>
    </row>
    <row r="1269" spans="7:9" x14ac:dyDescent="0.25">
      <c r="G1269" s="88"/>
      <c r="H1269" s="88"/>
      <c r="I1269" s="88"/>
    </row>
    <row r="1270" spans="7:9" x14ac:dyDescent="0.25">
      <c r="G1270" s="88"/>
      <c r="H1270" s="88"/>
      <c r="I1270" s="88"/>
    </row>
    <row r="1271" spans="7:9" x14ac:dyDescent="0.25">
      <c r="G1271" s="88"/>
      <c r="H1271" s="88"/>
      <c r="I1271" s="88"/>
    </row>
    <row r="1272" spans="7:9" x14ac:dyDescent="0.25">
      <c r="G1272" s="88"/>
      <c r="H1272" s="88"/>
      <c r="I1272" s="88"/>
    </row>
    <row r="1273" spans="7:9" x14ac:dyDescent="0.25">
      <c r="G1273" s="88"/>
      <c r="H1273" s="88"/>
      <c r="I1273" s="88"/>
    </row>
    <row r="1274" spans="7:9" x14ac:dyDescent="0.25">
      <c r="G1274" s="88"/>
      <c r="H1274" s="88"/>
      <c r="I1274" s="88"/>
    </row>
  </sheetData>
  <mergeCells count="1680">
    <mergeCell ref="L128:L130"/>
    <mergeCell ref="M143:M145"/>
    <mergeCell ref="M116:M118"/>
    <mergeCell ref="M122:M124"/>
    <mergeCell ref="N152:N154"/>
    <mergeCell ref="N146:N148"/>
    <mergeCell ref="M155:M157"/>
    <mergeCell ref="M140:M142"/>
    <mergeCell ref="N140:N142"/>
    <mergeCell ref="M95:M97"/>
    <mergeCell ref="N53:N55"/>
    <mergeCell ref="N59:N60"/>
    <mergeCell ref="L140:L142"/>
    <mergeCell ref="N47:N49"/>
    <mergeCell ref="M47:M49"/>
    <mergeCell ref="E47:E49"/>
    <mergeCell ref="C62:C64"/>
    <mergeCell ref="D62:D64"/>
    <mergeCell ref="K47:K49"/>
    <mergeCell ref="J62:J63"/>
    <mergeCell ref="K62:K63"/>
    <mergeCell ref="L62:L63"/>
    <mergeCell ref="M62:M63"/>
    <mergeCell ref="K59:K61"/>
    <mergeCell ref="K53:K55"/>
    <mergeCell ref="D53:D55"/>
    <mergeCell ref="C50:C52"/>
    <mergeCell ref="D50:D52"/>
    <mergeCell ref="L56:L58"/>
    <mergeCell ref="J77:J79"/>
    <mergeCell ref="C110:C112"/>
    <mergeCell ref="J128:J130"/>
    <mergeCell ref="B152:B154"/>
    <mergeCell ref="D101:D103"/>
    <mergeCell ref="E101:E103"/>
    <mergeCell ref="J101:J102"/>
    <mergeCell ref="E200:E202"/>
    <mergeCell ref="E185:E187"/>
    <mergeCell ref="K185:K187"/>
    <mergeCell ref="C167:C169"/>
    <mergeCell ref="B167:B169"/>
    <mergeCell ref="B158:B160"/>
    <mergeCell ref="B179:B181"/>
    <mergeCell ref="B200:B202"/>
    <mergeCell ref="J152:J154"/>
    <mergeCell ref="K119:K121"/>
    <mergeCell ref="E98:E100"/>
    <mergeCell ref="B170:B172"/>
    <mergeCell ref="B98:B100"/>
    <mergeCell ref="C122:C124"/>
    <mergeCell ref="K155:K157"/>
    <mergeCell ref="J170:J172"/>
    <mergeCell ref="K170:K172"/>
    <mergeCell ref="B110:B112"/>
    <mergeCell ref="D110:D112"/>
    <mergeCell ref="E110:E112"/>
    <mergeCell ref="J113:J115"/>
    <mergeCell ref="K113:K115"/>
    <mergeCell ref="B140:B142"/>
    <mergeCell ref="C140:C142"/>
    <mergeCell ref="D140:D142"/>
    <mergeCell ref="E140:E142"/>
    <mergeCell ref="J140:J142"/>
    <mergeCell ref="J143:J145"/>
    <mergeCell ref="J149:J151"/>
    <mergeCell ref="L179:L181"/>
    <mergeCell ref="K234:K236"/>
    <mergeCell ref="K167:K169"/>
    <mergeCell ref="M239:M241"/>
    <mergeCell ref="M182:M184"/>
    <mergeCell ref="L164:L166"/>
    <mergeCell ref="K146:K148"/>
    <mergeCell ref="K219:K221"/>
    <mergeCell ref="K206:K208"/>
    <mergeCell ref="J161:J163"/>
    <mergeCell ref="D134:D136"/>
    <mergeCell ref="E134:E136"/>
    <mergeCell ref="N149:N151"/>
    <mergeCell ref="L170:L172"/>
    <mergeCell ref="M170:M172"/>
    <mergeCell ref="N170:N172"/>
    <mergeCell ref="K140:K142"/>
    <mergeCell ref="N212:N214"/>
    <mergeCell ref="N239:N241"/>
    <mergeCell ref="N234:N236"/>
    <mergeCell ref="L188:L190"/>
    <mergeCell ref="M203:M205"/>
    <mergeCell ref="D179:D181"/>
    <mergeCell ref="D209:D211"/>
    <mergeCell ref="E209:E211"/>
    <mergeCell ref="D231:D233"/>
    <mergeCell ref="K191:K193"/>
    <mergeCell ref="J164:J166"/>
    <mergeCell ref="K225:K227"/>
    <mergeCell ref="N197:N199"/>
    <mergeCell ref="B532:B534"/>
    <mergeCell ref="N544:N546"/>
    <mergeCell ref="N538:N540"/>
    <mergeCell ref="E538:E540"/>
    <mergeCell ref="J538:J540"/>
    <mergeCell ref="K538:K540"/>
    <mergeCell ref="E541:E543"/>
    <mergeCell ref="M547:M549"/>
    <mergeCell ref="C544:C546"/>
    <mergeCell ref="E544:E546"/>
    <mergeCell ref="J541:J543"/>
    <mergeCell ref="B541:B543"/>
    <mergeCell ref="K544:K546"/>
    <mergeCell ref="M544:M546"/>
    <mergeCell ref="B544:B546"/>
    <mergeCell ref="C541:C543"/>
    <mergeCell ref="D541:D543"/>
    <mergeCell ref="L541:L543"/>
    <mergeCell ref="B547:B549"/>
    <mergeCell ref="C547:C549"/>
    <mergeCell ref="D547:D549"/>
    <mergeCell ref="E547:E549"/>
    <mergeCell ref="J547:J549"/>
    <mergeCell ref="K547:K549"/>
    <mergeCell ref="M538:M540"/>
    <mergeCell ref="J535:J537"/>
    <mergeCell ref="K535:K537"/>
    <mergeCell ref="B538:B540"/>
    <mergeCell ref="C538:C540"/>
    <mergeCell ref="D538:D540"/>
    <mergeCell ref="L544:L546"/>
    <mergeCell ref="L538:L540"/>
    <mergeCell ref="B535:B537"/>
    <mergeCell ref="C535:C537"/>
    <mergeCell ref="D535:D537"/>
    <mergeCell ref="B526:B528"/>
    <mergeCell ref="C526:C528"/>
    <mergeCell ref="D526:D528"/>
    <mergeCell ref="E526:E528"/>
    <mergeCell ref="J526:J528"/>
    <mergeCell ref="K526:K528"/>
    <mergeCell ref="M485:M487"/>
    <mergeCell ref="M497:M499"/>
    <mergeCell ref="B517:B519"/>
    <mergeCell ref="D517:D519"/>
    <mergeCell ref="D520:D522"/>
    <mergeCell ref="E520:E522"/>
    <mergeCell ref="B520:B522"/>
    <mergeCell ref="E523:E525"/>
    <mergeCell ref="B523:B525"/>
    <mergeCell ref="C523:C525"/>
    <mergeCell ref="C529:C531"/>
    <mergeCell ref="D529:D531"/>
    <mergeCell ref="E529:E531"/>
    <mergeCell ref="J529:J531"/>
    <mergeCell ref="L535:L537"/>
    <mergeCell ref="C520:C522"/>
    <mergeCell ref="E535:E537"/>
    <mergeCell ref="L488:L490"/>
    <mergeCell ref="L520:L522"/>
    <mergeCell ref="M520:M522"/>
    <mergeCell ref="L485:L487"/>
    <mergeCell ref="M494:M496"/>
    <mergeCell ref="E500:E502"/>
    <mergeCell ref="J424:J426"/>
    <mergeCell ref="K509:K511"/>
    <mergeCell ref="J509:J511"/>
    <mergeCell ref="L500:L502"/>
    <mergeCell ref="M500:M502"/>
    <mergeCell ref="K503:K505"/>
    <mergeCell ref="L494:L496"/>
    <mergeCell ref="L455:L457"/>
    <mergeCell ref="N446:N448"/>
    <mergeCell ref="N449:N451"/>
    <mergeCell ref="L412:L414"/>
    <mergeCell ref="M412:M414"/>
    <mergeCell ref="M479:M481"/>
    <mergeCell ref="L479:L481"/>
    <mergeCell ref="L476:L478"/>
    <mergeCell ref="L482:L484"/>
    <mergeCell ref="L458:L460"/>
    <mergeCell ref="M488:M490"/>
    <mergeCell ref="M438:M440"/>
    <mergeCell ref="N509:N511"/>
    <mergeCell ref="M482:M484"/>
    <mergeCell ref="N479:N481"/>
    <mergeCell ref="L470:L472"/>
    <mergeCell ref="N488:N490"/>
    <mergeCell ref="N500:N502"/>
    <mergeCell ref="K506:K508"/>
    <mergeCell ref="J470:J472"/>
    <mergeCell ref="N491:N493"/>
    <mergeCell ref="M491:M493"/>
    <mergeCell ref="L452:L454"/>
    <mergeCell ref="N485:N487"/>
    <mergeCell ref="N482:N484"/>
    <mergeCell ref="E506:E508"/>
    <mergeCell ref="J506:J508"/>
    <mergeCell ref="J517:J519"/>
    <mergeCell ref="C517:C519"/>
    <mergeCell ref="K523:K525"/>
    <mergeCell ref="B509:B511"/>
    <mergeCell ref="C509:C511"/>
    <mergeCell ref="D509:D511"/>
    <mergeCell ref="C512:C514"/>
    <mergeCell ref="J464:J466"/>
    <mergeCell ref="K464:K466"/>
    <mergeCell ref="C497:C499"/>
    <mergeCell ref="D512:D514"/>
    <mergeCell ref="J494:J496"/>
    <mergeCell ref="J497:J499"/>
    <mergeCell ref="B503:B505"/>
    <mergeCell ref="B500:B502"/>
    <mergeCell ref="B470:B472"/>
    <mergeCell ref="J500:J502"/>
    <mergeCell ref="K500:K502"/>
    <mergeCell ref="E503:E505"/>
    <mergeCell ref="E517:E519"/>
    <mergeCell ref="J523:J525"/>
    <mergeCell ref="E509:E511"/>
    <mergeCell ref="E479:E481"/>
    <mergeCell ref="E485:E487"/>
    <mergeCell ref="K497:K499"/>
    <mergeCell ref="C421:C423"/>
    <mergeCell ref="D421:D423"/>
    <mergeCell ref="E421:E423"/>
    <mergeCell ref="E482:E484"/>
    <mergeCell ref="I443:I445"/>
    <mergeCell ref="K482:K484"/>
    <mergeCell ref="K491:K493"/>
    <mergeCell ref="K488:K490"/>
    <mergeCell ref="J488:J490"/>
    <mergeCell ref="J485:J487"/>
    <mergeCell ref="J421:J423"/>
    <mergeCell ref="K421:K423"/>
    <mergeCell ref="H443:H445"/>
    <mergeCell ref="C452:C454"/>
    <mergeCell ref="C446:C448"/>
    <mergeCell ref="D438:D440"/>
    <mergeCell ref="D491:D493"/>
    <mergeCell ref="E491:E493"/>
    <mergeCell ref="J458:J463"/>
    <mergeCell ref="K485:K487"/>
    <mergeCell ref="J467:J469"/>
    <mergeCell ref="K467:K469"/>
    <mergeCell ref="J433:J434"/>
    <mergeCell ref="J441:J445"/>
    <mergeCell ref="J449:J457"/>
    <mergeCell ref="J473:J475"/>
    <mergeCell ref="K479:K481"/>
    <mergeCell ref="K461:K463"/>
    <mergeCell ref="K438:K440"/>
    <mergeCell ref="K452:K454"/>
    <mergeCell ref="J446:J448"/>
    <mergeCell ref="J427:J429"/>
    <mergeCell ref="K272:K274"/>
    <mergeCell ref="B272:B274"/>
    <mergeCell ref="D275:D277"/>
    <mergeCell ref="J284:J286"/>
    <mergeCell ref="D272:D274"/>
    <mergeCell ref="B281:B283"/>
    <mergeCell ref="J272:J274"/>
    <mergeCell ref="C269:C271"/>
    <mergeCell ref="D257:D259"/>
    <mergeCell ref="B266:B268"/>
    <mergeCell ref="J266:J268"/>
    <mergeCell ref="B305:B307"/>
    <mergeCell ref="C308:C310"/>
    <mergeCell ref="J293:J295"/>
    <mergeCell ref="J311:J313"/>
    <mergeCell ref="D266:D268"/>
    <mergeCell ref="C263:C265"/>
    <mergeCell ref="B278:B280"/>
    <mergeCell ref="C287:C289"/>
    <mergeCell ref="B287:B289"/>
    <mergeCell ref="M281:M283"/>
    <mergeCell ref="M275:M277"/>
    <mergeCell ref="K275:K277"/>
    <mergeCell ref="C281:C283"/>
    <mergeCell ref="D281:D283"/>
    <mergeCell ref="E281:E283"/>
    <mergeCell ref="J281:J283"/>
    <mergeCell ref="K281:K283"/>
    <mergeCell ref="C284:C286"/>
    <mergeCell ref="B284:B286"/>
    <mergeCell ref="J275:J277"/>
    <mergeCell ref="C326:C328"/>
    <mergeCell ref="J269:J271"/>
    <mergeCell ref="E284:E286"/>
    <mergeCell ref="K251:K253"/>
    <mergeCell ref="B269:B271"/>
    <mergeCell ref="C254:C256"/>
    <mergeCell ref="D254:D256"/>
    <mergeCell ref="E254:E256"/>
    <mergeCell ref="M269:M271"/>
    <mergeCell ref="K257:K259"/>
    <mergeCell ref="E266:E268"/>
    <mergeCell ref="B263:B265"/>
    <mergeCell ref="E272:E274"/>
    <mergeCell ref="D269:D271"/>
    <mergeCell ref="B257:B259"/>
    <mergeCell ref="C257:C259"/>
    <mergeCell ref="E269:E271"/>
    <mergeCell ref="E290:E292"/>
    <mergeCell ref="K311:K313"/>
    <mergeCell ref="N269:N271"/>
    <mergeCell ref="E228:E230"/>
    <mergeCell ref="J228:J230"/>
    <mergeCell ref="G217:G218"/>
    <mergeCell ref="L219:L221"/>
    <mergeCell ref="L254:L256"/>
    <mergeCell ref="N254:N256"/>
    <mergeCell ref="L242:L244"/>
    <mergeCell ref="L215:L217"/>
    <mergeCell ref="K290:K292"/>
    <mergeCell ref="K287:K289"/>
    <mergeCell ref="D287:D289"/>
    <mergeCell ref="K209:K211"/>
    <mergeCell ref="K239:K241"/>
    <mergeCell ref="D245:D247"/>
    <mergeCell ref="J254:J256"/>
    <mergeCell ref="E287:E289"/>
    <mergeCell ref="J287:J289"/>
    <mergeCell ref="K284:K286"/>
    <mergeCell ref="J278:J280"/>
    <mergeCell ref="E239:E241"/>
    <mergeCell ref="D251:D253"/>
    <mergeCell ref="E251:E253"/>
    <mergeCell ref="J251:J253"/>
    <mergeCell ref="J248:J250"/>
    <mergeCell ref="D248:D250"/>
    <mergeCell ref="J263:J265"/>
    <mergeCell ref="E257:E259"/>
    <mergeCell ref="D263:D265"/>
    <mergeCell ref="E263:E265"/>
    <mergeCell ref="K254:K256"/>
    <mergeCell ref="N266:N268"/>
    <mergeCell ref="N176:N178"/>
    <mergeCell ref="N206:N208"/>
    <mergeCell ref="N248:N250"/>
    <mergeCell ref="M134:M136"/>
    <mergeCell ref="K245:K247"/>
    <mergeCell ref="E245:E247"/>
    <mergeCell ref="K176:K178"/>
    <mergeCell ref="E188:E190"/>
    <mergeCell ref="J188:J190"/>
    <mergeCell ref="K188:K190"/>
    <mergeCell ref="L176:L178"/>
    <mergeCell ref="K248:K250"/>
    <mergeCell ref="K212:K214"/>
    <mergeCell ref="M228:M230"/>
    <mergeCell ref="D222:D224"/>
    <mergeCell ref="D215:D218"/>
    <mergeCell ref="D203:D205"/>
    <mergeCell ref="E179:E181"/>
    <mergeCell ref="K197:K199"/>
    <mergeCell ref="J179:J181"/>
    <mergeCell ref="K179:K181"/>
    <mergeCell ref="M188:M190"/>
    <mergeCell ref="J197:J199"/>
    <mergeCell ref="J182:J184"/>
    <mergeCell ref="M185:M187"/>
    <mergeCell ref="M209:M211"/>
    <mergeCell ref="E197:E199"/>
    <mergeCell ref="L231:L233"/>
    <mergeCell ref="M234:M236"/>
    <mergeCell ref="D239:D241"/>
    <mergeCell ref="L182:L184"/>
    <mergeCell ref="M197:M199"/>
    <mergeCell ref="L185:L187"/>
    <mergeCell ref="D242:D244"/>
    <mergeCell ref="E206:E208"/>
    <mergeCell ref="K228:K230"/>
    <mergeCell ref="M260:M262"/>
    <mergeCell ref="K263:K265"/>
    <mergeCell ref="J231:J233"/>
    <mergeCell ref="K182:K184"/>
    <mergeCell ref="J185:J187"/>
    <mergeCell ref="J173:J175"/>
    <mergeCell ref="E176:E178"/>
    <mergeCell ref="M164:M166"/>
    <mergeCell ref="L173:L175"/>
    <mergeCell ref="N260:N262"/>
    <mergeCell ref="L143:L145"/>
    <mergeCell ref="N143:N145"/>
    <mergeCell ref="N122:N124"/>
    <mergeCell ref="L146:L148"/>
    <mergeCell ref="L152:L154"/>
    <mergeCell ref="M149:M151"/>
    <mergeCell ref="M152:M154"/>
    <mergeCell ref="M146:M148"/>
    <mergeCell ref="N128:N130"/>
    <mergeCell ref="K215:K217"/>
    <mergeCell ref="E203:E205"/>
    <mergeCell ref="E212:E214"/>
    <mergeCell ref="E215:E218"/>
    <mergeCell ref="H217:H218"/>
    <mergeCell ref="L257:L259"/>
    <mergeCell ref="M257:M259"/>
    <mergeCell ref="N228:N230"/>
    <mergeCell ref="L225:L227"/>
    <mergeCell ref="C219:C221"/>
    <mergeCell ref="B215:B218"/>
    <mergeCell ref="B203:B205"/>
    <mergeCell ref="C194:C196"/>
    <mergeCell ref="C155:C157"/>
    <mergeCell ref="M161:M163"/>
    <mergeCell ref="J222:J224"/>
    <mergeCell ref="D234:D236"/>
    <mergeCell ref="E158:E160"/>
    <mergeCell ref="N125:N127"/>
    <mergeCell ref="J125:J127"/>
    <mergeCell ref="M254:M256"/>
    <mergeCell ref="M194:M196"/>
    <mergeCell ref="L191:L193"/>
    <mergeCell ref="L194:L196"/>
    <mergeCell ref="N173:N175"/>
    <mergeCell ref="E173:E175"/>
    <mergeCell ref="C158:C160"/>
    <mergeCell ref="E161:E163"/>
    <mergeCell ref="D200:D202"/>
    <mergeCell ref="L212:L214"/>
    <mergeCell ref="J146:J148"/>
    <mergeCell ref="E146:E148"/>
    <mergeCell ref="L155:L157"/>
    <mergeCell ref="L149:L151"/>
    <mergeCell ref="M245:M247"/>
    <mergeCell ref="N219:N221"/>
    <mergeCell ref="D194:D196"/>
    <mergeCell ref="D191:D193"/>
    <mergeCell ref="E191:E193"/>
    <mergeCell ref="C239:C241"/>
    <mergeCell ref="M179:M181"/>
    <mergeCell ref="A173:A175"/>
    <mergeCell ref="D164:D166"/>
    <mergeCell ref="E164:E166"/>
    <mergeCell ref="J215:J217"/>
    <mergeCell ref="D173:D175"/>
    <mergeCell ref="D167:D169"/>
    <mergeCell ref="E167:E169"/>
    <mergeCell ref="C209:C211"/>
    <mergeCell ref="D176:D178"/>
    <mergeCell ref="D182:D184"/>
    <mergeCell ref="C191:C193"/>
    <mergeCell ref="C179:C181"/>
    <mergeCell ref="D185:D187"/>
    <mergeCell ref="J206:J208"/>
    <mergeCell ref="C203:C205"/>
    <mergeCell ref="C212:C214"/>
    <mergeCell ref="B185:B187"/>
    <mergeCell ref="C185:C187"/>
    <mergeCell ref="C170:C172"/>
    <mergeCell ref="D170:D172"/>
    <mergeCell ref="E170:E172"/>
    <mergeCell ref="C173:C175"/>
    <mergeCell ref="B212:B214"/>
    <mergeCell ref="I217:I218"/>
    <mergeCell ref="D149:D151"/>
    <mergeCell ref="E149:E151"/>
    <mergeCell ref="C5:C6"/>
    <mergeCell ref="A155:A157"/>
    <mergeCell ref="D161:D163"/>
    <mergeCell ref="D11:D13"/>
    <mergeCell ref="B149:B151"/>
    <mergeCell ref="A128:A130"/>
    <mergeCell ref="D131:D133"/>
    <mergeCell ref="E131:E133"/>
    <mergeCell ref="B173:B175"/>
    <mergeCell ref="E152:E154"/>
    <mergeCell ref="C182:C184"/>
    <mergeCell ref="B188:B190"/>
    <mergeCell ref="C188:C190"/>
    <mergeCell ref="D188:D190"/>
    <mergeCell ref="C11:C13"/>
    <mergeCell ref="D86:D88"/>
    <mergeCell ref="B74:B76"/>
    <mergeCell ref="C74:C76"/>
    <mergeCell ref="D74:D76"/>
    <mergeCell ref="B68:B70"/>
    <mergeCell ref="B35:B37"/>
    <mergeCell ref="C35:C37"/>
    <mergeCell ref="D35:D37"/>
    <mergeCell ref="A32:A34"/>
    <mergeCell ref="A3:A6"/>
    <mergeCell ref="D128:D130"/>
    <mergeCell ref="D125:D127"/>
    <mergeCell ref="E128:E130"/>
    <mergeCell ref="B128:B130"/>
    <mergeCell ref="C164:C166"/>
    <mergeCell ref="B23:B25"/>
    <mergeCell ref="B32:B34"/>
    <mergeCell ref="B26:B28"/>
    <mergeCell ref="E32:E34"/>
    <mergeCell ref="B191:B193"/>
    <mergeCell ref="E194:E196"/>
    <mergeCell ref="C176:C178"/>
    <mergeCell ref="B17:B19"/>
    <mergeCell ref="A176:A178"/>
    <mergeCell ref="E182:E184"/>
    <mergeCell ref="B29:B31"/>
    <mergeCell ref="C32:C34"/>
    <mergeCell ref="B20:B22"/>
    <mergeCell ref="E125:E127"/>
    <mergeCell ref="C134:C136"/>
    <mergeCell ref="A254:A256"/>
    <mergeCell ref="A119:A121"/>
    <mergeCell ref="D122:D124"/>
    <mergeCell ref="C119:C121"/>
    <mergeCell ref="D119:D121"/>
    <mergeCell ref="A152:A154"/>
    <mergeCell ref="A164:A166"/>
    <mergeCell ref="D23:D25"/>
    <mergeCell ref="C86:C88"/>
    <mergeCell ref="A29:A31"/>
    <mergeCell ref="C83:C85"/>
    <mergeCell ref="D83:D85"/>
    <mergeCell ref="B47:B49"/>
    <mergeCell ref="C47:C49"/>
    <mergeCell ref="D47:D49"/>
    <mergeCell ref="B56:B58"/>
    <mergeCell ref="B239:B241"/>
    <mergeCell ref="E41:E43"/>
    <mergeCell ref="D56:D58"/>
    <mergeCell ref="E44:E46"/>
    <mergeCell ref="L59:L60"/>
    <mergeCell ref="A14:A16"/>
    <mergeCell ref="B3:B6"/>
    <mergeCell ref="A9:B9"/>
    <mergeCell ref="B14:B16"/>
    <mergeCell ref="A44:A46"/>
    <mergeCell ref="A8:B8"/>
    <mergeCell ref="A10:B10"/>
    <mergeCell ref="A11:A13"/>
    <mergeCell ref="D29:D31"/>
    <mergeCell ref="A17:A19"/>
    <mergeCell ref="C23:C25"/>
    <mergeCell ref="L74:L76"/>
    <mergeCell ref="C20:C22"/>
    <mergeCell ref="D20:D22"/>
    <mergeCell ref="C17:C19"/>
    <mergeCell ref="B38:B40"/>
    <mergeCell ref="C38:C40"/>
    <mergeCell ref="E3:E6"/>
    <mergeCell ref="B11:B13"/>
    <mergeCell ref="E11:E13"/>
    <mergeCell ref="D5:D6"/>
    <mergeCell ref="C3:D4"/>
    <mergeCell ref="J47:J49"/>
    <mergeCell ref="A20:A22"/>
    <mergeCell ref="D41:D43"/>
    <mergeCell ref="A41:A43"/>
    <mergeCell ref="B41:B43"/>
    <mergeCell ref="A23:A25"/>
    <mergeCell ref="M80:M82"/>
    <mergeCell ref="J74:J76"/>
    <mergeCell ref="K74:K76"/>
    <mergeCell ref="N80:N82"/>
    <mergeCell ref="C56:C58"/>
    <mergeCell ref="B50:B52"/>
    <mergeCell ref="L65:L67"/>
    <mergeCell ref="A77:A79"/>
    <mergeCell ref="A80:A82"/>
    <mergeCell ref="A92:A94"/>
    <mergeCell ref="D68:D70"/>
    <mergeCell ref="E68:E70"/>
    <mergeCell ref="E62:E64"/>
    <mergeCell ref="C65:C67"/>
    <mergeCell ref="D65:D67"/>
    <mergeCell ref="E65:E67"/>
    <mergeCell ref="B71:B73"/>
    <mergeCell ref="C71:C73"/>
    <mergeCell ref="B77:B79"/>
    <mergeCell ref="C77:C79"/>
    <mergeCell ref="D77:D79"/>
    <mergeCell ref="E77:E79"/>
    <mergeCell ref="M71:M73"/>
    <mergeCell ref="E50:E52"/>
    <mergeCell ref="B125:B127"/>
    <mergeCell ref="E86:E88"/>
    <mergeCell ref="E74:E76"/>
    <mergeCell ref="B65:B67"/>
    <mergeCell ref="D98:D100"/>
    <mergeCell ref="A125:A127"/>
    <mergeCell ref="E89:E91"/>
    <mergeCell ref="D92:D94"/>
    <mergeCell ref="B86:B88"/>
    <mergeCell ref="B83:B85"/>
    <mergeCell ref="A86:A91"/>
    <mergeCell ref="C14:C16"/>
    <mergeCell ref="E59:E61"/>
    <mergeCell ref="E80:E82"/>
    <mergeCell ref="M32:M34"/>
    <mergeCell ref="J32:J34"/>
    <mergeCell ref="C68:C70"/>
    <mergeCell ref="L38:L39"/>
    <mergeCell ref="M38:M39"/>
    <mergeCell ref="M53:M55"/>
    <mergeCell ref="J59:J60"/>
    <mergeCell ref="K56:K58"/>
    <mergeCell ref="D38:D40"/>
    <mergeCell ref="C26:C28"/>
    <mergeCell ref="D26:D28"/>
    <mergeCell ref="C29:C31"/>
    <mergeCell ref="D32:D34"/>
    <mergeCell ref="M65:M67"/>
    <mergeCell ref="C80:C82"/>
    <mergeCell ref="D17:D19"/>
    <mergeCell ref="E53:E55"/>
    <mergeCell ref="M74:M76"/>
    <mergeCell ref="M77:M79"/>
    <mergeCell ref="L80:L82"/>
    <mergeCell ref="K68:K70"/>
    <mergeCell ref="D14:D16"/>
    <mergeCell ref="M11:M13"/>
    <mergeCell ref="M23:M25"/>
    <mergeCell ref="N23:N25"/>
    <mergeCell ref="N17:N19"/>
    <mergeCell ref="K23:K25"/>
    <mergeCell ref="N20:N22"/>
    <mergeCell ref="K98:K100"/>
    <mergeCell ref="L14:L16"/>
    <mergeCell ref="M20:M22"/>
    <mergeCell ref="L11:L13"/>
    <mergeCell ref="K20:K22"/>
    <mergeCell ref="M68:M70"/>
    <mergeCell ref="J3:N3"/>
    <mergeCell ref="F3:I3"/>
    <mergeCell ref="K11:K13"/>
    <mergeCell ref="K14:K16"/>
    <mergeCell ref="M26:M27"/>
    <mergeCell ref="N26:N27"/>
    <mergeCell ref="N32:N34"/>
    <mergeCell ref="K26:K28"/>
    <mergeCell ref="J29:J31"/>
    <mergeCell ref="J23:J25"/>
    <mergeCell ref="N11:N13"/>
    <mergeCell ref="N14:N16"/>
    <mergeCell ref="N29:N31"/>
    <mergeCell ref="M17:M19"/>
    <mergeCell ref="L17:L19"/>
    <mergeCell ref="L20:L22"/>
    <mergeCell ref="M14:M16"/>
    <mergeCell ref="K17:K19"/>
    <mergeCell ref="N74:N76"/>
    <mergeCell ref="N71:N73"/>
    <mergeCell ref="K4:K6"/>
    <mergeCell ref="L35:L37"/>
    <mergeCell ref="L23:L25"/>
    <mergeCell ref="E20:E22"/>
    <mergeCell ref="E23:E25"/>
    <mergeCell ref="F4:F6"/>
    <mergeCell ref="E14:E16"/>
    <mergeCell ref="J4:J6"/>
    <mergeCell ref="E17:E19"/>
    <mergeCell ref="J17:J19"/>
    <mergeCell ref="E35:E37"/>
    <mergeCell ref="J35:J37"/>
    <mergeCell ref="J20:J22"/>
    <mergeCell ref="J14:J16"/>
    <mergeCell ref="K44:K46"/>
    <mergeCell ref="E29:E31"/>
    <mergeCell ref="K32:K34"/>
    <mergeCell ref="E26:E28"/>
    <mergeCell ref="K29:K31"/>
    <mergeCell ref="J11:J13"/>
    <mergeCell ref="L41:L43"/>
    <mergeCell ref="G4:G6"/>
    <mergeCell ref="H4:H6"/>
    <mergeCell ref="I4:I6"/>
    <mergeCell ref="L4:L6"/>
    <mergeCell ref="N38:N39"/>
    <mergeCell ref="L44:L45"/>
    <mergeCell ref="M44:M45"/>
    <mergeCell ref="J119:J121"/>
    <mergeCell ref="D113:D115"/>
    <mergeCell ref="C44:C46"/>
    <mergeCell ref="D44:D46"/>
    <mergeCell ref="E38:E40"/>
    <mergeCell ref="B53:B55"/>
    <mergeCell ref="J86:J88"/>
    <mergeCell ref="C53:C55"/>
    <mergeCell ref="J65:J67"/>
    <mergeCell ref="C95:C97"/>
    <mergeCell ref="B89:B91"/>
    <mergeCell ref="B101:B103"/>
    <mergeCell ref="D71:D73"/>
    <mergeCell ref="B119:B121"/>
    <mergeCell ref="E113:E115"/>
    <mergeCell ref="B104:B106"/>
    <mergeCell ref="C104:C106"/>
    <mergeCell ref="D104:D106"/>
    <mergeCell ref="E104:E106"/>
    <mergeCell ref="J104:J106"/>
    <mergeCell ref="C41:C43"/>
    <mergeCell ref="C101:C103"/>
    <mergeCell ref="B113:B115"/>
    <mergeCell ref="C98:C100"/>
    <mergeCell ref="B44:B46"/>
    <mergeCell ref="D89:D91"/>
    <mergeCell ref="B92:B94"/>
    <mergeCell ref="E83:E85"/>
    <mergeCell ref="J44:J45"/>
    <mergeCell ref="J53:J55"/>
    <mergeCell ref="J41:J43"/>
    <mergeCell ref="B80:B82"/>
    <mergeCell ref="E92:E94"/>
    <mergeCell ref="C89:C91"/>
    <mergeCell ref="C92:C94"/>
    <mergeCell ref="J89:J91"/>
    <mergeCell ref="J92:J94"/>
    <mergeCell ref="L92:L94"/>
    <mergeCell ref="L77:L79"/>
    <mergeCell ref="K65:K67"/>
    <mergeCell ref="L98:L100"/>
    <mergeCell ref="J116:J118"/>
    <mergeCell ref="D95:D97"/>
    <mergeCell ref="E95:E97"/>
    <mergeCell ref="J95:J97"/>
    <mergeCell ref="E56:E58"/>
    <mergeCell ref="J56:J58"/>
    <mergeCell ref="B59:B61"/>
    <mergeCell ref="C59:C61"/>
    <mergeCell ref="D59:D61"/>
    <mergeCell ref="L113:L115"/>
    <mergeCell ref="J71:J73"/>
    <mergeCell ref="K71:K73"/>
    <mergeCell ref="L71:L73"/>
    <mergeCell ref="K95:K97"/>
    <mergeCell ref="L95:L97"/>
    <mergeCell ref="L86:L88"/>
    <mergeCell ref="K80:K82"/>
    <mergeCell ref="E122:E124"/>
    <mergeCell ref="B182:B184"/>
    <mergeCell ref="C206:C208"/>
    <mergeCell ref="J209:J211"/>
    <mergeCell ref="B164:B166"/>
    <mergeCell ref="C137:C139"/>
    <mergeCell ref="D137:D139"/>
    <mergeCell ref="D212:D214"/>
    <mergeCell ref="J167:J169"/>
    <mergeCell ref="K104:K106"/>
    <mergeCell ref="K116:K118"/>
    <mergeCell ref="J98:J100"/>
    <mergeCell ref="J80:J82"/>
    <mergeCell ref="J68:J70"/>
    <mergeCell ref="B95:B97"/>
    <mergeCell ref="B62:B64"/>
    <mergeCell ref="K92:K94"/>
    <mergeCell ref="K86:K88"/>
    <mergeCell ref="E119:E121"/>
    <mergeCell ref="C116:C118"/>
    <mergeCell ref="C113:C115"/>
    <mergeCell ref="B107:B109"/>
    <mergeCell ref="C107:C109"/>
    <mergeCell ref="D107:D109"/>
    <mergeCell ref="E107:E109"/>
    <mergeCell ref="J107:J109"/>
    <mergeCell ref="K107:K109"/>
    <mergeCell ref="K89:K91"/>
    <mergeCell ref="E71:E73"/>
    <mergeCell ref="D80:D82"/>
    <mergeCell ref="K77:K79"/>
    <mergeCell ref="K101:K103"/>
    <mergeCell ref="J131:J133"/>
    <mergeCell ref="K131:K133"/>
    <mergeCell ref="B134:B136"/>
    <mergeCell ref="D158:D160"/>
    <mergeCell ref="K164:K166"/>
    <mergeCell ref="K173:K175"/>
    <mergeCell ref="K161:K163"/>
    <mergeCell ref="J194:J196"/>
    <mergeCell ref="K194:K196"/>
    <mergeCell ref="J191:J193"/>
    <mergeCell ref="J155:J157"/>
    <mergeCell ref="F217:F218"/>
    <mergeCell ref="K158:K160"/>
    <mergeCell ref="K152:K154"/>
    <mergeCell ref="J134:J136"/>
    <mergeCell ref="K134:K136"/>
    <mergeCell ref="K203:K205"/>
    <mergeCell ref="C161:C163"/>
    <mergeCell ref="B161:B163"/>
    <mergeCell ref="J212:J214"/>
    <mergeCell ref="J203:J205"/>
    <mergeCell ref="B137:B139"/>
    <mergeCell ref="B131:B133"/>
    <mergeCell ref="C131:C133"/>
    <mergeCell ref="J158:J160"/>
    <mergeCell ref="B155:B157"/>
    <mergeCell ref="E155:E157"/>
    <mergeCell ref="D152:D154"/>
    <mergeCell ref="C149:C151"/>
    <mergeCell ref="C200:C202"/>
    <mergeCell ref="B206:B208"/>
    <mergeCell ref="B176:B178"/>
    <mergeCell ref="A161:A163"/>
    <mergeCell ref="D155:D157"/>
    <mergeCell ref="B146:B148"/>
    <mergeCell ref="D146:D148"/>
    <mergeCell ref="B143:B145"/>
    <mergeCell ref="C146:C148"/>
    <mergeCell ref="C152:C154"/>
    <mergeCell ref="I116:I118"/>
    <mergeCell ref="G116:G118"/>
    <mergeCell ref="H116:H118"/>
    <mergeCell ref="K137:K139"/>
    <mergeCell ref="A116:A118"/>
    <mergeCell ref="K149:K151"/>
    <mergeCell ref="K143:K145"/>
    <mergeCell ref="D143:D145"/>
    <mergeCell ref="E143:E145"/>
    <mergeCell ref="C143:C145"/>
    <mergeCell ref="A158:A160"/>
    <mergeCell ref="B122:B124"/>
    <mergeCell ref="K128:K130"/>
    <mergeCell ref="D116:D118"/>
    <mergeCell ref="E137:E139"/>
    <mergeCell ref="J137:J139"/>
    <mergeCell ref="B116:B118"/>
    <mergeCell ref="K122:K124"/>
    <mergeCell ref="J122:J124"/>
    <mergeCell ref="C125:C127"/>
    <mergeCell ref="K125:K127"/>
    <mergeCell ref="E116:E118"/>
    <mergeCell ref="F116:F118"/>
    <mergeCell ref="A122:A124"/>
    <mergeCell ref="C128:C130"/>
    <mergeCell ref="A251:A253"/>
    <mergeCell ref="A222:A224"/>
    <mergeCell ref="J242:J244"/>
    <mergeCell ref="J239:J241"/>
    <mergeCell ref="C231:C233"/>
    <mergeCell ref="A219:A221"/>
    <mergeCell ref="B245:B247"/>
    <mergeCell ref="E248:E250"/>
    <mergeCell ref="A240:A242"/>
    <mergeCell ref="J245:J247"/>
    <mergeCell ref="B225:B227"/>
    <mergeCell ref="C225:C227"/>
    <mergeCell ref="D225:D227"/>
    <mergeCell ref="E225:E227"/>
    <mergeCell ref="J225:J227"/>
    <mergeCell ref="A225:A227"/>
    <mergeCell ref="C234:C236"/>
    <mergeCell ref="E234:E236"/>
    <mergeCell ref="C242:C244"/>
    <mergeCell ref="C245:C247"/>
    <mergeCell ref="A228:A230"/>
    <mergeCell ref="J219:J221"/>
    <mergeCell ref="E231:E233"/>
    <mergeCell ref="A234:A236"/>
    <mergeCell ref="B219:B221"/>
    <mergeCell ref="B228:B230"/>
    <mergeCell ref="C228:C230"/>
    <mergeCell ref="D228:D230"/>
    <mergeCell ref="E242:E244"/>
    <mergeCell ref="D219:D221"/>
    <mergeCell ref="E222:E224"/>
    <mergeCell ref="E219:E221"/>
    <mergeCell ref="A302:A304"/>
    <mergeCell ref="A311:A313"/>
    <mergeCell ref="B347:B349"/>
    <mergeCell ref="A320:A322"/>
    <mergeCell ref="B311:B313"/>
    <mergeCell ref="A296:A298"/>
    <mergeCell ref="D302:D304"/>
    <mergeCell ref="E317:E319"/>
    <mergeCell ref="D365:D367"/>
    <mergeCell ref="C373:C375"/>
    <mergeCell ref="D376:D378"/>
    <mergeCell ref="E365:E367"/>
    <mergeCell ref="D391:D393"/>
    <mergeCell ref="C370:C372"/>
    <mergeCell ref="C376:C378"/>
    <mergeCell ref="A382:A384"/>
    <mergeCell ref="B308:B310"/>
    <mergeCell ref="E344:E346"/>
    <mergeCell ref="D332:D334"/>
    <mergeCell ref="B338:B340"/>
    <mergeCell ref="B391:B393"/>
    <mergeCell ref="B388:B390"/>
    <mergeCell ref="E391:E393"/>
    <mergeCell ref="D341:D343"/>
    <mergeCell ref="B299:B301"/>
    <mergeCell ref="B320:B322"/>
    <mergeCell ref="D344:D346"/>
    <mergeCell ref="B332:B334"/>
    <mergeCell ref="C388:C390"/>
    <mergeCell ref="D335:D337"/>
    <mergeCell ref="E335:E337"/>
    <mergeCell ref="E332:E334"/>
    <mergeCell ref="A275:A277"/>
    <mergeCell ref="A248:A250"/>
    <mergeCell ref="A284:A286"/>
    <mergeCell ref="A335:A337"/>
    <mergeCell ref="B302:B304"/>
    <mergeCell ref="E382:E384"/>
    <mergeCell ref="B323:B325"/>
    <mergeCell ref="D305:D307"/>
    <mergeCell ref="C305:C307"/>
    <mergeCell ref="C293:C295"/>
    <mergeCell ref="B329:B331"/>
    <mergeCell ref="C299:C301"/>
    <mergeCell ref="D293:D295"/>
    <mergeCell ref="D296:D298"/>
    <mergeCell ref="B242:B244"/>
    <mergeCell ref="A299:A301"/>
    <mergeCell ref="A305:A307"/>
    <mergeCell ref="A287:A289"/>
    <mergeCell ref="A278:A280"/>
    <mergeCell ref="B290:B292"/>
    <mergeCell ref="D356:D358"/>
    <mergeCell ref="E356:E358"/>
    <mergeCell ref="B296:B298"/>
    <mergeCell ref="C290:C292"/>
    <mergeCell ref="E320:E322"/>
    <mergeCell ref="D323:D325"/>
    <mergeCell ref="A293:A295"/>
    <mergeCell ref="E296:E298"/>
    <mergeCell ref="A332:A334"/>
    <mergeCell ref="C323:C325"/>
    <mergeCell ref="B326:B328"/>
    <mergeCell ref="E260:E262"/>
    <mergeCell ref="A257:A259"/>
    <mergeCell ref="E409:E411"/>
    <mergeCell ref="J388:J390"/>
    <mergeCell ref="J382:J384"/>
    <mergeCell ref="E385:E387"/>
    <mergeCell ref="D320:D322"/>
    <mergeCell ref="B403:B405"/>
    <mergeCell ref="A308:A310"/>
    <mergeCell ref="C379:C381"/>
    <mergeCell ref="C314:C316"/>
    <mergeCell ref="D314:D316"/>
    <mergeCell ref="B317:B319"/>
    <mergeCell ref="C317:C319"/>
    <mergeCell ref="D317:D319"/>
    <mergeCell ref="C341:C343"/>
    <mergeCell ref="D379:D381"/>
    <mergeCell ref="E370:E372"/>
    <mergeCell ref="J373:J375"/>
    <mergeCell ref="J376:J378"/>
    <mergeCell ref="A314:A316"/>
    <mergeCell ref="A317:A319"/>
    <mergeCell ref="D353:D355"/>
    <mergeCell ref="E353:E355"/>
    <mergeCell ref="J353:J355"/>
    <mergeCell ref="B314:B316"/>
    <mergeCell ref="B362:B364"/>
    <mergeCell ref="C362:C364"/>
    <mergeCell ref="D362:D364"/>
    <mergeCell ref="B341:B343"/>
    <mergeCell ref="E341:E343"/>
    <mergeCell ref="B344:B346"/>
    <mergeCell ref="J356:J358"/>
    <mergeCell ref="A338:A340"/>
    <mergeCell ref="D338:D340"/>
    <mergeCell ref="E338:E340"/>
    <mergeCell ref="D326:D328"/>
    <mergeCell ref="C406:C408"/>
    <mergeCell ref="D406:D408"/>
    <mergeCell ref="D394:D396"/>
    <mergeCell ref="C427:C429"/>
    <mergeCell ref="C332:C334"/>
    <mergeCell ref="D424:D426"/>
    <mergeCell ref="A409:A411"/>
    <mergeCell ref="B409:B411"/>
    <mergeCell ref="D347:D349"/>
    <mergeCell ref="E347:E349"/>
    <mergeCell ref="E400:E402"/>
    <mergeCell ref="C344:C346"/>
    <mergeCell ref="C403:C405"/>
    <mergeCell ref="D403:D405"/>
    <mergeCell ref="B397:B399"/>
    <mergeCell ref="C397:C399"/>
    <mergeCell ref="C329:C331"/>
    <mergeCell ref="C391:C393"/>
    <mergeCell ref="C394:C396"/>
    <mergeCell ref="E373:E375"/>
    <mergeCell ref="D397:D399"/>
    <mergeCell ref="E397:E399"/>
    <mergeCell ref="C415:C417"/>
    <mergeCell ref="D373:D375"/>
    <mergeCell ref="B379:B381"/>
    <mergeCell ref="A379:A381"/>
    <mergeCell ref="E376:E378"/>
    <mergeCell ref="B370:B372"/>
    <mergeCell ref="A406:A408"/>
    <mergeCell ref="C385:C387"/>
    <mergeCell ref="A397:A399"/>
    <mergeCell ref="E379:E381"/>
    <mergeCell ref="E406:E408"/>
    <mergeCell ref="E388:E390"/>
    <mergeCell ref="A433:A435"/>
    <mergeCell ref="A341:A343"/>
    <mergeCell ref="C359:C361"/>
    <mergeCell ref="D359:D361"/>
    <mergeCell ref="J370:J372"/>
    <mergeCell ref="J385:J387"/>
    <mergeCell ref="A444:A446"/>
    <mergeCell ref="E359:E361"/>
    <mergeCell ref="B394:B396"/>
    <mergeCell ref="E394:E396"/>
    <mergeCell ref="D350:D352"/>
    <mergeCell ref="E350:E352"/>
    <mergeCell ref="C347:C349"/>
    <mergeCell ref="B412:B414"/>
    <mergeCell ref="C412:C414"/>
    <mergeCell ref="D412:D414"/>
    <mergeCell ref="B400:B402"/>
    <mergeCell ref="C400:C402"/>
    <mergeCell ref="D400:D402"/>
    <mergeCell ref="A430:A432"/>
    <mergeCell ref="A391:A392"/>
    <mergeCell ref="B359:B361"/>
    <mergeCell ref="C435:C437"/>
    <mergeCell ref="G443:G445"/>
    <mergeCell ref="C424:C426"/>
    <mergeCell ref="B350:B352"/>
    <mergeCell ref="A385:A387"/>
    <mergeCell ref="B446:B448"/>
    <mergeCell ref="C470:C472"/>
    <mergeCell ref="E427:E429"/>
    <mergeCell ref="E424:E426"/>
    <mergeCell ref="A388:A390"/>
    <mergeCell ref="E412:E414"/>
    <mergeCell ref="C409:C411"/>
    <mergeCell ref="B406:B408"/>
    <mergeCell ref="E403:E405"/>
    <mergeCell ref="B438:B440"/>
    <mergeCell ref="B418:B420"/>
    <mergeCell ref="C418:C420"/>
    <mergeCell ref="D418:D420"/>
    <mergeCell ref="E418:E420"/>
    <mergeCell ref="B432:B434"/>
    <mergeCell ref="B421:B423"/>
    <mergeCell ref="D458:D460"/>
    <mergeCell ref="A427:A429"/>
    <mergeCell ref="B424:B426"/>
    <mergeCell ref="D385:D387"/>
    <mergeCell ref="E415:E417"/>
    <mergeCell ref="D470:D472"/>
    <mergeCell ref="D446:D448"/>
    <mergeCell ref="E441:E445"/>
    <mergeCell ref="D441:D445"/>
    <mergeCell ref="D435:D437"/>
    <mergeCell ref="C449:C451"/>
    <mergeCell ref="C441:C445"/>
    <mergeCell ref="E435:E437"/>
    <mergeCell ref="A393:A396"/>
    <mergeCell ref="E432:E434"/>
    <mergeCell ref="D427:D429"/>
    <mergeCell ref="A441:A443"/>
    <mergeCell ref="B485:B487"/>
    <mergeCell ref="B441:B445"/>
    <mergeCell ref="B464:B466"/>
    <mergeCell ref="C464:C466"/>
    <mergeCell ref="D464:D466"/>
    <mergeCell ref="E464:E466"/>
    <mergeCell ref="B435:B437"/>
    <mergeCell ref="B427:B429"/>
    <mergeCell ref="B476:B478"/>
    <mergeCell ref="D455:D457"/>
    <mergeCell ref="E458:E460"/>
    <mergeCell ref="C432:C434"/>
    <mergeCell ref="C485:C487"/>
    <mergeCell ref="D432:D434"/>
    <mergeCell ref="D479:D481"/>
    <mergeCell ref="D482:D484"/>
    <mergeCell ref="D449:D451"/>
    <mergeCell ref="A482:A484"/>
    <mergeCell ref="A473:A475"/>
    <mergeCell ref="A476:A478"/>
    <mergeCell ref="A479:A481"/>
    <mergeCell ref="A458:A460"/>
    <mergeCell ref="A461:A463"/>
    <mergeCell ref="A464:A466"/>
    <mergeCell ref="B452:B454"/>
    <mergeCell ref="C438:C440"/>
    <mergeCell ref="E461:E463"/>
    <mergeCell ref="E473:E475"/>
    <mergeCell ref="E476:E478"/>
    <mergeCell ref="E470:E472"/>
    <mergeCell ref="K446:K448"/>
    <mergeCell ref="J476:J478"/>
    <mergeCell ref="A497:A499"/>
    <mergeCell ref="A500:A502"/>
    <mergeCell ref="K473:K475"/>
    <mergeCell ref="K470:K472"/>
    <mergeCell ref="A485:A487"/>
    <mergeCell ref="B473:B475"/>
    <mergeCell ref="K458:K460"/>
    <mergeCell ref="A494:A496"/>
    <mergeCell ref="C500:C502"/>
    <mergeCell ref="B449:B451"/>
    <mergeCell ref="C461:C463"/>
    <mergeCell ref="A447:A449"/>
    <mergeCell ref="A450:A454"/>
    <mergeCell ref="A455:A457"/>
    <mergeCell ref="E438:E440"/>
    <mergeCell ref="E497:E499"/>
    <mergeCell ref="D494:D496"/>
    <mergeCell ref="D500:D502"/>
    <mergeCell ref="D497:D499"/>
    <mergeCell ref="C494:C496"/>
    <mergeCell ref="B491:B493"/>
    <mergeCell ref="B488:B490"/>
    <mergeCell ref="B467:B469"/>
    <mergeCell ref="C467:C469"/>
    <mergeCell ref="D467:D469"/>
    <mergeCell ref="E467:E469"/>
    <mergeCell ref="D452:D454"/>
    <mergeCell ref="C458:C460"/>
    <mergeCell ref="C455:C457"/>
    <mergeCell ref="C476:C478"/>
    <mergeCell ref="A553:A555"/>
    <mergeCell ref="B497:B499"/>
    <mergeCell ref="B494:B496"/>
    <mergeCell ref="J438:J440"/>
    <mergeCell ref="E455:E457"/>
    <mergeCell ref="E449:E451"/>
    <mergeCell ref="E446:E448"/>
    <mergeCell ref="E452:E454"/>
    <mergeCell ref="F443:F445"/>
    <mergeCell ref="C479:C481"/>
    <mergeCell ref="C482:C484"/>
    <mergeCell ref="B482:B484"/>
    <mergeCell ref="B479:B481"/>
    <mergeCell ref="B455:B457"/>
    <mergeCell ref="B461:B463"/>
    <mergeCell ref="B458:B460"/>
    <mergeCell ref="A503:A505"/>
    <mergeCell ref="A506:A508"/>
    <mergeCell ref="C550:C552"/>
    <mergeCell ref="D476:D478"/>
    <mergeCell ref="C473:C475"/>
    <mergeCell ref="C488:C490"/>
    <mergeCell ref="B529:B531"/>
    <mergeCell ref="C532:C534"/>
    <mergeCell ref="D532:D534"/>
    <mergeCell ref="E532:E534"/>
    <mergeCell ref="D544:D546"/>
    <mergeCell ref="D523:D525"/>
    <mergeCell ref="J520:J522"/>
    <mergeCell ref="B512:B514"/>
    <mergeCell ref="B506:B508"/>
    <mergeCell ref="C506:C508"/>
    <mergeCell ref="A491:A493"/>
    <mergeCell ref="A488:A490"/>
    <mergeCell ref="C491:C493"/>
    <mergeCell ref="K529:K531"/>
    <mergeCell ref="J532:J534"/>
    <mergeCell ref="K532:K534"/>
    <mergeCell ref="E550:E552"/>
    <mergeCell ref="K550:K552"/>
    <mergeCell ref="K494:K496"/>
    <mergeCell ref="K512:K514"/>
    <mergeCell ref="J550:J552"/>
    <mergeCell ref="J491:J493"/>
    <mergeCell ref="J479:J481"/>
    <mergeCell ref="J482:J484"/>
    <mergeCell ref="J544:J546"/>
    <mergeCell ref="D461:D463"/>
    <mergeCell ref="D473:D475"/>
    <mergeCell ref="D485:D487"/>
    <mergeCell ref="E494:E496"/>
    <mergeCell ref="E488:E490"/>
    <mergeCell ref="E512:E514"/>
    <mergeCell ref="D488:D490"/>
    <mergeCell ref="C503:C505"/>
    <mergeCell ref="D503:D505"/>
    <mergeCell ref="J503:J505"/>
    <mergeCell ref="D550:D552"/>
    <mergeCell ref="J512:J514"/>
    <mergeCell ref="K520:K522"/>
    <mergeCell ref="B550:B552"/>
    <mergeCell ref="K476:K478"/>
    <mergeCell ref="K517:K519"/>
    <mergeCell ref="D506:D508"/>
    <mergeCell ref="N550:N552"/>
    <mergeCell ref="M550:M552"/>
    <mergeCell ref="L550:L552"/>
    <mergeCell ref="N512:N514"/>
    <mergeCell ref="N494:N496"/>
    <mergeCell ref="N497:N499"/>
    <mergeCell ref="N517:N519"/>
    <mergeCell ref="M506:M508"/>
    <mergeCell ref="N506:N508"/>
    <mergeCell ref="L517:L519"/>
    <mergeCell ref="N547:N549"/>
    <mergeCell ref="M517:M519"/>
    <mergeCell ref="L526:L528"/>
    <mergeCell ref="M526:M528"/>
    <mergeCell ref="N523:N525"/>
    <mergeCell ref="L506:L508"/>
    <mergeCell ref="M509:M511"/>
    <mergeCell ref="M503:M505"/>
    <mergeCell ref="L497:L499"/>
    <mergeCell ref="M532:M534"/>
    <mergeCell ref="N526:N528"/>
    <mergeCell ref="N532:N534"/>
    <mergeCell ref="N520:N522"/>
    <mergeCell ref="N541:N543"/>
    <mergeCell ref="M541:M543"/>
    <mergeCell ref="L547:L549"/>
    <mergeCell ref="K541:K543"/>
    <mergeCell ref="L523:L525"/>
    <mergeCell ref="M523:M525"/>
    <mergeCell ref="N535:N537"/>
    <mergeCell ref="M529:M531"/>
    <mergeCell ref="L529:L531"/>
    <mergeCell ref="M473:M475"/>
    <mergeCell ref="M449:M451"/>
    <mergeCell ref="M464:M466"/>
    <mergeCell ref="L467:L469"/>
    <mergeCell ref="M470:M472"/>
    <mergeCell ref="L438:L440"/>
    <mergeCell ref="M427:M429"/>
    <mergeCell ref="N424:N426"/>
    <mergeCell ref="N464:N466"/>
    <mergeCell ref="N427:N429"/>
    <mergeCell ref="L427:L429"/>
    <mergeCell ref="M461:M463"/>
    <mergeCell ref="L464:L466"/>
    <mergeCell ref="L509:L511"/>
    <mergeCell ref="L532:L534"/>
    <mergeCell ref="L503:L505"/>
    <mergeCell ref="M512:M514"/>
    <mergeCell ref="L512:L514"/>
    <mergeCell ref="M535:M537"/>
    <mergeCell ref="N529:N531"/>
    <mergeCell ref="L473:L475"/>
    <mergeCell ref="N503:N505"/>
    <mergeCell ref="M476:M478"/>
    <mergeCell ref="N476:N478"/>
    <mergeCell ref="N473:N475"/>
    <mergeCell ref="N470:N472"/>
    <mergeCell ref="L491:L493"/>
    <mergeCell ref="M441:M445"/>
    <mergeCell ref="M446:M448"/>
    <mergeCell ref="N455:N457"/>
    <mergeCell ref="M455:M457"/>
    <mergeCell ref="M424:M426"/>
    <mergeCell ref="M406:M408"/>
    <mergeCell ref="L350:L352"/>
    <mergeCell ref="N356:N358"/>
    <mergeCell ref="N382:N384"/>
    <mergeCell ref="L388:L390"/>
    <mergeCell ref="M397:M399"/>
    <mergeCell ref="N397:N399"/>
    <mergeCell ref="N412:N414"/>
    <mergeCell ref="N418:N420"/>
    <mergeCell ref="L421:L423"/>
    <mergeCell ref="M421:M423"/>
    <mergeCell ref="L415:L417"/>
    <mergeCell ref="M467:M469"/>
    <mergeCell ref="N467:N469"/>
    <mergeCell ref="N461:N463"/>
    <mergeCell ref="N458:N460"/>
    <mergeCell ref="M458:M460"/>
    <mergeCell ref="N452:N454"/>
    <mergeCell ref="L449:L451"/>
    <mergeCell ref="N409:N411"/>
    <mergeCell ref="M418:M420"/>
    <mergeCell ref="L409:L411"/>
    <mergeCell ref="M452:M454"/>
    <mergeCell ref="N438:N440"/>
    <mergeCell ref="L418:L420"/>
    <mergeCell ref="N421:N423"/>
    <mergeCell ref="L441:L445"/>
    <mergeCell ref="L446:L448"/>
    <mergeCell ref="N275:N277"/>
    <mergeCell ref="M293:M295"/>
    <mergeCell ref="M290:M292"/>
    <mergeCell ref="L299:L301"/>
    <mergeCell ref="M299:M301"/>
    <mergeCell ref="M284:M286"/>
    <mergeCell ref="L284:L286"/>
    <mergeCell ref="N290:N292"/>
    <mergeCell ref="N296:N298"/>
    <mergeCell ref="M329:M331"/>
    <mergeCell ref="L332:L334"/>
    <mergeCell ref="M332:M334"/>
    <mergeCell ref="N332:N334"/>
    <mergeCell ref="L329:L331"/>
    <mergeCell ref="L341:L343"/>
    <mergeCell ref="N278:N280"/>
    <mergeCell ref="N344:N346"/>
    <mergeCell ref="N320:N322"/>
    <mergeCell ref="M320:M322"/>
    <mergeCell ref="N284:N286"/>
    <mergeCell ref="N305:N307"/>
    <mergeCell ref="L338:L340"/>
    <mergeCell ref="M287:M289"/>
    <mergeCell ref="N281:N283"/>
    <mergeCell ref="L385:L387"/>
    <mergeCell ref="M370:M372"/>
    <mergeCell ref="M356:M358"/>
    <mergeCell ref="N353:N355"/>
    <mergeCell ref="N326:N328"/>
    <mergeCell ref="M335:M337"/>
    <mergeCell ref="L2:N2"/>
    <mergeCell ref="M128:M130"/>
    <mergeCell ref="N335:N337"/>
    <mergeCell ref="M338:M340"/>
    <mergeCell ref="L89:L91"/>
    <mergeCell ref="M89:M91"/>
    <mergeCell ref="M86:M88"/>
    <mergeCell ref="N329:N331"/>
    <mergeCell ref="N338:N340"/>
    <mergeCell ref="N86:N88"/>
    <mergeCell ref="N92:N94"/>
    <mergeCell ref="M56:M58"/>
    <mergeCell ref="N56:N58"/>
    <mergeCell ref="M35:M37"/>
    <mergeCell ref="L302:L304"/>
    <mergeCell ref="L266:L268"/>
    <mergeCell ref="M248:M250"/>
    <mergeCell ref="L293:L295"/>
    <mergeCell ref="L296:L298"/>
    <mergeCell ref="L269:L271"/>
    <mergeCell ref="L248:L250"/>
    <mergeCell ref="L209:L211"/>
    <mergeCell ref="L197:L199"/>
    <mergeCell ref="M263:M265"/>
    <mergeCell ref="L245:L247"/>
    <mergeCell ref="M266:M268"/>
    <mergeCell ref="M272:M274"/>
    <mergeCell ref="L234:L236"/>
    <mergeCell ref="L222:L224"/>
    <mergeCell ref="L239:L241"/>
    <mergeCell ref="N311:N313"/>
    <mergeCell ref="N302:N304"/>
    <mergeCell ref="M101:M102"/>
    <mergeCell ref="M98:M100"/>
    <mergeCell ref="M59:M60"/>
    <mergeCell ref="L161:L163"/>
    <mergeCell ref="M173:M175"/>
    <mergeCell ref="M242:M244"/>
    <mergeCell ref="N215:N217"/>
    <mergeCell ref="N161:N163"/>
    <mergeCell ref="N164:N166"/>
    <mergeCell ref="L29:L31"/>
    <mergeCell ref="L158:L160"/>
    <mergeCell ref="N158:N160"/>
    <mergeCell ref="N155:N157"/>
    <mergeCell ref="M215:M217"/>
    <mergeCell ref="L68:L70"/>
    <mergeCell ref="N188:N190"/>
    <mergeCell ref="L119:L121"/>
    <mergeCell ref="L116:L118"/>
    <mergeCell ref="L206:L208"/>
    <mergeCell ref="M191:M193"/>
    <mergeCell ref="N179:N181"/>
    <mergeCell ref="N101:N102"/>
    <mergeCell ref="N89:N91"/>
    <mergeCell ref="L125:L127"/>
    <mergeCell ref="M158:M160"/>
    <mergeCell ref="M92:M94"/>
    <mergeCell ref="M119:M121"/>
    <mergeCell ref="L53:L55"/>
    <mergeCell ref="N209:N211"/>
    <mergeCell ref="L32:L34"/>
    <mergeCell ref="M212:M214"/>
    <mergeCell ref="N242:N244"/>
    <mergeCell ref="M305:M307"/>
    <mergeCell ref="B335:B337"/>
    <mergeCell ref="L356:L358"/>
    <mergeCell ref="L335:L337"/>
    <mergeCell ref="L278:L280"/>
    <mergeCell ref="M278:M280"/>
    <mergeCell ref="M323:M325"/>
    <mergeCell ref="L353:L355"/>
    <mergeCell ref="L290:L292"/>
    <mergeCell ref="L305:L307"/>
    <mergeCell ref="L272:L274"/>
    <mergeCell ref="K231:K233"/>
    <mergeCell ref="K222:K224"/>
    <mergeCell ref="K356:K358"/>
    <mergeCell ref="K242:K244"/>
    <mergeCell ref="K266:K268"/>
    <mergeCell ref="K314:K316"/>
    <mergeCell ref="K299:K301"/>
    <mergeCell ref="K308:K310"/>
    <mergeCell ref="K293:K295"/>
    <mergeCell ref="M251:M253"/>
    <mergeCell ref="D284:D286"/>
    <mergeCell ref="J234:J236"/>
    <mergeCell ref="B248:B250"/>
    <mergeCell ref="B251:B253"/>
    <mergeCell ref="C251:C253"/>
    <mergeCell ref="C248:C250"/>
    <mergeCell ref="B231:B233"/>
    <mergeCell ref="B275:B277"/>
    <mergeCell ref="C275:C277"/>
    <mergeCell ref="C272:C274"/>
    <mergeCell ref="C311:C313"/>
    <mergeCell ref="L323:L325"/>
    <mergeCell ref="L359:L361"/>
    <mergeCell ref="L263:L265"/>
    <mergeCell ref="J317:J319"/>
    <mergeCell ref="C266:C268"/>
    <mergeCell ref="E293:E295"/>
    <mergeCell ref="C350:C352"/>
    <mergeCell ref="C353:C355"/>
    <mergeCell ref="J332:J334"/>
    <mergeCell ref="L362:L364"/>
    <mergeCell ref="K278:K280"/>
    <mergeCell ref="K365:K367"/>
    <mergeCell ref="J260:J262"/>
    <mergeCell ref="C278:C280"/>
    <mergeCell ref="D278:D280"/>
    <mergeCell ref="E278:E280"/>
    <mergeCell ref="L365:L367"/>
    <mergeCell ref="E314:E316"/>
    <mergeCell ref="D299:D301"/>
    <mergeCell ref="C302:C304"/>
    <mergeCell ref="E275:E277"/>
    <mergeCell ref="J314:J316"/>
    <mergeCell ref="J362:J364"/>
    <mergeCell ref="L317:L319"/>
    <mergeCell ref="L314:L316"/>
    <mergeCell ref="L275:L277"/>
    <mergeCell ref="L326:L328"/>
    <mergeCell ref="L320:L322"/>
    <mergeCell ref="L287:L289"/>
    <mergeCell ref="L281:L283"/>
    <mergeCell ref="J344:J346"/>
    <mergeCell ref="J329:J331"/>
    <mergeCell ref="B356:B358"/>
    <mergeCell ref="D382:D384"/>
    <mergeCell ref="B373:B375"/>
    <mergeCell ref="E362:E364"/>
    <mergeCell ref="K362:K364"/>
    <mergeCell ref="J379:J381"/>
    <mergeCell ref="K347:K349"/>
    <mergeCell ref="K341:K343"/>
    <mergeCell ref="L370:L372"/>
    <mergeCell ref="C320:C322"/>
    <mergeCell ref="C335:C337"/>
    <mergeCell ref="E299:E301"/>
    <mergeCell ref="J305:J307"/>
    <mergeCell ref="J308:J310"/>
    <mergeCell ref="D290:D292"/>
    <mergeCell ref="D329:D331"/>
    <mergeCell ref="E311:E313"/>
    <mergeCell ref="J335:J337"/>
    <mergeCell ref="J290:J292"/>
    <mergeCell ref="L376:L378"/>
    <mergeCell ref="B293:B295"/>
    <mergeCell ref="L379:L381"/>
    <mergeCell ref="K350:K352"/>
    <mergeCell ref="K373:K375"/>
    <mergeCell ref="C296:C298"/>
    <mergeCell ref="E308:E310"/>
    <mergeCell ref="D308:D310"/>
    <mergeCell ref="D311:D313"/>
    <mergeCell ref="K317:K319"/>
    <mergeCell ref="J323:J325"/>
    <mergeCell ref="J320:J322"/>
    <mergeCell ref="L308:L310"/>
    <mergeCell ref="M382:M384"/>
    <mergeCell ref="M379:M381"/>
    <mergeCell ref="M362:M364"/>
    <mergeCell ref="N362:N364"/>
    <mergeCell ref="J359:J361"/>
    <mergeCell ref="K359:K361"/>
    <mergeCell ref="J418:J420"/>
    <mergeCell ref="J296:J298"/>
    <mergeCell ref="J391:J392"/>
    <mergeCell ref="J394:J395"/>
    <mergeCell ref="B415:B417"/>
    <mergeCell ref="D415:D417"/>
    <mergeCell ref="K391:K392"/>
    <mergeCell ref="K296:K298"/>
    <mergeCell ref="K302:K304"/>
    <mergeCell ref="E329:E331"/>
    <mergeCell ref="J299:J301"/>
    <mergeCell ref="J302:J304"/>
    <mergeCell ref="C338:C340"/>
    <mergeCell ref="J326:J328"/>
    <mergeCell ref="E326:E328"/>
    <mergeCell ref="E305:E307"/>
    <mergeCell ref="K329:K331"/>
    <mergeCell ref="K320:K322"/>
    <mergeCell ref="E323:E325"/>
    <mergeCell ref="J338:J340"/>
    <mergeCell ref="J365:J367"/>
    <mergeCell ref="B365:B367"/>
    <mergeCell ref="B353:B355"/>
    <mergeCell ref="B385:B387"/>
    <mergeCell ref="B376:B378"/>
    <mergeCell ref="B382:B384"/>
    <mergeCell ref="M353:M355"/>
    <mergeCell ref="M308:M310"/>
    <mergeCell ref="N379:N381"/>
    <mergeCell ref="N373:N375"/>
    <mergeCell ref="N347:N349"/>
    <mergeCell ref="N370:N372"/>
    <mergeCell ref="K332:K334"/>
    <mergeCell ref="K326:K328"/>
    <mergeCell ref="M302:M304"/>
    <mergeCell ref="D370:D372"/>
    <mergeCell ref="C382:C384"/>
    <mergeCell ref="M359:M361"/>
    <mergeCell ref="M373:M375"/>
    <mergeCell ref="M376:M378"/>
    <mergeCell ref="N365:N367"/>
    <mergeCell ref="M415:M417"/>
    <mergeCell ref="N415:N417"/>
    <mergeCell ref="L400:L402"/>
    <mergeCell ref="M400:M402"/>
    <mergeCell ref="N400:N402"/>
    <mergeCell ref="N388:N390"/>
    <mergeCell ref="K376:K378"/>
    <mergeCell ref="N376:N378"/>
    <mergeCell ref="K397:K399"/>
    <mergeCell ref="J397:J399"/>
    <mergeCell ref="J403:J405"/>
    <mergeCell ref="C365:C367"/>
    <mergeCell ref="E302:E304"/>
    <mergeCell ref="C356:C358"/>
    <mergeCell ref="J400:J402"/>
    <mergeCell ref="D409:D411"/>
    <mergeCell ref="J415:J417"/>
    <mergeCell ref="L461:L463"/>
    <mergeCell ref="K427:K429"/>
    <mergeCell ref="K323:K325"/>
    <mergeCell ref="K409:K411"/>
    <mergeCell ref="K406:K408"/>
    <mergeCell ref="K382:K384"/>
    <mergeCell ref="K353:K355"/>
    <mergeCell ref="K385:K387"/>
    <mergeCell ref="K455:K457"/>
    <mergeCell ref="K449:K451"/>
    <mergeCell ref="K394:K395"/>
    <mergeCell ref="K379:K381"/>
    <mergeCell ref="K424:K426"/>
    <mergeCell ref="K415:K417"/>
    <mergeCell ref="L373:L375"/>
    <mergeCell ref="N441:N445"/>
    <mergeCell ref="L394:L395"/>
    <mergeCell ref="M394:M395"/>
    <mergeCell ref="N394:N395"/>
    <mergeCell ref="L403:L405"/>
    <mergeCell ref="M403:M405"/>
    <mergeCell ref="M385:M387"/>
    <mergeCell ref="L424:L426"/>
    <mergeCell ref="K418:K420"/>
    <mergeCell ref="K403:K405"/>
    <mergeCell ref="K370:K372"/>
    <mergeCell ref="K344:K346"/>
    <mergeCell ref="K335:K337"/>
    <mergeCell ref="K338:K340"/>
    <mergeCell ref="K400:K402"/>
    <mergeCell ref="N350:N352"/>
    <mergeCell ref="M347:M349"/>
    <mergeCell ref="M176:M178"/>
    <mergeCell ref="N185:N187"/>
    <mergeCell ref="M200:M202"/>
    <mergeCell ref="N200:N202"/>
    <mergeCell ref="N203:N205"/>
    <mergeCell ref="N194:N196"/>
    <mergeCell ref="N222:N224"/>
    <mergeCell ref="B254:B256"/>
    <mergeCell ref="K269:K271"/>
    <mergeCell ref="K260:K262"/>
    <mergeCell ref="D206:D208"/>
    <mergeCell ref="B260:B262"/>
    <mergeCell ref="C260:C262"/>
    <mergeCell ref="D260:D262"/>
    <mergeCell ref="N182:N184"/>
    <mergeCell ref="J200:J202"/>
    <mergeCell ref="B194:B196"/>
    <mergeCell ref="C222:C224"/>
    <mergeCell ref="C215:C218"/>
    <mergeCell ref="L200:L202"/>
    <mergeCell ref="L203:L205"/>
    <mergeCell ref="N231:N233"/>
    <mergeCell ref="M225:M227"/>
    <mergeCell ref="L260:L262"/>
    <mergeCell ref="B222:B224"/>
    <mergeCell ref="B234:B236"/>
    <mergeCell ref="B209:B211"/>
    <mergeCell ref="K200:K202"/>
    <mergeCell ref="B197:B199"/>
    <mergeCell ref="C197:C199"/>
    <mergeCell ref="D197:D199"/>
    <mergeCell ref="J176:J178"/>
    <mergeCell ref="L382:L384"/>
    <mergeCell ref="N272:N274"/>
    <mergeCell ref="N308:N310"/>
    <mergeCell ref="N98:N100"/>
    <mergeCell ref="N68:N70"/>
    <mergeCell ref="M104:M106"/>
    <mergeCell ref="L134:L136"/>
    <mergeCell ref="N263:N265"/>
    <mergeCell ref="L107:L109"/>
    <mergeCell ref="M107:M109"/>
    <mergeCell ref="N107:N109"/>
    <mergeCell ref="M222:M224"/>
    <mergeCell ref="N251:N253"/>
    <mergeCell ref="L251:L253"/>
    <mergeCell ref="M231:M233"/>
    <mergeCell ref="L228:L230"/>
    <mergeCell ref="L137:L139"/>
    <mergeCell ref="M137:M139"/>
    <mergeCell ref="L104:L106"/>
    <mergeCell ref="N104:N106"/>
    <mergeCell ref="L122:L124"/>
    <mergeCell ref="N119:N121"/>
    <mergeCell ref="L131:L133"/>
    <mergeCell ref="M131:M133"/>
    <mergeCell ref="N131:N133"/>
    <mergeCell ref="N134:N136"/>
    <mergeCell ref="N116:N118"/>
    <mergeCell ref="L101:L102"/>
    <mergeCell ref="M125:M127"/>
    <mergeCell ref="M206:M208"/>
    <mergeCell ref="N191:N193"/>
    <mergeCell ref="M219:M221"/>
    <mergeCell ref="N245:N247"/>
    <mergeCell ref="N35:N37"/>
    <mergeCell ref="L26:L27"/>
    <mergeCell ref="J38:J39"/>
    <mergeCell ref="N44:N45"/>
    <mergeCell ref="J26:J27"/>
    <mergeCell ref="N41:N43"/>
    <mergeCell ref="K41:K43"/>
    <mergeCell ref="M41:M43"/>
    <mergeCell ref="M29:M31"/>
    <mergeCell ref="K38:K40"/>
    <mergeCell ref="K35:K37"/>
    <mergeCell ref="L47:L49"/>
    <mergeCell ref="N95:N97"/>
    <mergeCell ref="N77:N79"/>
    <mergeCell ref="N65:N67"/>
    <mergeCell ref="K412:K414"/>
    <mergeCell ref="J350:J352"/>
    <mergeCell ref="J347:J349"/>
    <mergeCell ref="J341:J343"/>
    <mergeCell ref="J406:J408"/>
    <mergeCell ref="N317:N319"/>
    <mergeCell ref="M350:M352"/>
    <mergeCell ref="L311:L313"/>
    <mergeCell ref="L344:L346"/>
    <mergeCell ref="L347:L349"/>
    <mergeCell ref="L391:L392"/>
    <mergeCell ref="M391:M392"/>
    <mergeCell ref="N391:N392"/>
    <mergeCell ref="L397:L399"/>
    <mergeCell ref="L406:L408"/>
    <mergeCell ref="M409:M411"/>
    <mergeCell ref="J412:J414"/>
    <mergeCell ref="D388:D390"/>
    <mergeCell ref="M365:M367"/>
    <mergeCell ref="N385:N387"/>
    <mergeCell ref="N403:N405"/>
    <mergeCell ref="M388:M390"/>
    <mergeCell ref="N406:N408"/>
    <mergeCell ref="J409:J411"/>
    <mergeCell ref="M4:M6"/>
    <mergeCell ref="N4:N6"/>
    <mergeCell ref="M113:M115"/>
    <mergeCell ref="N113:N115"/>
    <mergeCell ref="K388:K390"/>
    <mergeCell ref="J257:J259"/>
    <mergeCell ref="K441:K445"/>
    <mergeCell ref="K305:K307"/>
    <mergeCell ref="N359:N361"/>
    <mergeCell ref="N225:N227"/>
    <mergeCell ref="N341:N343"/>
    <mergeCell ref="M344:M346"/>
    <mergeCell ref="N257:N259"/>
    <mergeCell ref="M341:M343"/>
    <mergeCell ref="N293:N295"/>
    <mergeCell ref="M296:M298"/>
    <mergeCell ref="N287:N289"/>
    <mergeCell ref="N314:N316"/>
    <mergeCell ref="M317:M319"/>
    <mergeCell ref="M311:M313"/>
    <mergeCell ref="N299:N301"/>
    <mergeCell ref="M326:M328"/>
    <mergeCell ref="M314:M316"/>
    <mergeCell ref="N323:N325"/>
  </mergeCells>
  <phoneticPr fontId="0" type="noConversion"/>
  <pageMargins left="0" right="0" top="0.15748031496062992" bottom="0.15748031496062992" header="0.31496062992125984" footer="0.31496062992125984"/>
  <pageSetup paperSize="9" scale="56" fitToHeight="0" orientation="landscape" r:id="rId1"/>
  <rowBreaks count="16" manualBreakCount="16">
    <brk id="25" max="13" man="1"/>
    <brk id="40" max="13" man="1"/>
    <brk id="58" max="13" man="1"/>
    <brk id="79" max="13" man="1"/>
    <brk id="102" max="13" man="1"/>
    <brk id="136" max="23" man="1"/>
    <brk id="178" max="13" man="1"/>
    <brk id="227" max="13" man="1"/>
    <brk id="277" max="13" man="1"/>
    <brk id="304" max="13" man="1"/>
    <brk id="369" max="13" man="1"/>
    <brk id="396" max="13" man="1"/>
    <brk id="434" max="13" man="1"/>
    <brk id="469" max="13" man="1"/>
    <brk id="522" max="13" man="1"/>
    <brk id="561"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2025-05-28T06:06:40Z</dcterms:modified>
</cp:coreProperties>
</file>