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1496" windowHeight="9852"/>
  </bookViews>
  <sheets>
    <sheet name="Лист1" sheetId="1" r:id="rId1"/>
  </sheets>
  <definedNames>
    <definedName name="_xlnm.Print_Area" localSheetId="0">Лист1!$A$1:$N$530</definedName>
  </definedNames>
  <calcPr calcId="162913"/>
</workbook>
</file>

<file path=xl/calcChain.xml><?xml version="1.0" encoding="utf-8"?>
<calcChain xmlns="http://schemas.openxmlformats.org/spreadsheetml/2006/main">
  <c r="I410" i="1" l="1"/>
  <c r="H522" i="1" l="1"/>
  <c r="G522" i="1"/>
  <c r="H519" i="1"/>
  <c r="G519" i="1"/>
  <c r="H516" i="1"/>
  <c r="G516" i="1"/>
  <c r="H513" i="1"/>
  <c r="G513" i="1"/>
  <c r="H512" i="1"/>
  <c r="G512" i="1"/>
  <c r="H511" i="1"/>
  <c r="H510" i="1" s="1"/>
  <c r="G511" i="1"/>
  <c r="G510" i="1" s="1"/>
  <c r="H505" i="1"/>
  <c r="G505" i="1"/>
  <c r="H502" i="1"/>
  <c r="G502" i="1"/>
  <c r="H501" i="1"/>
  <c r="G501" i="1"/>
  <c r="H500" i="1"/>
  <c r="G500" i="1"/>
  <c r="H499" i="1"/>
  <c r="G499" i="1"/>
  <c r="H494" i="1"/>
  <c r="G494" i="1"/>
  <c r="H491" i="1"/>
  <c r="G491" i="1"/>
  <c r="H488" i="1"/>
  <c r="G488" i="1"/>
  <c r="H485" i="1"/>
  <c r="G485" i="1"/>
  <c r="H482" i="1"/>
  <c r="G482" i="1"/>
  <c r="H479" i="1"/>
  <c r="G479" i="1"/>
  <c r="H476" i="1"/>
  <c r="G476" i="1"/>
  <c r="H475" i="1"/>
  <c r="H473" i="1" s="1"/>
  <c r="G475" i="1"/>
  <c r="H474" i="1"/>
  <c r="G474" i="1"/>
  <c r="H469" i="1"/>
  <c r="G469" i="1"/>
  <c r="H466" i="1"/>
  <c r="G466" i="1"/>
  <c r="H463" i="1"/>
  <c r="G463" i="1"/>
  <c r="H460" i="1"/>
  <c r="G460" i="1"/>
  <c r="H457" i="1"/>
  <c r="G457" i="1"/>
  <c r="H454" i="1"/>
  <c r="G454" i="1"/>
  <c r="H451" i="1"/>
  <c r="G451" i="1"/>
  <c r="H448" i="1"/>
  <c r="G448" i="1"/>
  <c r="H445" i="1"/>
  <c r="G445" i="1"/>
  <c r="H442" i="1"/>
  <c r="G442" i="1"/>
  <c r="H439" i="1"/>
  <c r="G439" i="1"/>
  <c r="H436" i="1"/>
  <c r="G436" i="1"/>
  <c r="H433" i="1"/>
  <c r="G433" i="1"/>
  <c r="H430" i="1"/>
  <c r="G430" i="1"/>
  <c r="H427" i="1"/>
  <c r="G427" i="1"/>
  <c r="H424" i="1"/>
  <c r="G424" i="1"/>
  <c r="H421" i="1"/>
  <c r="G421" i="1"/>
  <c r="H418" i="1"/>
  <c r="G418" i="1"/>
  <c r="H417" i="1"/>
  <c r="G417" i="1"/>
  <c r="G415" i="1" s="1"/>
  <c r="H416" i="1"/>
  <c r="G416" i="1"/>
  <c r="H411" i="1"/>
  <c r="G411" i="1"/>
  <c r="H408" i="1"/>
  <c r="G408" i="1"/>
  <c r="H407" i="1"/>
  <c r="G407" i="1"/>
  <c r="G405" i="1" s="1"/>
  <c r="H406" i="1"/>
  <c r="G406" i="1"/>
  <c r="H399" i="1"/>
  <c r="G399" i="1"/>
  <c r="H396" i="1"/>
  <c r="G396" i="1"/>
  <c r="H393" i="1"/>
  <c r="G393" i="1"/>
  <c r="H390" i="1"/>
  <c r="G390" i="1"/>
  <c r="H387" i="1"/>
  <c r="G387" i="1"/>
  <c r="H384" i="1"/>
  <c r="G384" i="1"/>
  <c r="H381" i="1"/>
  <c r="G381" i="1"/>
  <c r="H378" i="1"/>
  <c r="G378" i="1"/>
  <c r="H375" i="1"/>
  <c r="G375" i="1"/>
  <c r="H372" i="1"/>
  <c r="G372" i="1"/>
  <c r="H369" i="1"/>
  <c r="G369" i="1"/>
  <c r="H366" i="1"/>
  <c r="G366" i="1"/>
  <c r="H363" i="1"/>
  <c r="G363" i="1"/>
  <c r="H360" i="1"/>
  <c r="G360" i="1"/>
  <c r="H357" i="1"/>
  <c r="G357" i="1"/>
  <c r="H354" i="1"/>
  <c r="G354" i="1"/>
  <c r="H351" i="1"/>
  <c r="G351" i="1"/>
  <c r="H348" i="1"/>
  <c r="G348" i="1"/>
  <c r="H345" i="1"/>
  <c r="G345" i="1"/>
  <c r="H342" i="1"/>
  <c r="G342" i="1"/>
  <c r="H339" i="1"/>
  <c r="G339" i="1"/>
  <c r="H338" i="1"/>
  <c r="G338" i="1"/>
  <c r="H337" i="1"/>
  <c r="G337" i="1"/>
  <c r="H333" i="1"/>
  <c r="G333" i="1"/>
  <c r="H330" i="1"/>
  <c r="G330" i="1"/>
  <c r="H329" i="1"/>
  <c r="G329" i="1"/>
  <c r="G327" i="1" s="1"/>
  <c r="H328" i="1"/>
  <c r="H327" i="1" s="1"/>
  <c r="G328" i="1"/>
  <c r="H323" i="1"/>
  <c r="G323" i="1"/>
  <c r="H320" i="1"/>
  <c r="G320" i="1"/>
  <c r="H319" i="1"/>
  <c r="G319" i="1"/>
  <c r="H318" i="1"/>
  <c r="G318" i="1"/>
  <c r="G473" i="1" l="1"/>
  <c r="H526" i="1"/>
  <c r="G527" i="1"/>
  <c r="H527" i="1"/>
  <c r="G336" i="1"/>
  <c r="G526" i="1"/>
  <c r="H415" i="1"/>
  <c r="H405" i="1"/>
  <c r="H336" i="1"/>
  <c r="H317" i="1"/>
  <c r="G317" i="1"/>
  <c r="H314" i="1"/>
  <c r="G314" i="1"/>
  <c r="H313" i="1"/>
  <c r="G313" i="1"/>
  <c r="H312" i="1"/>
  <c r="H311" i="1" s="1"/>
  <c r="G312" i="1"/>
  <c r="G311" i="1" s="1"/>
  <c r="H300" i="1"/>
  <c r="G300" i="1"/>
  <c r="H297" i="1"/>
  <c r="G297" i="1"/>
  <c r="H294" i="1"/>
  <c r="G294" i="1"/>
  <c r="H291" i="1"/>
  <c r="G291" i="1"/>
  <c r="H288" i="1"/>
  <c r="G288" i="1"/>
  <c r="H285" i="1"/>
  <c r="G285" i="1"/>
  <c r="H282" i="1"/>
  <c r="G282" i="1"/>
  <c r="H279" i="1"/>
  <c r="G279" i="1"/>
  <c r="H276" i="1"/>
  <c r="G276" i="1"/>
  <c r="H273" i="1"/>
  <c r="G273" i="1"/>
  <c r="H270" i="1"/>
  <c r="G270" i="1"/>
  <c r="H267" i="1"/>
  <c r="G267" i="1"/>
  <c r="H264" i="1"/>
  <c r="G264" i="1"/>
  <c r="H263" i="1"/>
  <c r="H305" i="1" s="1"/>
  <c r="G263" i="1"/>
  <c r="H262" i="1"/>
  <c r="H304" i="1" s="1"/>
  <c r="G262" i="1"/>
  <c r="G304" i="1" s="1"/>
  <c r="H303" i="1" l="1"/>
  <c r="G261" i="1"/>
  <c r="G305" i="1"/>
  <c r="G303" i="1" s="1"/>
  <c r="H525" i="1"/>
  <c r="G525" i="1"/>
  <c r="H261" i="1"/>
  <c r="H230" i="1" l="1"/>
  <c r="H139" i="1"/>
  <c r="H63" i="1" l="1"/>
  <c r="G145" i="1" l="1"/>
  <c r="I183" i="1"/>
  <c r="H183" i="1"/>
  <c r="G183" i="1"/>
  <c r="I129" i="1" l="1"/>
  <c r="H129" i="1"/>
  <c r="G129" i="1"/>
  <c r="I126" i="1" l="1"/>
  <c r="H126" i="1"/>
  <c r="G126" i="1"/>
  <c r="I396" i="1" l="1"/>
  <c r="I393" i="1"/>
  <c r="I390" i="1"/>
  <c r="I387" i="1"/>
  <c r="I384" i="1"/>
  <c r="G177" i="1" l="1"/>
  <c r="G146" i="1"/>
  <c r="H146" i="1"/>
  <c r="I146" i="1"/>
  <c r="I180" i="1"/>
  <c r="H180" i="1"/>
  <c r="G180" i="1"/>
  <c r="I177" i="1"/>
  <c r="H177" i="1"/>
  <c r="I174" i="1"/>
  <c r="H174" i="1"/>
  <c r="G174" i="1"/>
  <c r="I263" i="1" l="1"/>
  <c r="I297" i="1" l="1"/>
  <c r="I123" i="1" l="1"/>
  <c r="H123" i="1"/>
  <c r="G123" i="1"/>
  <c r="I378" i="1" l="1"/>
  <c r="I375" i="1"/>
  <c r="I418" i="1" l="1"/>
  <c r="I294" i="1" l="1"/>
  <c r="I171" i="1" l="1"/>
  <c r="H171" i="1"/>
  <c r="G171" i="1"/>
  <c r="I500" i="1" l="1"/>
  <c r="I417" i="1"/>
  <c r="I466" i="1"/>
  <c r="I463" i="1"/>
  <c r="I460" i="1"/>
  <c r="I457" i="1"/>
  <c r="I454" i="1"/>
  <c r="I451" i="1"/>
  <c r="I448" i="1"/>
  <c r="I445" i="1"/>
  <c r="I372" i="1" l="1"/>
  <c r="I369" i="1"/>
  <c r="I291" i="1"/>
  <c r="I512" i="1" l="1"/>
  <c r="I511" i="1"/>
  <c r="I519" i="1"/>
  <c r="I442" i="1" l="1"/>
  <c r="I439" i="1"/>
  <c r="I120" i="1" l="1"/>
  <c r="H120" i="1"/>
  <c r="G120" i="1"/>
  <c r="I366" i="1" l="1"/>
  <c r="I436" i="1" l="1"/>
  <c r="I433" i="1"/>
  <c r="I430" i="1"/>
  <c r="I363" i="1"/>
  <c r="I328" i="1" l="1"/>
  <c r="I288" i="1"/>
  <c r="I285" i="1"/>
  <c r="I168" i="1"/>
  <c r="H168" i="1"/>
  <c r="G168" i="1"/>
  <c r="I406" i="1" l="1"/>
  <c r="I117" i="1" l="1"/>
  <c r="H117" i="1"/>
  <c r="G117" i="1"/>
  <c r="I516" i="1" l="1"/>
  <c r="I513" i="1"/>
  <c r="I501" i="1" l="1"/>
  <c r="I499" i="1" l="1"/>
  <c r="I165" i="1"/>
  <c r="H165" i="1"/>
  <c r="G165" i="1"/>
  <c r="I162" i="1"/>
  <c r="H162" i="1"/>
  <c r="G162" i="1"/>
  <c r="I159" i="1"/>
  <c r="H159" i="1"/>
  <c r="G159" i="1"/>
  <c r="I156" i="1"/>
  <c r="H156" i="1"/>
  <c r="G156" i="1"/>
  <c r="I153" i="1"/>
  <c r="H153" i="1"/>
  <c r="G153" i="1"/>
  <c r="I150" i="1"/>
  <c r="H150" i="1"/>
  <c r="G150" i="1"/>
  <c r="I147" i="1"/>
  <c r="H147" i="1"/>
  <c r="G147" i="1"/>
  <c r="I141" i="1"/>
  <c r="H141" i="1"/>
  <c r="G141" i="1"/>
  <c r="I140" i="1"/>
  <c r="H140" i="1"/>
  <c r="G140" i="1"/>
  <c r="G139" i="1"/>
  <c r="G138" i="1" l="1"/>
  <c r="I138" i="1"/>
  <c r="H138" i="1"/>
  <c r="I357" i="1" l="1"/>
  <c r="I114" i="1"/>
  <c r="H114" i="1"/>
  <c r="G114" i="1"/>
  <c r="I48" i="1"/>
  <c r="H48" i="1"/>
  <c r="G48" i="1"/>
  <c r="H191" i="1" l="1"/>
  <c r="G191" i="1"/>
  <c r="H190" i="1"/>
  <c r="G190" i="1"/>
  <c r="I475" i="1"/>
  <c r="I474" i="1"/>
  <c r="I491" i="1"/>
  <c r="I488" i="1"/>
  <c r="I485" i="1"/>
  <c r="I360" i="1"/>
  <c r="I354" i="1"/>
  <c r="I351" i="1"/>
  <c r="I111" i="1" l="1"/>
  <c r="H111" i="1"/>
  <c r="G111" i="1"/>
  <c r="G231" i="1" l="1"/>
  <c r="H231" i="1"/>
  <c r="I231" i="1"/>
  <c r="G230" i="1"/>
  <c r="I235" i="1"/>
  <c r="H235" i="1"/>
  <c r="G235" i="1"/>
  <c r="I270" i="1" l="1"/>
  <c r="G66" i="1" l="1"/>
  <c r="H66" i="1"/>
  <c r="I66" i="1"/>
  <c r="I108" i="1" l="1"/>
  <c r="H108" i="1"/>
  <c r="G108" i="1"/>
  <c r="G45" i="1" l="1"/>
  <c r="I399" i="1" l="1"/>
  <c r="I348" i="1" l="1"/>
  <c r="I318" i="1" l="1"/>
  <c r="I105" i="1" l="1"/>
  <c r="H105" i="1"/>
  <c r="G105" i="1"/>
  <c r="I99" i="1"/>
  <c r="H99" i="1"/>
  <c r="G99" i="1"/>
  <c r="I42" i="1" l="1"/>
  <c r="H42" i="1"/>
  <c r="G42" i="1"/>
  <c r="G243" i="1" l="1"/>
  <c r="H243" i="1"/>
  <c r="I243" i="1"/>
  <c r="G242" i="1"/>
  <c r="I132" i="1" l="1"/>
  <c r="H132" i="1"/>
  <c r="G132" i="1"/>
  <c r="G75" i="1"/>
  <c r="I282" i="1" l="1"/>
  <c r="I96" i="1" l="1"/>
  <c r="H96" i="1"/>
  <c r="G96" i="1"/>
  <c r="I93" i="1" l="1"/>
  <c r="H93" i="1"/>
  <c r="G93" i="1"/>
  <c r="I90" i="1"/>
  <c r="H90" i="1"/>
  <c r="G90" i="1"/>
  <c r="I320" i="1" l="1"/>
  <c r="I244" i="1"/>
  <c r="H244" i="1"/>
  <c r="G244" i="1"/>
  <c r="I87" i="1" l="1"/>
  <c r="H87" i="1"/>
  <c r="G87" i="1"/>
  <c r="I345" i="1" l="1"/>
  <c r="I482" i="1"/>
  <c r="I342" i="1" l="1"/>
  <c r="I333" i="1"/>
  <c r="I330" i="1"/>
  <c r="I329" i="1"/>
  <c r="I479" i="1"/>
  <c r="I421" i="1"/>
  <c r="I327" i="1" l="1"/>
  <c r="I427" i="1" l="1"/>
  <c r="I424" i="1"/>
  <c r="I494" i="1"/>
  <c r="I476" i="1"/>
  <c r="I469" i="1"/>
  <c r="I314" i="1"/>
  <c r="I313" i="1"/>
  <c r="I526" i="1"/>
  <c r="I415" i="1" l="1"/>
  <c r="I311" i="1"/>
  <c r="I339" i="1" l="1"/>
  <c r="I300" i="1" l="1"/>
  <c r="I279" i="1"/>
  <c r="I276" i="1"/>
  <c r="I102" i="1"/>
  <c r="H102" i="1"/>
  <c r="G102" i="1"/>
  <c r="I84" i="1"/>
  <c r="H84" i="1"/>
  <c r="G84" i="1"/>
  <c r="G207" i="1" l="1"/>
  <c r="G203" i="1"/>
  <c r="G255" i="1" s="1"/>
  <c r="G530" i="1" s="1"/>
  <c r="G202" i="1"/>
  <c r="G254" i="1" s="1"/>
  <c r="G222" i="1"/>
  <c r="G225" i="1"/>
  <c r="I222" i="1"/>
  <c r="H222" i="1"/>
  <c r="G238" i="1"/>
  <c r="H238" i="1"/>
  <c r="I238" i="1"/>
  <c r="I232" i="1"/>
  <c r="H232" i="1"/>
  <c r="G232" i="1"/>
  <c r="G78" i="1"/>
  <c r="I319" i="1"/>
  <c r="I527" i="1" s="1"/>
  <c r="I522" i="1"/>
  <c r="I411" i="1"/>
  <c r="I323" i="1"/>
  <c r="I305" i="1"/>
  <c r="I264" i="1"/>
  <c r="I267" i="1"/>
  <c r="G247" i="1"/>
  <c r="G219" i="1"/>
  <c r="G216" i="1"/>
  <c r="G213" i="1"/>
  <c r="H213" i="1"/>
  <c r="I213" i="1"/>
  <c r="I210" i="1"/>
  <c r="G210" i="1"/>
  <c r="G204" i="1"/>
  <c r="H204" i="1"/>
  <c r="I204" i="1"/>
  <c r="G186" i="1"/>
  <c r="G57" i="1"/>
  <c r="H57" i="1"/>
  <c r="G72" i="1"/>
  <c r="H72" i="1"/>
  <c r="I72" i="1"/>
  <c r="I60" i="1"/>
  <c r="G60" i="1"/>
  <c r="H60" i="1"/>
  <c r="I63" i="1"/>
  <c r="G81" i="1"/>
  <c r="H81" i="1"/>
  <c r="I81" i="1"/>
  <c r="G69" i="1"/>
  <c r="G51" i="1"/>
  <c r="H51" i="1"/>
  <c r="I51" i="1"/>
  <c r="G33" i="1"/>
  <c r="H210" i="1"/>
  <c r="H216" i="1"/>
  <c r="H33" i="1"/>
  <c r="I33" i="1"/>
  <c r="I75" i="1"/>
  <c r="H75" i="1"/>
  <c r="I247" i="1"/>
  <c r="I219" i="1"/>
  <c r="I216" i="1"/>
  <c r="I207" i="1"/>
  <c r="I186" i="1"/>
  <c r="I78" i="1"/>
  <c r="I69" i="1"/>
  <c r="H69" i="1"/>
  <c r="H78" i="1"/>
  <c r="H225" i="1"/>
  <c r="H219" i="1"/>
  <c r="H247" i="1"/>
  <c r="H207" i="1"/>
  <c r="H186" i="1"/>
  <c r="G253" i="1" l="1"/>
  <c r="G529" i="1"/>
  <c r="G528" i="1" s="1"/>
  <c r="I530" i="1"/>
  <c r="I317" i="1"/>
  <c r="H255" i="1"/>
  <c r="H530" i="1" s="1"/>
  <c r="H254" i="1"/>
  <c r="H529" i="1" s="1"/>
  <c r="G144" i="1"/>
  <c r="I144" i="1"/>
  <c r="H144" i="1"/>
  <c r="H189" i="1"/>
  <c r="G201" i="1"/>
  <c r="H229" i="1"/>
  <c r="I229" i="1"/>
  <c r="G229" i="1"/>
  <c r="I510" i="1"/>
  <c r="I241" i="1"/>
  <c r="G241" i="1"/>
  <c r="H201" i="1"/>
  <c r="H528" i="1" l="1"/>
  <c r="H253" i="1"/>
  <c r="G189" i="1"/>
  <c r="I525" i="1"/>
  <c r="I529" i="1"/>
  <c r="I528" i="1" l="1"/>
</calcChain>
</file>

<file path=xl/comments1.xml><?xml version="1.0" encoding="utf-8"?>
<comments xmlns="http://schemas.openxmlformats.org/spreadsheetml/2006/main">
  <authors>
    <author>Автор</author>
  </authors>
  <commentList>
    <comment ref="G2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H2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G28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B23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B23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</commentList>
</comments>
</file>

<file path=xl/sharedStrings.xml><?xml version="1.0" encoding="utf-8"?>
<sst xmlns="http://schemas.openxmlformats.org/spreadsheetml/2006/main" count="1414" uniqueCount="291">
  <si>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</si>
  <si>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</si>
  <si>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</si>
  <si>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</si>
  <si>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</si>
  <si>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</si>
  <si>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</si>
  <si>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</si>
  <si>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</si>
  <si>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</si>
  <si>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</si>
  <si>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</si>
  <si>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</si>
  <si>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</si>
  <si>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</si>
  <si>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</si>
  <si>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</si>
  <si>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</si>
  <si>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</si>
  <si>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</si>
  <si>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</si>
  <si>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</si>
  <si>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</si>
  <si>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</si>
  <si>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</si>
  <si>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</si>
  <si>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Наименование</t>
  </si>
  <si>
    <t>Единица измерения</t>
  </si>
  <si>
    <t>с (год)</t>
  </si>
  <si>
    <t>по (год)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</si>
  <si>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</si>
  <si>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</si>
  <si>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</si>
  <si>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</si>
  <si>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</si>
  <si>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</si>
  <si>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</si>
  <si>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</si>
  <si>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</si>
  <si>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</si>
  <si>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</si>
  <si>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</si>
  <si>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</si>
  <si>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</si>
  <si>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</si>
  <si>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</si>
  <si>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</si>
  <si>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</si>
  <si>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</si>
  <si>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</si>
  <si>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</si>
  <si>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</si>
  <si>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</si>
  <si>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</si>
  <si>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</si>
  <si>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</si>
  <si>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</si>
  <si>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</si>
  <si>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</si>
  <si>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</si>
  <si>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</si>
  <si>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</si>
  <si>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</si>
  <si>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</si>
  <si>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</si>
  <si>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</si>
  <si>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</si>
  <si>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</si>
  <si>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</si>
  <si>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</si>
  <si>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</si>
  <si>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</si>
  <si>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</si>
  <si>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</si>
  <si>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</si>
  <si>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</si>
  <si>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</si>
  <si>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</si>
  <si>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</si>
  <si>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</si>
  <si>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</si>
  <si>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</si>
  <si>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</si>
  <si>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</si>
  <si>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</si>
  <si>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</si>
  <si>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</si>
  <si>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</si>
  <si>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</si>
  <si>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</si>
  <si>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</si>
  <si>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</si>
  <si>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</si>
  <si>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</si>
  <si>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</si>
  <si>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</si>
  <si>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</si>
  <si>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</si>
  <si>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</si>
  <si>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особь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</si>
  <si>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</si>
  <si>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</si>
  <si>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</si>
  <si>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</si>
  <si>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</si>
  <si>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</si>
  <si>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</si>
  <si>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</si>
  <si>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</si>
  <si>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</si>
  <si>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</si>
  <si>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</si>
  <si>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</si>
  <si>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</si>
  <si>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</si>
  <si>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</si>
  <si>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</si>
  <si>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</si>
  <si>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</si>
  <si>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</si>
  <si>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</si>
  <si>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</si>
  <si>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</si>
  <si>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</si>
  <si>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</si>
  <si>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</si>
  <si>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</si>
  <si>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</si>
  <si>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</si>
  <si>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</si>
  <si>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</si>
  <si>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</si>
  <si>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</si>
  <si>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</si>
  <si>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</si>
  <si>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</si>
  <si>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</si>
  <si>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</si>
  <si>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</si>
  <si>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</si>
  <si>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</si>
  <si>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</si>
  <si>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</si>
  <si>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</si>
  <si>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</si>
  <si>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</si>
  <si>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</si>
  <si>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</si>
  <si>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</si>
  <si>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</si>
  <si>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</si>
  <si>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</si>
  <si>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</si>
  <si>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</si>
  <si>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</si>
  <si>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</si>
  <si>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</si>
  <si>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</si>
  <si>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</si>
  <si>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</si>
  <si>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</si>
  <si>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</si>
  <si>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</si>
  <si>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</si>
  <si>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</si>
  <si>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</si>
  <si>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</si>
  <si>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</si>
  <si>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</si>
  <si>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</si>
  <si>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</si>
  <si>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</si>
  <si>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</si>
  <si>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</si>
  <si>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</si>
  <si>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</si>
  <si>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</si>
  <si>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</si>
  <si>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</si>
  <si>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</si>
  <si>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</si>
  <si>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</si>
  <si>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</si>
  <si>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</si>
  <si>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</si>
  <si>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Мероприятие 7.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</si>
  <si>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16: Ежемесячная выплата лицам, удостоенным звания "Почетный гражданин"</t>
  </si>
  <si>
    <t>Мероприятие 17: 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 года на территории Омской области)</t>
  </si>
  <si>
    <t>Мероприятие 7: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</si>
  <si>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Количество отловленных животных, не имеющих владельцев</t>
  </si>
  <si>
    <t>Мероприятие 4: Содержание объектов размещения бытовых отходов</t>
  </si>
  <si>
    <t>Мероприятие 8: Приобретение и установка котлов и оборудования для котельных</t>
  </si>
  <si>
    <t>Мероприятие 8. 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 июня 2021 года № 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</si>
  <si>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 xml:space="preserve">Мероприятие 18: Осуществление переданных государственных полномочий Омской области по возмещению стоимости услуг по погребению 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</si>
  <si>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 и другие цели)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</si>
  <si>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</si>
  <si>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</si>
  <si>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Мероприятие 3: Предоставление имущественной поддержки в виде льготной ставки арендной платы субъектам малого и среднего предпринимательства, оказывающим социальные услуги</t>
  </si>
  <si>
    <t>Количество субъектом малого и среднего предпринимательства, заключивших договор аренды на льготных условиях</t>
  </si>
  <si>
    <t xml:space="preserve">Мероприятие 19: Внесение изменений в схему территориального планирования Называевского муниципального района Омской области </t>
  </si>
  <si>
    <t>Мероприятие 9: Проектирование термоблоков ТГУ и подводящих инженерных сетей</t>
  </si>
  <si>
    <t>Мероприятие 11: Приобретение и установка технологического оборудования теплотехнического назначения (термоблок ТГУ) для отопления здания школы по адресу: Омская область, Называевский р-н, с. Налимово, ул. Школьная, д. 2</t>
  </si>
  <si>
    <t>Количество приобретенных ТГУ</t>
  </si>
  <si>
    <t>шт.</t>
  </si>
  <si>
    <t>Мероприятие 12: Приобретение и установка технологического оборудования теплотехнического назначения (термоблок ТГУ) для отопления здания СДК по адресу: Омская область, Называевский р-н, с. Налимово, пер. Светлый, д. 15</t>
  </si>
  <si>
    <t>Мероприятие 13: Замена котла КВЖ-0,6 на котел КВр-0,6 в котельной № 11 с. Лорис-Меликово</t>
  </si>
  <si>
    <t>Количество замененных котлов</t>
  </si>
  <si>
    <t>Количество ликвидированных несанкционированных свалок</t>
  </si>
  <si>
    <t>Мероприятие 6: Создание мест (площадок) накопления ТКО</t>
  </si>
  <si>
    <t>Мероприятие 7: Приобретение контейнеров (бункеров)</t>
  </si>
  <si>
    <t>Количество приобретенных контейнеров (бункеров)</t>
  </si>
  <si>
    <t>Мероприятие 9. Содействие дополнительному профессиональному образованию работников финансовых органов муниципальных районов Омской области по дополнительным профессиональным программам</t>
  </si>
  <si>
    <t>Мероприятие 20: Содействие достижению наилучших значений показателей деятельности органов местного самоуправления муниципальных районов (городского округа_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</si>
  <si>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</si>
  <si>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</si>
  <si>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</si>
  <si>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</si>
  <si>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</si>
  <si>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Мероприятие 3: На реализацию мероприятий по содержанию и ремонту автомобильных дорог сооружений, проведение отдельных мероприятий, связанных с дорожным хозяйством</t>
  </si>
  <si>
    <t>Мероприятие 4. На реализацию мероприятий по содержанию общественной бани</t>
  </si>
  <si>
    <t>Мероприятие 5. На реализацию мероприятий по доработке заявки на конкурс лучших проектов создания комфортной городской среды</t>
  </si>
  <si>
    <t>Мероприятие 6. 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</si>
  <si>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7. На реализацию мероприятий по газификации объектов, находящихся в собственности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</si>
  <si>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</si>
  <si>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</si>
  <si>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</si>
  <si>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</si>
  <si>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</si>
  <si>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</si>
  <si>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</si>
  <si>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</si>
  <si>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8. Приобретение и (или) установка (монтаж) технологического оборудования, трубной продукции теплотехнического и водохозяйственного назначения (Приобретение трубной продукции теплотехнического назначения по ул. Серова, ул. Тобольская в городе Называевске Омской области)</t>
  </si>
  <si>
    <t>Мероприятие 21:Внесение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</si>
  <si>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</si>
  <si>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9. На реализацию мероприятий по созданию комфортной городской среды</t>
  </si>
  <si>
    <t>Мероприятие 10: Приобретение, содержание и обслуживание муниципального имущества (приобретение квартиры в с. Муравьевка ул. Колхозная, д. 58)</t>
  </si>
  <si>
    <t>Мероприятие 9: 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</si>
  <si>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Количество приобретенных резервных источников электроснабжения</t>
  </si>
  <si>
    <t>Мероприятие 6: Строительство "Газопровода-ввода" к автономной котельной здания администрации по адресу: Омская область Называевский район с. Налимово, ул. Школьная, д. 8</t>
  </si>
  <si>
    <t>Мероприятие 7: Газоснабжение автономной котельной здания Администрации по адресу: Омская область Называевский район с. Налимово ул. Школьная, д. 8</t>
  </si>
  <si>
    <t>Мероприятие 8: Техническое и аварийное обслуживание газопровода с. Налимово, Называевского района, Омской области</t>
  </si>
  <si>
    <t>Мероприятие 22: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по мобилизационной подготовке</t>
  </si>
  <si>
    <t>Мероприятие 9: Технологическое присоединение энергопринимающих устройств "Термоблок газовый уличный 240" расположенного по адресу: Омская область, Называевский район, с. Налимово, ул.Школьная</t>
  </si>
  <si>
    <t>Мероприятие 10: Технологическое присоединение энергопринимающих устройств "Термоблок газовый уличный (отопительная установка)" расположенного по адресу: Омская область, Называевский район, с. Налимово, пер. Светлый</t>
  </si>
  <si>
    <t>Мероприятие 17: Приобретение и установка резервных источников электроснабжения (по адресу: Омская область, Называевский р-н, с. Мангут, ул. Железнодорожная 1-я, д.16А в котельную № 12)</t>
  </si>
  <si>
    <t>Мероприятие 5: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</si>
  <si>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4: Организация сбора, транспортирования и захоронение твердых коммунальных отходов, а также ликвидация объектов размещения твердых коммунальных отходов</t>
  </si>
  <si>
    <t>Мероприятие 11: Приобретение, содержание и обслуживание муниципального имущества (приобретение квартиры в с. Искра)</t>
  </si>
  <si>
    <t>Мероприятие 20: Приобретение емкости для резервного топливоснабжения</t>
  </si>
  <si>
    <t>Мероприятие 21: Технологическое подключение объекта капитального строительства к сети водоснабжения</t>
  </si>
  <si>
    <t>Мероприятие 22: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</si>
  <si>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Освоениеденежных средств в полном объеме</t>
  </si>
  <si>
    <t>Мероприятие 11: Авторский надзор по объекту "Газоснабжение с. Налимово Называевского муниципального района Омской области"</t>
  </si>
  <si>
    <t>Мероприятие 12: Устройство фундамента и молниезащита для ТГУ НОРД 240 по адресу: Омская область, называевский район, с. Налимово, ул. Школьная, д. 2</t>
  </si>
  <si>
    <t>Мероприятие 13: Устройство фундамента и молниезащита для ТГУ НОРД 150 по адресу: Омская область, называевский район, с. Налимово, пер. светлый, д. 15</t>
  </si>
  <si>
    <t>Мероприятие 14: Пусконаладочные работы</t>
  </si>
  <si>
    <t>Мероприятие 15: Строительство "Газопровода-ввода" к зданию СДК по адресу: Омская область, Называевский район, с. Налимово, пер. Светлый, д. 15</t>
  </si>
  <si>
    <t>Мероприятие 16: Строительство "Газопровода-ввода" к зданиюшколы по адресу: Омская область, Называевский район, с. Налимово, ул. Школьная, д. 2</t>
  </si>
  <si>
    <t>Мероприятие 17: Строительство сети газопотребления здания СДК по адресу: Омская область, Называевский район, с. Налимово, пер. Светлый, д. 15</t>
  </si>
  <si>
    <t>Мероприятие 18: Строительство сети газопотребления здания школы по адресу: Омская область, Называевский район, с. Налимово, ул. Школьная, д. 2</t>
  </si>
  <si>
    <t>Мероприятие 2:Межбюджетные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</t>
  </si>
  <si>
    <t>Мероприятие 10. На реализацию мероприятий по благоустройству территории</t>
  </si>
  <si>
    <t>Мероприятие 12: Приобретение специальной техники для очистки тротуаров и пешеходных зон</t>
  </si>
  <si>
    <t>Мероприятие 23:Приобретение и установка резервного источника электроснабжения по адресу: Омская область, Называевский р-н, г. называевск, ул. Ленина, 133 в котельную № 13</t>
  </si>
  <si>
    <t>Мероприятие 24:Приобретение трубной продукции теплотехнического назначения для замены участков сетей теплоснабжения в городе Называевске Омской области</t>
  </si>
  <si>
    <t>Мероприятие 23:  Осуществление части полномочий по решению вопросов местного значения в соответствии с заключенными соглашениями на организацию в границах городского поселения теплоснабжения населения</t>
  </si>
  <si>
    <t>Мероприятие 13: Исполнение судебных актов (Решение суда от 14.09.2023 года, определение от 26.01.2024 года) на приобретение жилого помещения в городе Называевске для семьи Архицких</t>
  </si>
  <si>
    <t>Количество приобретенных жилых помещений</t>
  </si>
  <si>
    <t>Мероприятие 30: Разработка проектной документации на модульную газовую котельную в с. Лорис- Меликово Называевского района Омской области</t>
  </si>
  <si>
    <t xml:space="preserve">Количество разработанных проектно-сметных документаций </t>
  </si>
  <si>
    <t>Мероприятие 11: На закупку товаров, работ и услуг в сфере информационно-коммуникационных технологий</t>
  </si>
  <si>
    <t>Мероприятие 12: На оплату коммунальных услуг</t>
  </si>
  <si>
    <t>Мероприятие 13: На мероприятия в области социальной политики (доплаты к пенсиям муниципальных служащих)</t>
  </si>
  <si>
    <t>Мероприятие 31: Приобретение и установка автоматической системы дозирования реагентов "Комплексон-6"</t>
  </si>
  <si>
    <t>Количество приобретенных установок автоматической системы "Комплексон-6"</t>
  </si>
  <si>
    <t>Мероприятие 32: Приобретение секции водоводяного теплообменника марки ПВ1 325х4-Г-1,0-28,49 УЗ</t>
  </si>
  <si>
    <t>Мероприятие 33: Приобретение электродвигателя сетевого насоса марки 5АИ 280 М4 132 кВт 1500 об/мин</t>
  </si>
  <si>
    <t>Количество приобретенных электродвигателей сетевых насосов</t>
  </si>
  <si>
    <t>Мероприятие 34: Приобретение дымососа ДН-10у (30кВт, 1500 об/мин, левый)</t>
  </si>
  <si>
    <t>Количество приобретенных дымососов</t>
  </si>
  <si>
    <t>Мероприятие 35: Приобретение дымососа ДН-6,3 5,5 кВт, 1500 об/мин</t>
  </si>
  <si>
    <t>Мероприятие 24: Исполнение судебных актов, предусматривающих взыскание денежных средств за счет казны</t>
  </si>
  <si>
    <t>Исполнение судебных актов в полном объеме</t>
  </si>
  <si>
    <t>Мероприятие 25: Проведение комплексных кадастровых работ</t>
  </si>
  <si>
    <t>Освоение денежных средств  в полном объеме</t>
  </si>
  <si>
    <t>Мероприятие 14: На реализацию мероприятий в области коммунального хозяйства на приобретение трубной продукции для замены водопроводных сетей г. Называевска</t>
  </si>
  <si>
    <t>План</t>
  </si>
  <si>
    <t>Факт</t>
  </si>
  <si>
    <t>Процент исполнения</t>
  </si>
  <si>
    <t>Отчет о реализации муниципальной программы</t>
  </si>
  <si>
    <t>"Развитие экономического потенциала Называевского муниципального района"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</si>
</sst>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14">
    <xf numFmtId="0" fontId="0" fillId="0" borderId="0" xfId="0"/>
    <xf numFmtId="4" fontId="6" fillId="0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1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4" fontId="9" fillId="0" borderId="1" xfId="1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4" fontId="6" fillId="2" borderId="1" xfId="1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4" fontId="6" fillId="5" borderId="1" xfId="0" applyNumberFormat="1" applyFont="1" applyFill="1" applyBorder="1" applyAlignment="1">
      <alignment horizontal="center" vertical="top" wrapText="1"/>
    </xf>
    <xf numFmtId="4" fontId="6" fillId="2" borderId="2" xfId="1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 wrapText="1"/>
    </xf>
    <xf numFmtId="4" fontId="8" fillId="2" borderId="4" xfId="0" applyNumberFormat="1" applyFont="1" applyFill="1" applyBorder="1" applyAlignment="1">
      <alignment horizontal="center" vertical="top" wrapText="1"/>
    </xf>
    <xf numFmtId="4" fontId="9" fillId="0" borderId="2" xfId="1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4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4" fontId="9" fillId="5" borderId="1" xfId="1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4" fontId="9" fillId="5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top"/>
    </xf>
    <xf numFmtId="4" fontId="9" fillId="0" borderId="4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left" vertical="top" wrapText="1"/>
    </xf>
    <xf numFmtId="4" fontId="9" fillId="3" borderId="1" xfId="1" applyNumberFormat="1" applyFont="1" applyFill="1" applyBorder="1" applyAlignment="1">
      <alignment horizontal="center" vertical="top" wrapText="1"/>
    </xf>
    <xf numFmtId="4" fontId="9" fillId="3" borderId="1" xfId="0" applyNumberFormat="1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left" vertical="top" wrapText="1"/>
    </xf>
    <xf numFmtId="4" fontId="9" fillId="4" borderId="1" xfId="1" applyNumberFormat="1" applyFont="1" applyFill="1" applyBorder="1" applyAlignment="1">
      <alignment horizontal="center" vertical="top" wrapText="1"/>
    </xf>
    <xf numFmtId="4" fontId="9" fillId="4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4" fontId="12" fillId="5" borderId="1" xfId="1" applyNumberFormat="1" applyFont="1" applyFill="1" applyBorder="1" applyAlignment="1">
      <alignment horizontal="center" vertical="top" wrapText="1"/>
    </xf>
    <xf numFmtId="4" fontId="12" fillId="5" borderId="1" xfId="0" applyNumberFormat="1" applyFont="1" applyFill="1" applyBorder="1" applyAlignment="1">
      <alignment horizontal="center" vertical="top" wrapText="1"/>
    </xf>
    <xf numFmtId="4" fontId="12" fillId="0" borderId="1" xfId="1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/>
    </xf>
    <xf numFmtId="4" fontId="12" fillId="0" borderId="4" xfId="0" applyNumberFormat="1" applyFont="1" applyFill="1" applyBorder="1" applyAlignment="1">
      <alignment horizontal="center" vertical="top" wrapText="1"/>
    </xf>
    <xf numFmtId="4" fontId="12" fillId="3" borderId="1" xfId="1" applyNumberFormat="1" applyFont="1" applyFill="1" applyBorder="1" applyAlignment="1">
      <alignment horizontal="center" vertical="top" wrapText="1"/>
    </xf>
    <xf numFmtId="4" fontId="12" fillId="3" borderId="1" xfId="0" applyNumberFormat="1" applyFont="1" applyFill="1" applyBorder="1" applyAlignment="1">
      <alignment horizontal="center" vertical="top" wrapText="1"/>
    </xf>
    <xf numFmtId="4" fontId="12" fillId="4" borderId="1" xfId="1" applyNumberFormat="1" applyFont="1" applyFill="1" applyBorder="1" applyAlignment="1">
      <alignment horizontal="center" vertical="top" wrapText="1"/>
    </xf>
    <xf numFmtId="4" fontId="12" fillId="4" borderId="1" xfId="0" applyNumberFormat="1" applyFont="1" applyFill="1" applyBorder="1" applyAlignment="1">
      <alignment horizontal="center" vertical="top" wrapText="1"/>
    </xf>
    <xf numFmtId="4" fontId="6" fillId="6" borderId="1" xfId="0" applyNumberFormat="1" applyFont="1" applyFill="1" applyBorder="1" applyAlignment="1">
      <alignment horizontal="center" vertical="top" wrapText="1"/>
    </xf>
    <xf numFmtId="0" fontId="6" fillId="6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vertical="top" wrapText="1"/>
    </xf>
    <xf numFmtId="0" fontId="6" fillId="6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4" fontId="9" fillId="0" borderId="3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 wrapText="1"/>
    </xf>
    <xf numFmtId="0" fontId="9" fillId="6" borderId="2" xfId="0" applyFont="1" applyFill="1" applyBorder="1" applyAlignment="1">
      <alignment horizontal="center" vertical="top" wrapText="1"/>
    </xf>
    <xf numFmtId="0" fontId="9" fillId="6" borderId="3" xfId="0" applyFont="1" applyFill="1" applyBorder="1" applyAlignment="1">
      <alignment horizontal="center" vertical="top" wrapText="1"/>
    </xf>
    <xf numFmtId="0" fontId="9" fillId="6" borderId="4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64" fontId="6" fillId="2" borderId="2" xfId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164" fontId="9" fillId="0" borderId="2" xfId="1" applyFont="1" applyFill="1" applyBorder="1" applyAlignment="1">
      <alignment horizontal="center" vertical="top" wrapText="1"/>
    </xf>
    <xf numFmtId="0" fontId="6" fillId="6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center" vertical="top" wrapText="1"/>
    </xf>
    <xf numFmtId="0" fontId="6" fillId="6" borderId="4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top" wrapText="1"/>
    </xf>
    <xf numFmtId="0" fontId="9" fillId="5" borderId="3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0" fontId="9" fillId="5" borderId="4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164" fontId="6" fillId="0" borderId="2" xfId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left" vertical="top"/>
    </xf>
    <xf numFmtId="0" fontId="9" fillId="0" borderId="11" xfId="0" applyFont="1" applyFill="1" applyBorder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10" xfId="0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horizontal="left" vertical="top" wrapText="1"/>
    </xf>
    <xf numFmtId="0" fontId="9" fillId="4" borderId="6" xfId="0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left" vertical="top" wrapText="1"/>
    </xf>
    <xf numFmtId="0" fontId="9" fillId="4" borderId="8" xfId="0" applyFont="1" applyFill="1" applyBorder="1" applyAlignment="1">
      <alignment horizontal="left" vertical="top" wrapText="1"/>
    </xf>
    <xf numFmtId="0" fontId="9" fillId="4" borderId="9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4" fontId="9" fillId="0" borderId="2" xfId="1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" fontId="11" fillId="0" borderId="4" xfId="0" applyNumberFormat="1" applyFont="1" applyFill="1" applyBorder="1" applyAlignment="1">
      <alignment horizontal="center" vertical="top" wrapText="1"/>
    </xf>
    <xf numFmtId="49" fontId="6" fillId="0" borderId="2" xfId="2" applyNumberFormat="1" applyFont="1" applyFill="1" applyBorder="1" applyAlignment="1">
      <alignment horizontal="left" vertical="top" wrapText="1"/>
    </xf>
    <xf numFmtId="49" fontId="6" fillId="0" borderId="3" xfId="2" applyNumberFormat="1" applyFont="1" applyFill="1" applyBorder="1" applyAlignment="1">
      <alignment horizontal="left" vertical="top" wrapText="1"/>
    </xf>
    <xf numFmtId="49" fontId="6" fillId="0" borderId="4" xfId="2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3" xfId="0" applyFont="1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6" fillId="5" borderId="3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0" fontId="6" fillId="5" borderId="10" xfId="0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left" vertical="top" wrapText="1"/>
    </xf>
    <xf numFmtId="0" fontId="6" fillId="5" borderId="6" xfId="0" applyFont="1" applyFill="1" applyBorder="1" applyAlignment="1">
      <alignment horizontal="left" vertical="top" wrapText="1"/>
    </xf>
    <xf numFmtId="0" fontId="8" fillId="5" borderId="7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8" fillId="5" borderId="9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top" wrapText="1"/>
    </xf>
    <xf numFmtId="0" fontId="9" fillId="5" borderId="10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  <xf numFmtId="0" fontId="9" fillId="5" borderId="6" xfId="0" applyFont="1" applyFill="1" applyBorder="1" applyAlignment="1">
      <alignment horizontal="left" vertical="top" wrapText="1"/>
    </xf>
    <xf numFmtId="0" fontId="9" fillId="5" borderId="7" xfId="0" applyFont="1" applyFill="1" applyBorder="1" applyAlignment="1">
      <alignment horizontal="left" vertical="top" wrapText="1"/>
    </xf>
    <xf numFmtId="0" fontId="9" fillId="5" borderId="8" xfId="0" applyFont="1" applyFill="1" applyBorder="1" applyAlignment="1">
      <alignment horizontal="left" vertical="top" wrapText="1"/>
    </xf>
    <xf numFmtId="0" fontId="9" fillId="5" borderId="9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4" fontId="9" fillId="0" borderId="3" xfId="1" applyNumberFormat="1" applyFont="1" applyFill="1" applyBorder="1" applyAlignment="1">
      <alignment horizontal="center" vertical="top" wrapText="1"/>
    </xf>
    <xf numFmtId="4" fontId="9" fillId="0" borderId="4" xfId="1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30"/>
  <sheetViews>
    <sheetView tabSelected="1" view="pageBreakPreview" zoomScale="70" zoomScaleNormal="70" zoomScaleSheetLayoutView="70" workbookViewId="0">
      <pane xSplit="6" ySplit="17" topLeftCell="G262" activePane="bottomRight" state="frozen"/>
      <selection pane="topRight" activeCell="G1" sqref="G1"/>
      <selection pane="bottomLeft" activeCell="A6" sqref="A6"/>
      <selection pane="bottomRight" activeCell="L267" sqref="L267:L269"/>
    </sheetView>
  </sheetViews>
  <sheetFormatPr defaultColWidth="9.109375" defaultRowHeight="10.199999999999999" x14ac:dyDescent="0.3"/>
  <cols>
    <col min="1" max="1" width="3.88671875" style="2" customWidth="1"/>
    <col min="2" max="2" width="14.6640625" style="2" customWidth="1"/>
    <col min="3" max="3" width="5.109375" style="2" customWidth="1"/>
    <col min="4" max="4" width="4.21875" style="2" customWidth="1"/>
    <col min="5" max="5" width="11.5546875" style="2" customWidth="1"/>
    <col min="6" max="6" width="18.44140625" style="2" customWidth="1"/>
    <col min="7" max="7" width="16.109375" style="2" customWidth="1"/>
    <col min="8" max="8" width="16.6640625" style="2" customWidth="1"/>
    <col min="9" max="9" width="11" style="2" customWidth="1"/>
    <col min="10" max="10" width="18.21875" style="2" customWidth="1"/>
    <col min="11" max="11" width="5.5546875" style="2" customWidth="1"/>
    <col min="12" max="12" width="4.77734375" style="2" customWidth="1"/>
    <col min="13" max="13" width="5" style="2" customWidth="1"/>
    <col min="14" max="14" width="5.44140625" style="2" customWidth="1"/>
    <col min="15" max="16384" width="9.109375" style="2"/>
  </cols>
  <sheetData>
    <row r="1" spans="1:15" hidden="1" x14ac:dyDescent="0.3"/>
    <row r="2" spans="1:15" hidden="1" x14ac:dyDescent="0.3">
      <c r="L2" s="152"/>
      <c r="M2" s="152"/>
      <c r="N2" s="152"/>
    </row>
    <row r="3" spans="1:15" hidden="1" x14ac:dyDescent="0.3">
      <c r="L3" s="152"/>
      <c r="M3" s="152"/>
      <c r="N3" s="152"/>
    </row>
    <row r="4" spans="1:15" ht="18.75" hidden="1" customHeight="1" x14ac:dyDescent="0.3">
      <c r="L4" s="152"/>
      <c r="M4" s="152"/>
      <c r="N4" s="152"/>
    </row>
    <row r="5" spans="1:15" hidden="1" x14ac:dyDescent="0.3">
      <c r="L5" s="152"/>
      <c r="M5" s="152"/>
      <c r="N5" s="152"/>
    </row>
    <row r="6" spans="1:15" hidden="1" x14ac:dyDescent="0.3">
      <c r="L6" s="152"/>
      <c r="M6" s="152"/>
      <c r="N6" s="152"/>
      <c r="O6" s="152"/>
    </row>
    <row r="7" spans="1:15" hidden="1" x14ac:dyDescent="0.3">
      <c r="L7" s="152"/>
      <c r="M7" s="152"/>
      <c r="N7" s="152"/>
    </row>
    <row r="9" spans="1:15" x14ac:dyDescent="0.3">
      <c r="A9" s="148" t="s">
        <v>289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</row>
    <row r="10" spans="1:15" x14ac:dyDescent="0.3">
      <c r="A10" s="148" t="s">
        <v>290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</row>
    <row r="13" spans="1:15" x14ac:dyDescent="0.3">
      <c r="A13" s="101" t="s">
        <v>32</v>
      </c>
      <c r="B13" s="101" t="s">
        <v>22</v>
      </c>
      <c r="C13" s="101" t="s">
        <v>23</v>
      </c>
      <c r="D13" s="101"/>
      <c r="E13" s="83" t="s">
        <v>33</v>
      </c>
      <c r="F13" s="101" t="s">
        <v>24</v>
      </c>
      <c r="G13" s="101"/>
      <c r="H13" s="101"/>
      <c r="I13" s="101"/>
      <c r="J13" s="101" t="s">
        <v>34</v>
      </c>
      <c r="K13" s="101"/>
      <c r="L13" s="101"/>
      <c r="M13" s="101"/>
      <c r="N13" s="101"/>
      <c r="O13" s="3"/>
    </row>
    <row r="14" spans="1:15" x14ac:dyDescent="0.3">
      <c r="A14" s="101"/>
      <c r="B14" s="101"/>
      <c r="C14" s="101"/>
      <c r="D14" s="101"/>
      <c r="E14" s="84"/>
      <c r="F14" s="101" t="s">
        <v>25</v>
      </c>
      <c r="G14" s="101"/>
      <c r="H14" s="101"/>
      <c r="I14" s="101"/>
      <c r="J14" s="101" t="s">
        <v>26</v>
      </c>
      <c r="K14" s="101" t="s">
        <v>27</v>
      </c>
      <c r="L14" s="101"/>
      <c r="M14" s="101"/>
      <c r="N14" s="101"/>
      <c r="O14" s="3"/>
    </row>
    <row r="15" spans="1:15" ht="34.5" customHeight="1" x14ac:dyDescent="0.3">
      <c r="A15" s="101"/>
      <c r="B15" s="101"/>
      <c r="C15" s="83" t="s">
        <v>28</v>
      </c>
      <c r="D15" s="83" t="s">
        <v>29</v>
      </c>
      <c r="E15" s="84"/>
      <c r="F15" s="101"/>
      <c r="G15" s="101"/>
      <c r="H15" s="101"/>
      <c r="I15" s="101"/>
      <c r="J15" s="101"/>
      <c r="K15" s="101"/>
      <c r="L15" s="101"/>
      <c r="M15" s="101"/>
      <c r="N15" s="101"/>
      <c r="O15" s="3"/>
    </row>
    <row r="16" spans="1:15" ht="46.8" customHeight="1" x14ac:dyDescent="0.3">
      <c r="A16" s="101"/>
      <c r="B16" s="101"/>
      <c r="C16" s="85"/>
      <c r="D16" s="85"/>
      <c r="E16" s="85"/>
      <c r="F16" s="101"/>
      <c r="G16" s="4" t="s">
        <v>286</v>
      </c>
      <c r="H16" s="4" t="s">
        <v>287</v>
      </c>
      <c r="I16" s="4" t="s">
        <v>288</v>
      </c>
      <c r="J16" s="101"/>
      <c r="K16" s="101"/>
      <c r="L16" s="4" t="s">
        <v>286</v>
      </c>
      <c r="M16" s="4" t="s">
        <v>287</v>
      </c>
      <c r="N16" s="4" t="s">
        <v>288</v>
      </c>
      <c r="O16" s="3"/>
    </row>
    <row r="17" spans="1:15" s="7" customFormat="1" x14ac:dyDescent="0.3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12</v>
      </c>
      <c r="H17" s="5">
        <v>13</v>
      </c>
      <c r="I17" s="5">
        <v>14</v>
      </c>
      <c r="J17" s="5">
        <v>16</v>
      </c>
      <c r="K17" s="5">
        <v>17</v>
      </c>
      <c r="L17" s="5">
        <v>23</v>
      </c>
      <c r="M17" s="5">
        <v>24</v>
      </c>
      <c r="N17" s="5">
        <v>24</v>
      </c>
      <c r="O17" s="6"/>
    </row>
    <row r="18" spans="1:15" ht="33.75" customHeight="1" x14ac:dyDescent="0.3">
      <c r="A18" s="102" t="s">
        <v>59</v>
      </c>
      <c r="B18" s="102"/>
      <c r="C18" s="8">
        <v>2020</v>
      </c>
      <c r="D18" s="8">
        <v>2026</v>
      </c>
      <c r="E18" s="8" t="s">
        <v>30</v>
      </c>
      <c r="F18" s="8" t="s">
        <v>30</v>
      </c>
      <c r="G18" s="1" t="s">
        <v>30</v>
      </c>
      <c r="H18" s="1" t="s">
        <v>30</v>
      </c>
      <c r="I18" s="1" t="s">
        <v>30</v>
      </c>
      <c r="J18" s="4" t="s">
        <v>30</v>
      </c>
      <c r="K18" s="4" t="s">
        <v>30</v>
      </c>
      <c r="L18" s="4" t="s">
        <v>30</v>
      </c>
      <c r="M18" s="4" t="s">
        <v>30</v>
      </c>
      <c r="N18" s="4" t="s">
        <v>30</v>
      </c>
      <c r="O18" s="3"/>
    </row>
    <row r="19" spans="1:15" ht="63" customHeight="1" x14ac:dyDescent="0.3">
      <c r="A19" s="102" t="s">
        <v>66</v>
      </c>
      <c r="B19" s="102"/>
      <c r="C19" s="8">
        <v>2020</v>
      </c>
      <c r="D19" s="8">
        <v>2026</v>
      </c>
      <c r="E19" s="8" t="s">
        <v>30</v>
      </c>
      <c r="F19" s="8" t="s">
        <v>30</v>
      </c>
      <c r="G19" s="1" t="s">
        <v>30</v>
      </c>
      <c r="H19" s="1" t="s">
        <v>30</v>
      </c>
      <c r="I19" s="1" t="s">
        <v>30</v>
      </c>
      <c r="J19" s="4" t="s">
        <v>30</v>
      </c>
      <c r="K19" s="4" t="s">
        <v>30</v>
      </c>
      <c r="L19" s="4" t="s">
        <v>30</v>
      </c>
      <c r="M19" s="4" t="s">
        <v>30</v>
      </c>
      <c r="N19" s="4" t="s">
        <v>30</v>
      </c>
      <c r="O19" s="3"/>
    </row>
    <row r="20" spans="1:15" ht="96" customHeight="1" x14ac:dyDescent="0.3">
      <c r="A20" s="102" t="s">
        <v>68</v>
      </c>
      <c r="B20" s="102"/>
      <c r="C20" s="8">
        <v>2020</v>
      </c>
      <c r="D20" s="8">
        <v>2026</v>
      </c>
      <c r="E20" s="8" t="s">
        <v>30</v>
      </c>
      <c r="F20" s="8" t="s">
        <v>30</v>
      </c>
      <c r="G20" s="1" t="s">
        <v>30</v>
      </c>
      <c r="H20" s="1" t="s">
        <v>30</v>
      </c>
      <c r="I20" s="1" t="s">
        <v>30</v>
      </c>
      <c r="J20" s="4" t="s">
        <v>30</v>
      </c>
      <c r="K20" s="4" t="s">
        <v>30</v>
      </c>
      <c r="L20" s="4" t="s">
        <v>30</v>
      </c>
      <c r="M20" s="4" t="s">
        <v>30</v>
      </c>
      <c r="N20" s="4" t="s">
        <v>30</v>
      </c>
      <c r="O20" s="3"/>
    </row>
    <row r="21" spans="1:15" ht="15.75" customHeight="1" x14ac:dyDescent="0.3">
      <c r="A21" s="104"/>
      <c r="B21" s="104" t="s">
        <v>67</v>
      </c>
      <c r="C21" s="109">
        <v>2020</v>
      </c>
      <c r="D21" s="109">
        <v>2026</v>
      </c>
      <c r="E21" s="109" t="s">
        <v>30</v>
      </c>
      <c r="F21" s="109" t="s">
        <v>30</v>
      </c>
      <c r="G21" s="143" t="s">
        <v>16</v>
      </c>
      <c r="H21" s="143" t="s">
        <v>30</v>
      </c>
      <c r="I21" s="143" t="s">
        <v>30</v>
      </c>
      <c r="J21" s="83" t="s">
        <v>30</v>
      </c>
      <c r="K21" s="83" t="s">
        <v>30</v>
      </c>
      <c r="L21" s="83" t="s">
        <v>30</v>
      </c>
      <c r="M21" s="83" t="s">
        <v>30</v>
      </c>
      <c r="N21" s="83" t="s">
        <v>30</v>
      </c>
      <c r="O21" s="3"/>
    </row>
    <row r="22" spans="1:15" x14ac:dyDescent="0.3">
      <c r="A22" s="105"/>
      <c r="B22" s="105"/>
      <c r="C22" s="110"/>
      <c r="D22" s="110"/>
      <c r="E22" s="110"/>
      <c r="F22" s="110"/>
      <c r="G22" s="146"/>
      <c r="H22" s="146"/>
      <c r="I22" s="146"/>
      <c r="J22" s="84"/>
      <c r="K22" s="84"/>
      <c r="L22" s="84"/>
      <c r="M22" s="84"/>
      <c r="N22" s="84"/>
      <c r="O22" s="3"/>
    </row>
    <row r="23" spans="1:15" x14ac:dyDescent="0.3">
      <c r="A23" s="105"/>
      <c r="B23" s="105"/>
      <c r="C23" s="110"/>
      <c r="D23" s="110"/>
      <c r="E23" s="111"/>
      <c r="F23" s="111"/>
      <c r="G23" s="147"/>
      <c r="H23" s="147"/>
      <c r="I23" s="147"/>
      <c r="J23" s="85"/>
      <c r="K23" s="85"/>
      <c r="L23" s="85"/>
      <c r="M23" s="85"/>
      <c r="N23" s="85"/>
      <c r="O23" s="3"/>
    </row>
    <row r="24" spans="1:15" ht="15.75" customHeight="1" x14ac:dyDescent="0.3">
      <c r="A24" s="102"/>
      <c r="B24" s="102" t="s">
        <v>40</v>
      </c>
      <c r="C24" s="103">
        <v>2020</v>
      </c>
      <c r="D24" s="103">
        <v>2026</v>
      </c>
      <c r="E24" s="104" t="s">
        <v>41</v>
      </c>
      <c r="F24" s="9" t="s">
        <v>31</v>
      </c>
      <c r="G24" s="10">
        <v>55929424.75</v>
      </c>
      <c r="H24" s="10">
        <v>55929424.75</v>
      </c>
      <c r="I24" s="10">
        <v>100</v>
      </c>
      <c r="J24" s="101" t="s">
        <v>30</v>
      </c>
      <c r="K24" s="101" t="s">
        <v>30</v>
      </c>
      <c r="L24" s="101" t="s">
        <v>30</v>
      </c>
      <c r="M24" s="101" t="s">
        <v>30</v>
      </c>
      <c r="N24" s="101" t="s">
        <v>30</v>
      </c>
      <c r="O24" s="3"/>
    </row>
    <row r="25" spans="1:15" ht="55.2" customHeight="1" x14ac:dyDescent="0.3">
      <c r="A25" s="102"/>
      <c r="B25" s="102"/>
      <c r="C25" s="103"/>
      <c r="D25" s="103"/>
      <c r="E25" s="105"/>
      <c r="F25" s="9" t="s">
        <v>35</v>
      </c>
      <c r="G25" s="10">
        <v>15772872.380000001</v>
      </c>
      <c r="H25" s="10">
        <v>15772872.380000001</v>
      </c>
      <c r="I25" s="10">
        <v>100</v>
      </c>
      <c r="J25" s="101"/>
      <c r="K25" s="101"/>
      <c r="L25" s="101"/>
      <c r="M25" s="101"/>
      <c r="N25" s="101"/>
      <c r="O25" s="3"/>
    </row>
    <row r="26" spans="1:15" ht="30.6" x14ac:dyDescent="0.3">
      <c r="A26" s="102"/>
      <c r="B26" s="102"/>
      <c r="C26" s="103"/>
      <c r="D26" s="103"/>
      <c r="E26" s="105"/>
      <c r="F26" s="9" t="s">
        <v>36</v>
      </c>
      <c r="G26" s="1">
        <v>40156552.369999997</v>
      </c>
      <c r="H26" s="1">
        <v>40156552.369999997</v>
      </c>
      <c r="I26" s="1">
        <v>100</v>
      </c>
      <c r="J26" s="101"/>
      <c r="K26" s="101"/>
      <c r="L26" s="101"/>
      <c r="M26" s="101"/>
      <c r="N26" s="101"/>
      <c r="O26" s="3"/>
    </row>
    <row r="27" spans="1:15" ht="15.75" customHeight="1" x14ac:dyDescent="0.3">
      <c r="A27" s="102"/>
      <c r="B27" s="102" t="s">
        <v>1</v>
      </c>
      <c r="C27" s="103">
        <v>2020</v>
      </c>
      <c r="D27" s="103">
        <v>2026</v>
      </c>
      <c r="E27" s="104" t="s">
        <v>41</v>
      </c>
      <c r="F27" s="9" t="s">
        <v>31</v>
      </c>
      <c r="G27" s="10">
        <v>2559345.5099999998</v>
      </c>
      <c r="H27" s="10">
        <v>2559345.5099999998</v>
      </c>
      <c r="I27" s="10">
        <v>100</v>
      </c>
      <c r="J27" s="101" t="s">
        <v>61</v>
      </c>
      <c r="K27" s="101" t="s">
        <v>62</v>
      </c>
      <c r="L27" s="101">
        <v>100</v>
      </c>
      <c r="M27" s="101">
        <v>100</v>
      </c>
      <c r="N27" s="101">
        <v>100</v>
      </c>
      <c r="O27" s="3"/>
    </row>
    <row r="28" spans="1:15" ht="52.2" customHeight="1" x14ac:dyDescent="0.3">
      <c r="A28" s="102"/>
      <c r="B28" s="102"/>
      <c r="C28" s="103"/>
      <c r="D28" s="103"/>
      <c r="E28" s="105"/>
      <c r="F28" s="9" t="s">
        <v>35</v>
      </c>
      <c r="G28" s="10">
        <v>2559345.5099999998</v>
      </c>
      <c r="H28" s="10">
        <v>2559345.5099999998</v>
      </c>
      <c r="I28" s="10">
        <v>100</v>
      </c>
      <c r="J28" s="101"/>
      <c r="K28" s="101"/>
      <c r="L28" s="101"/>
      <c r="M28" s="101"/>
      <c r="N28" s="101"/>
      <c r="O28" s="3"/>
    </row>
    <row r="29" spans="1:15" ht="31.8" customHeight="1" x14ac:dyDescent="0.3">
      <c r="A29" s="102"/>
      <c r="B29" s="102"/>
      <c r="C29" s="103"/>
      <c r="D29" s="103"/>
      <c r="E29" s="105"/>
      <c r="F29" s="9" t="s">
        <v>36</v>
      </c>
      <c r="G29" s="1">
        <v>0</v>
      </c>
      <c r="H29" s="1">
        <v>0</v>
      </c>
      <c r="I29" s="1">
        <v>0</v>
      </c>
      <c r="J29" s="101"/>
      <c r="K29" s="101"/>
      <c r="L29" s="101"/>
      <c r="M29" s="101"/>
      <c r="N29" s="101"/>
      <c r="O29" s="3"/>
    </row>
    <row r="30" spans="1:15" ht="21.75" customHeight="1" x14ac:dyDescent="0.3">
      <c r="A30" s="102"/>
      <c r="B30" s="102" t="s">
        <v>2</v>
      </c>
      <c r="C30" s="103">
        <v>2020</v>
      </c>
      <c r="D30" s="103">
        <v>2026</v>
      </c>
      <c r="E30" s="104" t="s">
        <v>41</v>
      </c>
      <c r="F30" s="9" t="s">
        <v>31</v>
      </c>
      <c r="G30" s="10">
        <v>12268744.939999999</v>
      </c>
      <c r="H30" s="10">
        <v>12268744.939999999</v>
      </c>
      <c r="I30" s="10">
        <v>100</v>
      </c>
      <c r="J30" s="101" t="s">
        <v>75</v>
      </c>
      <c r="K30" s="101" t="s">
        <v>62</v>
      </c>
      <c r="L30" s="101">
        <v>100</v>
      </c>
      <c r="M30" s="101">
        <v>100</v>
      </c>
      <c r="N30" s="101">
        <v>100</v>
      </c>
      <c r="O30" s="3"/>
    </row>
    <row r="31" spans="1:15" ht="67.5" customHeight="1" x14ac:dyDescent="0.3">
      <c r="A31" s="102"/>
      <c r="B31" s="102"/>
      <c r="C31" s="103"/>
      <c r="D31" s="103"/>
      <c r="E31" s="105"/>
      <c r="F31" s="9" t="s">
        <v>35</v>
      </c>
      <c r="G31" s="10">
        <v>12268744.939999999</v>
      </c>
      <c r="H31" s="10">
        <v>12268744.939999999</v>
      </c>
      <c r="I31" s="10">
        <v>100</v>
      </c>
      <c r="J31" s="101"/>
      <c r="K31" s="101"/>
      <c r="L31" s="101"/>
      <c r="M31" s="101"/>
      <c r="N31" s="101"/>
      <c r="O31" s="3"/>
    </row>
    <row r="32" spans="1:15" ht="30.6" x14ac:dyDescent="0.3">
      <c r="A32" s="102"/>
      <c r="B32" s="102"/>
      <c r="C32" s="103"/>
      <c r="D32" s="103"/>
      <c r="E32" s="105"/>
      <c r="F32" s="9" t="s">
        <v>36</v>
      </c>
      <c r="G32" s="1">
        <v>0</v>
      </c>
      <c r="H32" s="1">
        <v>0</v>
      </c>
      <c r="I32" s="1">
        <v>0</v>
      </c>
      <c r="J32" s="101"/>
      <c r="K32" s="101"/>
      <c r="L32" s="101"/>
      <c r="M32" s="101"/>
      <c r="N32" s="101"/>
      <c r="O32" s="3"/>
    </row>
    <row r="33" spans="1:15" ht="15.75" hidden="1" customHeight="1" x14ac:dyDescent="0.3">
      <c r="A33" s="102"/>
      <c r="B33" s="102" t="s">
        <v>194</v>
      </c>
      <c r="C33" s="103">
        <v>2020</v>
      </c>
      <c r="D33" s="103">
        <v>2026</v>
      </c>
      <c r="E33" s="104" t="s">
        <v>41</v>
      </c>
      <c r="F33" s="9" t="s">
        <v>31</v>
      </c>
      <c r="G33" s="10">
        <f>G34+G35</f>
        <v>0</v>
      </c>
      <c r="H33" s="10">
        <f t="shared" ref="H33" si="0">H34+H35</f>
        <v>0</v>
      </c>
      <c r="I33" s="10">
        <f>I34+I35</f>
        <v>0</v>
      </c>
      <c r="J33" s="101" t="s">
        <v>115</v>
      </c>
      <c r="K33" s="101" t="s">
        <v>62</v>
      </c>
      <c r="L33" s="101">
        <v>100</v>
      </c>
      <c r="M33" s="101">
        <v>100</v>
      </c>
      <c r="N33" s="101">
        <v>100</v>
      </c>
      <c r="O33" s="3"/>
    </row>
    <row r="34" spans="1:15" ht="63" hidden="1" customHeight="1" x14ac:dyDescent="0.3">
      <c r="A34" s="102"/>
      <c r="B34" s="102"/>
      <c r="C34" s="103"/>
      <c r="D34" s="103"/>
      <c r="E34" s="105"/>
      <c r="F34" s="9" t="s">
        <v>35</v>
      </c>
      <c r="G34" s="10">
        <v>0</v>
      </c>
      <c r="H34" s="10">
        <v>0</v>
      </c>
      <c r="I34" s="10">
        <v>0</v>
      </c>
      <c r="J34" s="101"/>
      <c r="K34" s="101"/>
      <c r="L34" s="101"/>
      <c r="M34" s="101"/>
      <c r="N34" s="101"/>
      <c r="O34" s="3"/>
    </row>
    <row r="35" spans="1:15" ht="126.6" hidden="1" customHeight="1" x14ac:dyDescent="0.3">
      <c r="A35" s="102"/>
      <c r="B35" s="102"/>
      <c r="C35" s="103"/>
      <c r="D35" s="103"/>
      <c r="E35" s="106"/>
      <c r="F35" s="9" t="s">
        <v>36</v>
      </c>
      <c r="G35" s="1">
        <v>0</v>
      </c>
      <c r="H35" s="1">
        <v>0</v>
      </c>
      <c r="I35" s="1">
        <v>0</v>
      </c>
      <c r="J35" s="101"/>
      <c r="K35" s="101"/>
      <c r="L35" s="101"/>
      <c r="M35" s="101"/>
      <c r="N35" s="101"/>
      <c r="O35" s="3"/>
    </row>
    <row r="36" spans="1:15" ht="20.399999999999999" x14ac:dyDescent="0.3">
      <c r="A36" s="11"/>
      <c r="B36" s="104" t="s">
        <v>3</v>
      </c>
      <c r="C36" s="109">
        <v>2020</v>
      </c>
      <c r="D36" s="109">
        <v>2026</v>
      </c>
      <c r="E36" s="104" t="s">
        <v>41</v>
      </c>
      <c r="F36" s="9" t="s">
        <v>31</v>
      </c>
      <c r="G36" s="12">
        <v>38749039</v>
      </c>
      <c r="H36" s="12">
        <v>38749039</v>
      </c>
      <c r="I36" s="12">
        <v>100</v>
      </c>
      <c r="J36" s="101" t="s">
        <v>116</v>
      </c>
      <c r="K36" s="101" t="s">
        <v>62</v>
      </c>
      <c r="L36" s="83">
        <v>100</v>
      </c>
      <c r="M36" s="83">
        <v>100</v>
      </c>
      <c r="N36" s="83">
        <v>100</v>
      </c>
      <c r="O36" s="3"/>
    </row>
    <row r="37" spans="1:15" ht="55.2" customHeight="1" x14ac:dyDescent="0.3">
      <c r="A37" s="11"/>
      <c r="B37" s="105"/>
      <c r="C37" s="110"/>
      <c r="D37" s="110"/>
      <c r="E37" s="105"/>
      <c r="F37" s="9" t="s">
        <v>35</v>
      </c>
      <c r="G37" s="12">
        <v>0</v>
      </c>
      <c r="H37" s="12">
        <v>0</v>
      </c>
      <c r="I37" s="12">
        <v>0</v>
      </c>
      <c r="J37" s="101"/>
      <c r="K37" s="101"/>
      <c r="L37" s="84"/>
      <c r="M37" s="84"/>
      <c r="N37" s="84"/>
      <c r="O37" s="3"/>
    </row>
    <row r="38" spans="1:15" ht="84" customHeight="1" x14ac:dyDescent="0.3">
      <c r="A38" s="11"/>
      <c r="B38" s="106"/>
      <c r="C38" s="111"/>
      <c r="D38" s="111"/>
      <c r="E38" s="106"/>
      <c r="F38" s="9" t="s">
        <v>36</v>
      </c>
      <c r="G38" s="12">
        <v>38749039</v>
      </c>
      <c r="H38" s="12">
        <v>38749039</v>
      </c>
      <c r="I38" s="12">
        <v>100</v>
      </c>
      <c r="J38" s="101"/>
      <c r="K38" s="101"/>
      <c r="L38" s="85"/>
      <c r="M38" s="85"/>
      <c r="N38" s="85"/>
      <c r="O38" s="3"/>
    </row>
    <row r="39" spans="1:15" ht="20.399999999999999" x14ac:dyDescent="0.3">
      <c r="A39" s="109"/>
      <c r="B39" s="104" t="s">
        <v>155</v>
      </c>
      <c r="C39" s="109">
        <v>2020</v>
      </c>
      <c r="D39" s="109">
        <v>2026</v>
      </c>
      <c r="E39" s="104" t="s">
        <v>41</v>
      </c>
      <c r="F39" s="9" t="s">
        <v>31</v>
      </c>
      <c r="G39" s="12">
        <v>1000000</v>
      </c>
      <c r="H39" s="12">
        <v>1000000</v>
      </c>
      <c r="I39" s="12">
        <v>100</v>
      </c>
      <c r="J39" s="101" t="s">
        <v>156</v>
      </c>
      <c r="K39" s="101" t="s">
        <v>62</v>
      </c>
      <c r="L39" s="83">
        <v>100</v>
      </c>
      <c r="M39" s="83">
        <v>100</v>
      </c>
      <c r="N39" s="83">
        <v>100</v>
      </c>
      <c r="O39" s="3"/>
    </row>
    <row r="40" spans="1:15" ht="40.799999999999997" x14ac:dyDescent="0.3">
      <c r="A40" s="110"/>
      <c r="B40" s="105"/>
      <c r="C40" s="110"/>
      <c r="D40" s="110"/>
      <c r="E40" s="105"/>
      <c r="F40" s="9" t="s">
        <v>35</v>
      </c>
      <c r="G40" s="12">
        <v>0</v>
      </c>
      <c r="H40" s="12">
        <v>0</v>
      </c>
      <c r="I40" s="12">
        <v>0</v>
      </c>
      <c r="J40" s="101"/>
      <c r="K40" s="101"/>
      <c r="L40" s="84"/>
      <c r="M40" s="84"/>
      <c r="N40" s="84"/>
      <c r="O40" s="3"/>
    </row>
    <row r="41" spans="1:15" ht="30.6" x14ac:dyDescent="0.3">
      <c r="A41" s="111"/>
      <c r="B41" s="106"/>
      <c r="C41" s="111"/>
      <c r="D41" s="111"/>
      <c r="E41" s="106"/>
      <c r="F41" s="9" t="s">
        <v>36</v>
      </c>
      <c r="G41" s="12">
        <v>1000000</v>
      </c>
      <c r="H41" s="12">
        <v>1000000</v>
      </c>
      <c r="I41" s="12">
        <v>100</v>
      </c>
      <c r="J41" s="101"/>
      <c r="K41" s="101"/>
      <c r="L41" s="85"/>
      <c r="M41" s="85"/>
      <c r="N41" s="85"/>
      <c r="O41" s="3"/>
    </row>
    <row r="42" spans="1:15" ht="20.399999999999999" hidden="1" x14ac:dyDescent="0.3">
      <c r="A42" s="13"/>
      <c r="B42" s="104" t="s">
        <v>174</v>
      </c>
      <c r="C42" s="109">
        <v>2020</v>
      </c>
      <c r="D42" s="109">
        <v>2026</v>
      </c>
      <c r="E42" s="104" t="s">
        <v>41</v>
      </c>
      <c r="F42" s="9" t="s">
        <v>31</v>
      </c>
      <c r="G42" s="12">
        <f t="shared" ref="G42:I42" si="1">G43+G44</f>
        <v>0</v>
      </c>
      <c r="H42" s="12">
        <f t="shared" si="1"/>
        <v>0</v>
      </c>
      <c r="I42" s="12">
        <f t="shared" si="1"/>
        <v>0</v>
      </c>
      <c r="J42" s="101" t="s">
        <v>156</v>
      </c>
      <c r="K42" s="101" t="s">
        <v>62</v>
      </c>
      <c r="L42" s="83"/>
      <c r="M42" s="83"/>
      <c r="N42" s="83"/>
      <c r="O42" s="3"/>
    </row>
    <row r="43" spans="1:15" ht="40.799999999999997" hidden="1" x14ac:dyDescent="0.3">
      <c r="A43" s="13"/>
      <c r="B43" s="105"/>
      <c r="C43" s="110"/>
      <c r="D43" s="110"/>
      <c r="E43" s="105"/>
      <c r="F43" s="9" t="s">
        <v>35</v>
      </c>
      <c r="G43" s="12">
        <v>0</v>
      </c>
      <c r="H43" s="12">
        <v>0</v>
      </c>
      <c r="I43" s="12">
        <v>0</v>
      </c>
      <c r="J43" s="101"/>
      <c r="K43" s="101"/>
      <c r="L43" s="84"/>
      <c r="M43" s="84"/>
      <c r="N43" s="84"/>
      <c r="O43" s="3"/>
    </row>
    <row r="44" spans="1:15" ht="30.6" hidden="1" x14ac:dyDescent="0.3">
      <c r="A44" s="13"/>
      <c r="B44" s="106"/>
      <c r="C44" s="111"/>
      <c r="D44" s="111"/>
      <c r="E44" s="106"/>
      <c r="F44" s="9" t="s">
        <v>36</v>
      </c>
      <c r="G44" s="12">
        <v>0</v>
      </c>
      <c r="H44" s="12">
        <v>0</v>
      </c>
      <c r="I44" s="12">
        <v>0</v>
      </c>
      <c r="J44" s="101"/>
      <c r="K44" s="101"/>
      <c r="L44" s="85"/>
      <c r="M44" s="85"/>
      <c r="N44" s="85"/>
      <c r="O44" s="3"/>
    </row>
    <row r="45" spans="1:15" ht="20.399999999999999" x14ac:dyDescent="0.3">
      <c r="A45" s="13"/>
      <c r="B45" s="104" t="s">
        <v>185</v>
      </c>
      <c r="C45" s="109">
        <v>2020</v>
      </c>
      <c r="D45" s="109">
        <v>2026</v>
      </c>
      <c r="E45" s="104" t="s">
        <v>41</v>
      </c>
      <c r="F45" s="9" t="s">
        <v>31</v>
      </c>
      <c r="G45" s="12">
        <f t="shared" ref="G45" si="2">G46+G47</f>
        <v>4500</v>
      </c>
      <c r="H45" s="12">
        <v>4500</v>
      </c>
      <c r="I45" s="12">
        <v>100</v>
      </c>
      <c r="J45" s="101" t="s">
        <v>125</v>
      </c>
      <c r="K45" s="101" t="s">
        <v>62</v>
      </c>
      <c r="L45" s="83">
        <v>100</v>
      </c>
      <c r="M45" s="83">
        <v>100</v>
      </c>
      <c r="N45" s="83">
        <v>100</v>
      </c>
      <c r="O45" s="3"/>
    </row>
    <row r="46" spans="1:15" ht="40.799999999999997" x14ac:dyDescent="0.3">
      <c r="A46" s="13"/>
      <c r="B46" s="105"/>
      <c r="C46" s="110"/>
      <c r="D46" s="110"/>
      <c r="E46" s="105"/>
      <c r="F46" s="9" t="s">
        <v>35</v>
      </c>
      <c r="G46" s="12">
        <v>0</v>
      </c>
      <c r="H46" s="12">
        <v>0</v>
      </c>
      <c r="I46" s="12">
        <v>0</v>
      </c>
      <c r="J46" s="101"/>
      <c r="K46" s="101"/>
      <c r="L46" s="84"/>
      <c r="M46" s="84"/>
      <c r="N46" s="84"/>
      <c r="O46" s="3"/>
    </row>
    <row r="47" spans="1:15" ht="76.8" customHeight="1" x14ac:dyDescent="0.3">
      <c r="A47" s="13"/>
      <c r="B47" s="106"/>
      <c r="C47" s="111"/>
      <c r="D47" s="111"/>
      <c r="E47" s="106"/>
      <c r="F47" s="9" t="s">
        <v>36</v>
      </c>
      <c r="G47" s="12">
        <v>4500</v>
      </c>
      <c r="H47" s="12">
        <v>4500</v>
      </c>
      <c r="I47" s="12">
        <v>100</v>
      </c>
      <c r="J47" s="101"/>
      <c r="K47" s="101"/>
      <c r="L47" s="85"/>
      <c r="M47" s="85"/>
      <c r="N47" s="85"/>
      <c r="O47" s="3"/>
    </row>
    <row r="48" spans="1:15" ht="20.399999999999999" x14ac:dyDescent="0.3">
      <c r="A48" s="13"/>
      <c r="B48" s="104" t="s">
        <v>192</v>
      </c>
      <c r="C48" s="109">
        <v>2020</v>
      </c>
      <c r="D48" s="109">
        <v>2026</v>
      </c>
      <c r="E48" s="104" t="s">
        <v>41</v>
      </c>
      <c r="F48" s="9" t="s">
        <v>31</v>
      </c>
      <c r="G48" s="12">
        <f t="shared" ref="G48:I48" si="3">G49+G50</f>
        <v>403013.37</v>
      </c>
      <c r="H48" s="12">
        <f t="shared" si="3"/>
        <v>403013.37</v>
      </c>
      <c r="I48" s="12">
        <f t="shared" si="3"/>
        <v>100</v>
      </c>
      <c r="J48" s="101" t="s">
        <v>125</v>
      </c>
      <c r="K48" s="101" t="s">
        <v>62</v>
      </c>
      <c r="L48" s="83">
        <v>100</v>
      </c>
      <c r="M48" s="83">
        <v>100</v>
      </c>
      <c r="N48" s="83">
        <v>100</v>
      </c>
      <c r="O48" s="3"/>
    </row>
    <row r="49" spans="1:15" ht="51.6" customHeight="1" x14ac:dyDescent="0.3">
      <c r="A49" s="13"/>
      <c r="B49" s="105"/>
      <c r="C49" s="110"/>
      <c r="D49" s="110"/>
      <c r="E49" s="105"/>
      <c r="F49" s="9" t="s">
        <v>35</v>
      </c>
      <c r="G49" s="12">
        <v>0</v>
      </c>
      <c r="H49" s="12">
        <v>0</v>
      </c>
      <c r="I49" s="12">
        <v>0</v>
      </c>
      <c r="J49" s="101"/>
      <c r="K49" s="101"/>
      <c r="L49" s="84"/>
      <c r="M49" s="84"/>
      <c r="N49" s="84"/>
      <c r="O49" s="3"/>
    </row>
    <row r="50" spans="1:15" ht="30.6" x14ac:dyDescent="0.3">
      <c r="A50" s="13"/>
      <c r="B50" s="106"/>
      <c r="C50" s="111"/>
      <c r="D50" s="111"/>
      <c r="E50" s="106"/>
      <c r="F50" s="9" t="s">
        <v>36</v>
      </c>
      <c r="G50" s="12">
        <v>403013.37</v>
      </c>
      <c r="H50" s="12">
        <v>403013.37</v>
      </c>
      <c r="I50" s="12">
        <v>100</v>
      </c>
      <c r="J50" s="101"/>
      <c r="K50" s="101"/>
      <c r="L50" s="85"/>
      <c r="M50" s="85"/>
      <c r="N50" s="85"/>
      <c r="O50" s="3"/>
    </row>
    <row r="51" spans="1:15" ht="22.5" hidden="1" customHeight="1" x14ac:dyDescent="0.3">
      <c r="A51" s="109"/>
      <c r="B51" s="104" t="s">
        <v>211</v>
      </c>
      <c r="C51" s="109">
        <v>2020</v>
      </c>
      <c r="D51" s="109">
        <v>2026</v>
      </c>
      <c r="E51" s="104" t="s">
        <v>41</v>
      </c>
      <c r="F51" s="9" t="s">
        <v>31</v>
      </c>
      <c r="G51" s="12">
        <f t="shared" ref="G51:I51" si="4">G52+G53</f>
        <v>0</v>
      </c>
      <c r="H51" s="12">
        <f t="shared" si="4"/>
        <v>0</v>
      </c>
      <c r="I51" s="12">
        <f t="shared" si="4"/>
        <v>0</v>
      </c>
      <c r="J51" s="101" t="s">
        <v>125</v>
      </c>
      <c r="K51" s="101" t="s">
        <v>62</v>
      </c>
      <c r="L51" s="83"/>
      <c r="M51" s="83"/>
      <c r="N51" s="83"/>
      <c r="O51" s="3"/>
    </row>
    <row r="52" spans="1:15" ht="50.25" hidden="1" customHeight="1" x14ac:dyDescent="0.3">
      <c r="A52" s="110"/>
      <c r="B52" s="105"/>
      <c r="C52" s="110"/>
      <c r="D52" s="110"/>
      <c r="E52" s="105"/>
      <c r="F52" s="9" t="s">
        <v>35</v>
      </c>
      <c r="G52" s="12">
        <v>0</v>
      </c>
      <c r="H52" s="12">
        <v>0</v>
      </c>
      <c r="I52" s="12">
        <v>0</v>
      </c>
      <c r="J52" s="101"/>
      <c r="K52" s="101"/>
      <c r="L52" s="84"/>
      <c r="M52" s="84"/>
      <c r="N52" s="84"/>
      <c r="O52" s="3"/>
    </row>
    <row r="53" spans="1:15" ht="62.4" hidden="1" customHeight="1" x14ac:dyDescent="0.3">
      <c r="A53" s="111"/>
      <c r="B53" s="106"/>
      <c r="C53" s="111"/>
      <c r="D53" s="111"/>
      <c r="E53" s="106"/>
      <c r="F53" s="9" t="s">
        <v>36</v>
      </c>
      <c r="G53" s="12">
        <v>0</v>
      </c>
      <c r="H53" s="12">
        <v>0</v>
      </c>
      <c r="I53" s="12">
        <v>0</v>
      </c>
      <c r="J53" s="101"/>
      <c r="K53" s="101"/>
      <c r="L53" s="85"/>
      <c r="M53" s="85"/>
      <c r="N53" s="85"/>
      <c r="O53" s="3"/>
    </row>
    <row r="54" spans="1:15" ht="15.6" customHeight="1" x14ac:dyDescent="0.3">
      <c r="A54" s="102"/>
      <c r="B54" s="104" t="s">
        <v>69</v>
      </c>
      <c r="C54" s="103">
        <v>2020</v>
      </c>
      <c r="D54" s="103">
        <v>2026</v>
      </c>
      <c r="E54" s="103" t="s">
        <v>37</v>
      </c>
      <c r="F54" s="109" t="s">
        <v>37</v>
      </c>
      <c r="G54" s="14" t="s">
        <v>18</v>
      </c>
      <c r="H54" s="143" t="s">
        <v>37</v>
      </c>
      <c r="I54" s="143" t="s">
        <v>37</v>
      </c>
      <c r="J54" s="83" t="s">
        <v>49</v>
      </c>
      <c r="K54" s="83" t="s">
        <v>49</v>
      </c>
      <c r="L54" s="83" t="s">
        <v>49</v>
      </c>
      <c r="M54" s="83" t="s">
        <v>49</v>
      </c>
      <c r="N54" s="83" t="s">
        <v>49</v>
      </c>
      <c r="O54" s="3"/>
    </row>
    <row r="55" spans="1:15" x14ac:dyDescent="0.3">
      <c r="A55" s="102"/>
      <c r="B55" s="105"/>
      <c r="C55" s="103"/>
      <c r="D55" s="103"/>
      <c r="E55" s="103"/>
      <c r="F55" s="149"/>
      <c r="G55" s="15"/>
      <c r="H55" s="144"/>
      <c r="I55" s="144"/>
      <c r="J55" s="113"/>
      <c r="K55" s="113"/>
      <c r="L55" s="113"/>
      <c r="M55" s="113"/>
      <c r="N55" s="113"/>
      <c r="O55" s="3"/>
    </row>
    <row r="56" spans="1:15" ht="60.6" customHeight="1" x14ac:dyDescent="0.3">
      <c r="A56" s="102"/>
      <c r="B56" s="106"/>
      <c r="C56" s="103"/>
      <c r="D56" s="103"/>
      <c r="E56" s="103"/>
      <c r="F56" s="150"/>
      <c r="G56" s="16"/>
      <c r="H56" s="145"/>
      <c r="I56" s="145"/>
      <c r="J56" s="114"/>
      <c r="K56" s="114"/>
      <c r="L56" s="114"/>
      <c r="M56" s="114"/>
      <c r="N56" s="114"/>
      <c r="O56" s="3"/>
    </row>
    <row r="57" spans="1:15" ht="24.6" customHeight="1" x14ac:dyDescent="0.3">
      <c r="A57" s="102"/>
      <c r="B57" s="102" t="s">
        <v>42</v>
      </c>
      <c r="C57" s="103">
        <v>2020</v>
      </c>
      <c r="D57" s="103">
        <v>2026</v>
      </c>
      <c r="E57" s="102" t="s">
        <v>43</v>
      </c>
      <c r="F57" s="9" t="s">
        <v>31</v>
      </c>
      <c r="G57" s="17">
        <f t="shared" ref="G57:H57" si="5">G58+G59</f>
        <v>52929328.149999999</v>
      </c>
      <c r="H57" s="17">
        <f t="shared" si="5"/>
        <v>52707777.93</v>
      </c>
      <c r="I57" s="17">
        <v>99.58</v>
      </c>
      <c r="J57" s="83" t="s">
        <v>49</v>
      </c>
      <c r="K57" s="83" t="s">
        <v>49</v>
      </c>
      <c r="L57" s="83" t="s">
        <v>49</v>
      </c>
      <c r="M57" s="83" t="s">
        <v>49</v>
      </c>
      <c r="N57" s="83" t="s">
        <v>49</v>
      </c>
      <c r="O57" s="3"/>
    </row>
    <row r="58" spans="1:15" ht="47.4" customHeight="1" x14ac:dyDescent="0.3">
      <c r="A58" s="102"/>
      <c r="B58" s="102"/>
      <c r="C58" s="103"/>
      <c r="D58" s="103"/>
      <c r="E58" s="102"/>
      <c r="F58" s="9" t="s">
        <v>35</v>
      </c>
      <c r="G58" s="1">
        <v>48339630.109999999</v>
      </c>
      <c r="H58" s="1">
        <v>48339630.109999999</v>
      </c>
      <c r="I58" s="1">
        <v>100</v>
      </c>
      <c r="J58" s="113"/>
      <c r="K58" s="113"/>
      <c r="L58" s="113"/>
      <c r="M58" s="113"/>
      <c r="N58" s="113"/>
      <c r="O58" s="3"/>
    </row>
    <row r="59" spans="1:15" ht="38.25" customHeight="1" x14ac:dyDescent="0.3">
      <c r="A59" s="102"/>
      <c r="B59" s="102"/>
      <c r="C59" s="103"/>
      <c r="D59" s="103"/>
      <c r="E59" s="102"/>
      <c r="F59" s="9" t="s">
        <v>36</v>
      </c>
      <c r="G59" s="1">
        <v>4589698.04</v>
      </c>
      <c r="H59" s="1">
        <v>4368147.82</v>
      </c>
      <c r="I59" s="1">
        <v>95.17</v>
      </c>
      <c r="J59" s="114"/>
      <c r="K59" s="114"/>
      <c r="L59" s="114"/>
      <c r="M59" s="114"/>
      <c r="N59" s="114"/>
      <c r="O59" s="3"/>
    </row>
    <row r="60" spans="1:15" ht="17.399999999999999" customHeight="1" x14ac:dyDescent="0.3">
      <c r="A60" s="102"/>
      <c r="B60" s="102" t="s">
        <v>4</v>
      </c>
      <c r="C60" s="103">
        <v>2020</v>
      </c>
      <c r="D60" s="103">
        <v>2026</v>
      </c>
      <c r="E60" s="102" t="s">
        <v>38</v>
      </c>
      <c r="F60" s="9" t="s">
        <v>31</v>
      </c>
      <c r="G60" s="1">
        <f t="shared" ref="G60:I60" si="6">G61+G62</f>
        <v>25743541.050000001</v>
      </c>
      <c r="H60" s="1">
        <f t="shared" si="6"/>
        <v>25743541.050000001</v>
      </c>
      <c r="I60" s="1">
        <f t="shared" si="6"/>
        <v>100</v>
      </c>
      <c r="J60" s="119" t="s">
        <v>73</v>
      </c>
      <c r="K60" s="119" t="s">
        <v>62</v>
      </c>
      <c r="L60" s="83">
        <v>100</v>
      </c>
      <c r="M60" s="83">
        <v>100</v>
      </c>
      <c r="N60" s="83">
        <v>100</v>
      </c>
      <c r="O60" s="3"/>
    </row>
    <row r="61" spans="1:15" ht="49.2" customHeight="1" x14ac:dyDescent="0.3">
      <c r="A61" s="102"/>
      <c r="B61" s="102"/>
      <c r="C61" s="103"/>
      <c r="D61" s="103"/>
      <c r="E61" s="102"/>
      <c r="F61" s="9" t="s">
        <v>35</v>
      </c>
      <c r="G61" s="18">
        <v>25743541.050000001</v>
      </c>
      <c r="H61" s="19">
        <v>25743541.050000001</v>
      </c>
      <c r="I61" s="18">
        <v>100</v>
      </c>
      <c r="J61" s="122"/>
      <c r="K61" s="122"/>
      <c r="L61" s="84"/>
      <c r="M61" s="84"/>
      <c r="N61" s="84"/>
      <c r="O61" s="3"/>
    </row>
    <row r="62" spans="1:15" ht="37.200000000000003" customHeight="1" x14ac:dyDescent="0.3">
      <c r="A62" s="102"/>
      <c r="B62" s="102"/>
      <c r="C62" s="103"/>
      <c r="D62" s="103"/>
      <c r="E62" s="102"/>
      <c r="F62" s="9" t="s">
        <v>36</v>
      </c>
      <c r="G62" s="1">
        <v>0</v>
      </c>
      <c r="H62" s="1">
        <v>0</v>
      </c>
      <c r="I62" s="1">
        <v>0</v>
      </c>
      <c r="J62" s="123"/>
      <c r="K62" s="123"/>
      <c r="L62" s="85"/>
      <c r="M62" s="85"/>
      <c r="N62" s="85"/>
      <c r="O62" s="3"/>
    </row>
    <row r="63" spans="1:15" ht="15.75" customHeight="1" x14ac:dyDescent="0.3">
      <c r="A63" s="102"/>
      <c r="B63" s="102" t="s">
        <v>5</v>
      </c>
      <c r="C63" s="103">
        <v>2020</v>
      </c>
      <c r="D63" s="103">
        <v>2026</v>
      </c>
      <c r="E63" s="102" t="s">
        <v>43</v>
      </c>
      <c r="F63" s="9" t="s">
        <v>31</v>
      </c>
      <c r="G63" s="1">
        <v>21633348.870000001</v>
      </c>
      <c r="H63" s="1">
        <f t="shared" ref="H63:I63" si="7">H64+H65</f>
        <v>21633348.870000001</v>
      </c>
      <c r="I63" s="1">
        <f t="shared" si="7"/>
        <v>100</v>
      </c>
      <c r="J63" s="119" t="s">
        <v>72</v>
      </c>
      <c r="K63" s="119" t="s">
        <v>62</v>
      </c>
      <c r="L63" s="83">
        <v>100</v>
      </c>
      <c r="M63" s="83">
        <v>100</v>
      </c>
      <c r="N63" s="83">
        <v>100</v>
      </c>
      <c r="O63" s="3"/>
    </row>
    <row r="64" spans="1:15" ht="55.8" customHeight="1" x14ac:dyDescent="0.3">
      <c r="A64" s="102"/>
      <c r="B64" s="102"/>
      <c r="C64" s="103"/>
      <c r="D64" s="103"/>
      <c r="E64" s="102"/>
      <c r="F64" s="9" t="s">
        <v>35</v>
      </c>
      <c r="G64" s="1">
        <v>21633348.870000001</v>
      </c>
      <c r="H64" s="1">
        <v>21633348.870000001</v>
      </c>
      <c r="I64" s="1">
        <v>100</v>
      </c>
      <c r="J64" s="122"/>
      <c r="K64" s="120"/>
      <c r="L64" s="84"/>
      <c r="M64" s="84"/>
      <c r="N64" s="84"/>
      <c r="O64" s="3"/>
    </row>
    <row r="65" spans="1:15" ht="36" customHeight="1" x14ac:dyDescent="0.3">
      <c r="A65" s="102"/>
      <c r="B65" s="102"/>
      <c r="C65" s="103"/>
      <c r="D65" s="103"/>
      <c r="E65" s="102"/>
      <c r="F65" s="9" t="s">
        <v>36</v>
      </c>
      <c r="G65" s="1">
        <v>0</v>
      </c>
      <c r="H65" s="1">
        <v>0</v>
      </c>
      <c r="I65" s="1">
        <v>0</v>
      </c>
      <c r="J65" s="123"/>
      <c r="K65" s="121"/>
      <c r="L65" s="85"/>
      <c r="M65" s="85"/>
      <c r="N65" s="85"/>
      <c r="O65" s="3"/>
    </row>
    <row r="66" spans="1:15" ht="25.2" customHeight="1" x14ac:dyDescent="0.3">
      <c r="A66" s="104"/>
      <c r="B66" s="104" t="s">
        <v>6</v>
      </c>
      <c r="C66" s="103">
        <v>2020</v>
      </c>
      <c r="D66" s="103">
        <v>2026</v>
      </c>
      <c r="E66" s="102" t="s">
        <v>43</v>
      </c>
      <c r="F66" s="9" t="s">
        <v>31</v>
      </c>
      <c r="G66" s="12">
        <f t="shared" ref="G66:I66" si="8">G67+G68</f>
        <v>368821</v>
      </c>
      <c r="H66" s="12">
        <f t="shared" si="8"/>
        <v>255173.6</v>
      </c>
      <c r="I66" s="12">
        <f t="shared" si="8"/>
        <v>69.19</v>
      </c>
      <c r="J66" s="104" t="s">
        <v>74</v>
      </c>
      <c r="K66" s="104" t="s">
        <v>71</v>
      </c>
      <c r="L66" s="116">
        <v>24</v>
      </c>
      <c r="M66" s="116">
        <v>64</v>
      </c>
      <c r="N66" s="116">
        <v>266.67</v>
      </c>
      <c r="O66" s="3"/>
    </row>
    <row r="67" spans="1:15" ht="66.75" customHeight="1" x14ac:dyDescent="0.3">
      <c r="A67" s="105"/>
      <c r="B67" s="105"/>
      <c r="C67" s="103"/>
      <c r="D67" s="103"/>
      <c r="E67" s="102"/>
      <c r="F67" s="9" t="s">
        <v>35</v>
      </c>
      <c r="G67" s="12">
        <v>0</v>
      </c>
      <c r="H67" s="12">
        <v>0</v>
      </c>
      <c r="I67" s="12">
        <v>0</v>
      </c>
      <c r="J67" s="105"/>
      <c r="K67" s="105"/>
      <c r="L67" s="117"/>
      <c r="M67" s="117"/>
      <c r="N67" s="117"/>
      <c r="O67" s="3"/>
    </row>
    <row r="68" spans="1:15" ht="48.75" customHeight="1" x14ac:dyDescent="0.3">
      <c r="A68" s="106"/>
      <c r="B68" s="106"/>
      <c r="C68" s="103"/>
      <c r="D68" s="103"/>
      <c r="E68" s="102"/>
      <c r="F68" s="9" t="s">
        <v>36</v>
      </c>
      <c r="G68" s="12">
        <v>368821</v>
      </c>
      <c r="H68" s="12">
        <v>255173.6</v>
      </c>
      <c r="I68" s="12">
        <v>69.19</v>
      </c>
      <c r="J68" s="106"/>
      <c r="K68" s="106"/>
      <c r="L68" s="118"/>
      <c r="M68" s="118"/>
      <c r="N68" s="118"/>
      <c r="O68" s="3"/>
    </row>
    <row r="69" spans="1:15" ht="26.25" hidden="1" customHeight="1" x14ac:dyDescent="0.3">
      <c r="A69" s="20"/>
      <c r="B69" s="104" t="s">
        <v>7</v>
      </c>
      <c r="C69" s="103">
        <v>2020</v>
      </c>
      <c r="D69" s="103">
        <v>2026</v>
      </c>
      <c r="E69" s="102" t="s">
        <v>43</v>
      </c>
      <c r="F69" s="9" t="s">
        <v>31</v>
      </c>
      <c r="G69" s="12">
        <f t="shared" ref="G69:H69" si="9">G70+G71</f>
        <v>0</v>
      </c>
      <c r="H69" s="12">
        <f t="shared" si="9"/>
        <v>0</v>
      </c>
      <c r="I69" s="12">
        <f>I70+I71</f>
        <v>0</v>
      </c>
      <c r="J69" s="119" t="s">
        <v>94</v>
      </c>
      <c r="K69" s="119" t="s">
        <v>90</v>
      </c>
      <c r="L69" s="83" t="s">
        <v>49</v>
      </c>
      <c r="M69" s="83" t="s">
        <v>49</v>
      </c>
      <c r="N69" s="83" t="s">
        <v>49</v>
      </c>
      <c r="O69" s="3"/>
    </row>
    <row r="70" spans="1:15" ht="48.75" hidden="1" customHeight="1" x14ac:dyDescent="0.3">
      <c r="A70" s="20"/>
      <c r="B70" s="105"/>
      <c r="C70" s="103"/>
      <c r="D70" s="103"/>
      <c r="E70" s="102"/>
      <c r="F70" s="9" t="s">
        <v>35</v>
      </c>
      <c r="G70" s="12">
        <v>0</v>
      </c>
      <c r="H70" s="12">
        <v>0</v>
      </c>
      <c r="I70" s="12">
        <v>0</v>
      </c>
      <c r="J70" s="120"/>
      <c r="K70" s="120"/>
      <c r="L70" s="84"/>
      <c r="M70" s="84"/>
      <c r="N70" s="84"/>
      <c r="O70" s="3"/>
    </row>
    <row r="71" spans="1:15" ht="48.75" hidden="1" customHeight="1" x14ac:dyDescent="0.3">
      <c r="A71" s="20"/>
      <c r="B71" s="106"/>
      <c r="C71" s="103"/>
      <c r="D71" s="103"/>
      <c r="E71" s="102"/>
      <c r="F71" s="9" t="s">
        <v>36</v>
      </c>
      <c r="G71" s="12">
        <v>0</v>
      </c>
      <c r="H71" s="12">
        <v>0</v>
      </c>
      <c r="I71" s="12">
        <v>0</v>
      </c>
      <c r="J71" s="121"/>
      <c r="K71" s="121"/>
      <c r="L71" s="85"/>
      <c r="M71" s="85"/>
      <c r="N71" s="85"/>
      <c r="O71" s="3"/>
    </row>
    <row r="72" spans="1:15" ht="16.5" customHeight="1" x14ac:dyDescent="0.3">
      <c r="A72" s="20"/>
      <c r="B72" s="104" t="s">
        <v>8</v>
      </c>
      <c r="C72" s="103">
        <v>2020</v>
      </c>
      <c r="D72" s="103">
        <v>2026</v>
      </c>
      <c r="E72" s="102" t="s">
        <v>43</v>
      </c>
      <c r="F72" s="9" t="s">
        <v>31</v>
      </c>
      <c r="G72" s="12">
        <f t="shared" ref="G72:I72" si="10">G73+G74</f>
        <v>352.82</v>
      </c>
      <c r="H72" s="12">
        <f t="shared" si="10"/>
        <v>0</v>
      </c>
      <c r="I72" s="12">
        <f t="shared" si="10"/>
        <v>0</v>
      </c>
      <c r="J72" s="119" t="s">
        <v>95</v>
      </c>
      <c r="K72" s="119" t="s">
        <v>90</v>
      </c>
      <c r="L72" s="83">
        <v>100</v>
      </c>
      <c r="M72" s="83">
        <v>0</v>
      </c>
      <c r="N72" s="83">
        <v>0</v>
      </c>
      <c r="O72" s="3"/>
    </row>
    <row r="73" spans="1:15" ht="48.75" customHeight="1" x14ac:dyDescent="0.3">
      <c r="A73" s="20"/>
      <c r="B73" s="105"/>
      <c r="C73" s="103"/>
      <c r="D73" s="103"/>
      <c r="E73" s="102"/>
      <c r="F73" s="9" t="s">
        <v>35</v>
      </c>
      <c r="G73" s="12">
        <v>0</v>
      </c>
      <c r="H73" s="12">
        <v>0</v>
      </c>
      <c r="I73" s="12">
        <v>0</v>
      </c>
      <c r="J73" s="120"/>
      <c r="K73" s="120"/>
      <c r="L73" s="84"/>
      <c r="M73" s="84"/>
      <c r="N73" s="84"/>
      <c r="O73" s="3"/>
    </row>
    <row r="74" spans="1:15" ht="56.4" customHeight="1" x14ac:dyDescent="0.3">
      <c r="A74" s="20"/>
      <c r="B74" s="106"/>
      <c r="C74" s="103"/>
      <c r="D74" s="103"/>
      <c r="E74" s="102"/>
      <c r="F74" s="9" t="s">
        <v>36</v>
      </c>
      <c r="G74" s="12">
        <v>352.82</v>
      </c>
      <c r="H74" s="12">
        <v>0</v>
      </c>
      <c r="I74" s="12">
        <v>0</v>
      </c>
      <c r="J74" s="121"/>
      <c r="K74" s="121"/>
      <c r="L74" s="85"/>
      <c r="M74" s="85"/>
      <c r="N74" s="85"/>
      <c r="O74" s="3"/>
    </row>
    <row r="75" spans="1:15" ht="21" hidden="1" customHeight="1" x14ac:dyDescent="0.3">
      <c r="A75" s="20"/>
      <c r="B75" s="104" t="s">
        <v>182</v>
      </c>
      <c r="C75" s="103">
        <v>2020</v>
      </c>
      <c r="D75" s="103">
        <v>2026</v>
      </c>
      <c r="E75" s="104" t="s">
        <v>100</v>
      </c>
      <c r="F75" s="9" t="s">
        <v>31</v>
      </c>
      <c r="G75" s="12">
        <f t="shared" ref="G75:H75" si="11">G76+G77</f>
        <v>0</v>
      </c>
      <c r="H75" s="12">
        <f t="shared" si="11"/>
        <v>0</v>
      </c>
      <c r="I75" s="12">
        <f>I76+I77</f>
        <v>0</v>
      </c>
      <c r="J75" s="119" t="s">
        <v>98</v>
      </c>
      <c r="K75" s="119" t="s">
        <v>90</v>
      </c>
      <c r="L75" s="83">
        <v>0</v>
      </c>
      <c r="M75" s="83">
        <v>0</v>
      </c>
      <c r="N75" s="83">
        <v>0</v>
      </c>
      <c r="O75" s="3"/>
    </row>
    <row r="76" spans="1:15" ht="48.75" hidden="1" customHeight="1" x14ac:dyDescent="0.3">
      <c r="A76" s="20"/>
      <c r="B76" s="105"/>
      <c r="C76" s="103"/>
      <c r="D76" s="103"/>
      <c r="E76" s="105"/>
      <c r="F76" s="9" t="s">
        <v>35</v>
      </c>
      <c r="G76" s="12">
        <v>0</v>
      </c>
      <c r="H76" s="12">
        <v>0</v>
      </c>
      <c r="I76" s="12">
        <v>0</v>
      </c>
      <c r="J76" s="120"/>
      <c r="K76" s="120"/>
      <c r="L76" s="84"/>
      <c r="M76" s="84"/>
      <c r="N76" s="84"/>
      <c r="O76" s="3"/>
    </row>
    <row r="77" spans="1:15" ht="48.75" hidden="1" customHeight="1" x14ac:dyDescent="0.3">
      <c r="A77" s="20"/>
      <c r="B77" s="106"/>
      <c r="C77" s="103"/>
      <c r="D77" s="103"/>
      <c r="E77" s="106"/>
      <c r="F77" s="9" t="s">
        <v>36</v>
      </c>
      <c r="G77" s="12">
        <v>0</v>
      </c>
      <c r="H77" s="12">
        <v>0</v>
      </c>
      <c r="I77" s="12">
        <v>0</v>
      </c>
      <c r="J77" s="121"/>
      <c r="K77" s="121"/>
      <c r="L77" s="85"/>
      <c r="M77" s="85"/>
      <c r="N77" s="85"/>
      <c r="O77" s="3"/>
    </row>
    <row r="78" spans="1:15" ht="48.75" customHeight="1" x14ac:dyDescent="0.3">
      <c r="A78" s="20"/>
      <c r="B78" s="104" t="s">
        <v>9</v>
      </c>
      <c r="C78" s="103">
        <v>2020</v>
      </c>
      <c r="D78" s="103">
        <v>2026</v>
      </c>
      <c r="E78" s="104" t="s">
        <v>100</v>
      </c>
      <c r="F78" s="9" t="s">
        <v>31</v>
      </c>
      <c r="G78" s="12">
        <f t="shared" ref="G78:H78" si="12">G79+G80</f>
        <v>1552199.99</v>
      </c>
      <c r="H78" s="12">
        <f t="shared" si="12"/>
        <v>1552199.99</v>
      </c>
      <c r="I78" s="12">
        <f>I79+I80</f>
        <v>100</v>
      </c>
      <c r="J78" s="119" t="s">
        <v>104</v>
      </c>
      <c r="K78" s="119" t="s">
        <v>90</v>
      </c>
      <c r="L78" s="83">
        <v>100</v>
      </c>
      <c r="M78" s="83">
        <v>100</v>
      </c>
      <c r="N78" s="83">
        <v>100</v>
      </c>
      <c r="O78" s="3"/>
    </row>
    <row r="79" spans="1:15" ht="57.6" customHeight="1" x14ac:dyDescent="0.3">
      <c r="A79" s="20"/>
      <c r="B79" s="105"/>
      <c r="C79" s="103"/>
      <c r="D79" s="103"/>
      <c r="E79" s="105"/>
      <c r="F79" s="9" t="s">
        <v>35</v>
      </c>
      <c r="G79" s="12">
        <v>0</v>
      </c>
      <c r="H79" s="12">
        <v>0</v>
      </c>
      <c r="I79" s="12">
        <v>0</v>
      </c>
      <c r="J79" s="120"/>
      <c r="K79" s="120"/>
      <c r="L79" s="84"/>
      <c r="M79" s="84"/>
      <c r="N79" s="84"/>
      <c r="O79" s="3"/>
    </row>
    <row r="80" spans="1:15" ht="117" customHeight="1" x14ac:dyDescent="0.3">
      <c r="A80" s="20"/>
      <c r="B80" s="106"/>
      <c r="C80" s="103"/>
      <c r="D80" s="103"/>
      <c r="E80" s="106"/>
      <c r="F80" s="9" t="s">
        <v>36</v>
      </c>
      <c r="G80" s="12">
        <v>1552199.99</v>
      </c>
      <c r="H80" s="12">
        <v>1552199.99</v>
      </c>
      <c r="I80" s="12">
        <v>100</v>
      </c>
      <c r="J80" s="121"/>
      <c r="K80" s="121"/>
      <c r="L80" s="85"/>
      <c r="M80" s="85"/>
      <c r="N80" s="85"/>
      <c r="O80" s="3"/>
    </row>
    <row r="81" spans="1:15" ht="67.5" hidden="1" customHeight="1" x14ac:dyDescent="0.3">
      <c r="A81" s="20"/>
      <c r="B81" s="104" t="s">
        <v>10</v>
      </c>
      <c r="C81" s="103">
        <v>2020</v>
      </c>
      <c r="D81" s="103">
        <v>2026</v>
      </c>
      <c r="E81" s="102" t="s">
        <v>43</v>
      </c>
      <c r="F81" s="9" t="s">
        <v>31</v>
      </c>
      <c r="G81" s="12">
        <f t="shared" ref="G81:I81" si="13">G82+G83</f>
        <v>0</v>
      </c>
      <c r="H81" s="12">
        <f t="shared" si="13"/>
        <v>0</v>
      </c>
      <c r="I81" s="12">
        <f t="shared" si="13"/>
        <v>0</v>
      </c>
      <c r="J81" s="119" t="s">
        <v>21</v>
      </c>
      <c r="K81" s="119">
        <v>100</v>
      </c>
      <c r="L81" s="21"/>
      <c r="M81" s="21"/>
      <c r="N81" s="21"/>
      <c r="O81" s="3"/>
    </row>
    <row r="82" spans="1:15" ht="67.5" hidden="1" customHeight="1" x14ac:dyDescent="0.3">
      <c r="A82" s="20"/>
      <c r="B82" s="105"/>
      <c r="C82" s="103"/>
      <c r="D82" s="103"/>
      <c r="E82" s="102"/>
      <c r="F82" s="9" t="s">
        <v>35</v>
      </c>
      <c r="G82" s="12">
        <v>0</v>
      </c>
      <c r="H82" s="12">
        <v>0</v>
      </c>
      <c r="I82" s="12">
        <v>0</v>
      </c>
      <c r="J82" s="120"/>
      <c r="K82" s="120"/>
      <c r="L82" s="22"/>
      <c r="M82" s="22"/>
      <c r="N82" s="22"/>
      <c r="O82" s="3"/>
    </row>
    <row r="83" spans="1:15" ht="67.5" hidden="1" customHeight="1" x14ac:dyDescent="0.3">
      <c r="A83" s="20"/>
      <c r="B83" s="106"/>
      <c r="C83" s="103"/>
      <c r="D83" s="103"/>
      <c r="E83" s="102"/>
      <c r="F83" s="9" t="s">
        <v>36</v>
      </c>
      <c r="G83" s="12">
        <v>0</v>
      </c>
      <c r="H83" s="12">
        <v>0</v>
      </c>
      <c r="I83" s="12">
        <v>0</v>
      </c>
      <c r="J83" s="121"/>
      <c r="K83" s="121"/>
      <c r="L83" s="23"/>
      <c r="M83" s="23"/>
      <c r="N83" s="23"/>
      <c r="O83" s="3"/>
    </row>
    <row r="84" spans="1:15" ht="21" customHeight="1" x14ac:dyDescent="0.3">
      <c r="A84" s="20"/>
      <c r="B84" s="173" t="s">
        <v>132</v>
      </c>
      <c r="C84" s="103">
        <v>2020</v>
      </c>
      <c r="D84" s="103">
        <v>2026</v>
      </c>
      <c r="E84" s="102" t="s">
        <v>38</v>
      </c>
      <c r="F84" s="9" t="s">
        <v>31</v>
      </c>
      <c r="G84" s="12">
        <f t="shared" ref="G84:I84" si="14">G85+G86</f>
        <v>380600</v>
      </c>
      <c r="H84" s="12">
        <f t="shared" si="14"/>
        <v>380600</v>
      </c>
      <c r="I84" s="12">
        <f t="shared" si="14"/>
        <v>100</v>
      </c>
      <c r="J84" s="119" t="s">
        <v>125</v>
      </c>
      <c r="K84" s="119" t="s">
        <v>90</v>
      </c>
      <c r="L84" s="83">
        <v>100</v>
      </c>
      <c r="M84" s="83">
        <v>100</v>
      </c>
      <c r="N84" s="83">
        <v>100</v>
      </c>
      <c r="O84" s="3"/>
    </row>
    <row r="85" spans="1:15" ht="64.95" customHeight="1" x14ac:dyDescent="0.3">
      <c r="A85" s="20"/>
      <c r="B85" s="174"/>
      <c r="C85" s="103"/>
      <c r="D85" s="103"/>
      <c r="E85" s="102"/>
      <c r="F85" s="9" t="s">
        <v>35</v>
      </c>
      <c r="G85" s="1">
        <v>0</v>
      </c>
      <c r="H85" s="1">
        <v>0</v>
      </c>
      <c r="I85" s="1">
        <v>0</v>
      </c>
      <c r="J85" s="120"/>
      <c r="K85" s="122"/>
      <c r="L85" s="84"/>
      <c r="M85" s="84"/>
      <c r="N85" s="84"/>
      <c r="O85" s="3"/>
    </row>
    <row r="86" spans="1:15" ht="57" customHeight="1" x14ac:dyDescent="0.3">
      <c r="A86" s="20"/>
      <c r="B86" s="175"/>
      <c r="C86" s="103"/>
      <c r="D86" s="103"/>
      <c r="E86" s="102"/>
      <c r="F86" s="9" t="s">
        <v>36</v>
      </c>
      <c r="G86" s="78">
        <v>380600</v>
      </c>
      <c r="H86" s="1">
        <v>380600</v>
      </c>
      <c r="I86" s="1">
        <v>100</v>
      </c>
      <c r="J86" s="121"/>
      <c r="K86" s="123"/>
      <c r="L86" s="85"/>
      <c r="M86" s="85"/>
      <c r="N86" s="85"/>
      <c r="O86" s="3"/>
    </row>
    <row r="87" spans="1:15" ht="46.95" hidden="1" customHeight="1" x14ac:dyDescent="0.3">
      <c r="A87" s="20"/>
      <c r="B87" s="104" t="s">
        <v>133</v>
      </c>
      <c r="C87" s="24">
        <v>2020</v>
      </c>
      <c r="D87" s="24">
        <v>2026</v>
      </c>
      <c r="E87" s="109" t="s">
        <v>134</v>
      </c>
      <c r="F87" s="9" t="s">
        <v>31</v>
      </c>
      <c r="G87" s="1">
        <f t="shared" ref="G87:I87" si="15">G88+G89</f>
        <v>0</v>
      </c>
      <c r="H87" s="1">
        <f t="shared" si="15"/>
        <v>0</v>
      </c>
      <c r="I87" s="1">
        <f t="shared" si="15"/>
        <v>0</v>
      </c>
      <c r="J87" s="25" t="s">
        <v>125</v>
      </c>
      <c r="K87" s="21" t="s">
        <v>90</v>
      </c>
      <c r="L87" s="21"/>
      <c r="M87" s="21"/>
      <c r="N87" s="21"/>
      <c r="O87" s="3"/>
    </row>
    <row r="88" spans="1:15" ht="46.95" hidden="1" customHeight="1" x14ac:dyDescent="0.3">
      <c r="A88" s="20"/>
      <c r="B88" s="105"/>
      <c r="C88" s="13"/>
      <c r="D88" s="13"/>
      <c r="E88" s="110"/>
      <c r="F88" s="9" t="s">
        <v>35</v>
      </c>
      <c r="G88" s="1">
        <v>0</v>
      </c>
      <c r="H88" s="1">
        <v>0</v>
      </c>
      <c r="I88" s="1">
        <v>0</v>
      </c>
      <c r="J88" s="26"/>
      <c r="K88" s="22"/>
      <c r="L88" s="22"/>
      <c r="M88" s="22"/>
      <c r="N88" s="22"/>
      <c r="O88" s="3"/>
    </row>
    <row r="89" spans="1:15" ht="46.95" hidden="1" customHeight="1" x14ac:dyDescent="0.3">
      <c r="A89" s="20"/>
      <c r="B89" s="106"/>
      <c r="C89" s="27"/>
      <c r="D89" s="27"/>
      <c r="E89" s="111"/>
      <c r="F89" s="9" t="s">
        <v>36</v>
      </c>
      <c r="G89" s="1">
        <v>0</v>
      </c>
      <c r="H89" s="1">
        <v>0</v>
      </c>
      <c r="I89" s="1">
        <v>0</v>
      </c>
      <c r="J89" s="28"/>
      <c r="K89" s="23"/>
      <c r="L89" s="23"/>
      <c r="M89" s="23"/>
      <c r="N89" s="23"/>
      <c r="O89" s="3"/>
    </row>
    <row r="90" spans="1:15" ht="46.95" hidden="1" customHeight="1" x14ac:dyDescent="0.3">
      <c r="A90" s="20"/>
      <c r="B90" s="104" t="s">
        <v>173</v>
      </c>
      <c r="C90" s="109">
        <v>2020</v>
      </c>
      <c r="D90" s="109">
        <v>2026</v>
      </c>
      <c r="E90" s="102" t="s">
        <v>43</v>
      </c>
      <c r="F90" s="9" t="s">
        <v>31</v>
      </c>
      <c r="G90" s="1">
        <f t="shared" ref="G90:I90" si="16">G91+G92</f>
        <v>0</v>
      </c>
      <c r="H90" s="1">
        <f t="shared" si="16"/>
        <v>0</v>
      </c>
      <c r="I90" s="1">
        <f t="shared" si="16"/>
        <v>0</v>
      </c>
      <c r="J90" s="25" t="s">
        <v>125</v>
      </c>
      <c r="K90" s="21" t="s">
        <v>90</v>
      </c>
      <c r="L90" s="21"/>
      <c r="M90" s="21"/>
      <c r="N90" s="21"/>
      <c r="O90" s="3"/>
    </row>
    <row r="91" spans="1:15" ht="46.95" hidden="1" customHeight="1" x14ac:dyDescent="0.3">
      <c r="A91" s="20"/>
      <c r="B91" s="105"/>
      <c r="C91" s="110"/>
      <c r="D91" s="110"/>
      <c r="E91" s="102"/>
      <c r="F91" s="9" t="s">
        <v>35</v>
      </c>
      <c r="G91" s="1">
        <v>0</v>
      </c>
      <c r="H91" s="1">
        <v>0</v>
      </c>
      <c r="I91" s="1">
        <v>0</v>
      </c>
      <c r="J91" s="26"/>
      <c r="K91" s="22"/>
      <c r="L91" s="22"/>
      <c r="M91" s="22"/>
      <c r="N91" s="22"/>
      <c r="O91" s="3"/>
    </row>
    <row r="92" spans="1:15" ht="46.95" hidden="1" customHeight="1" x14ac:dyDescent="0.3">
      <c r="A92" s="20"/>
      <c r="B92" s="106"/>
      <c r="C92" s="111"/>
      <c r="D92" s="111"/>
      <c r="E92" s="102"/>
      <c r="F92" s="9" t="s">
        <v>36</v>
      </c>
      <c r="G92" s="1">
        <v>0</v>
      </c>
      <c r="H92" s="1">
        <v>0</v>
      </c>
      <c r="I92" s="1">
        <v>0</v>
      </c>
      <c r="J92" s="28"/>
      <c r="K92" s="23"/>
      <c r="L92" s="23"/>
      <c r="M92" s="23"/>
      <c r="N92" s="23"/>
      <c r="O92" s="3"/>
    </row>
    <row r="93" spans="1:15" ht="46.95" hidden="1" customHeight="1" x14ac:dyDescent="0.3">
      <c r="A93" s="20"/>
      <c r="B93" s="104" t="s">
        <v>178</v>
      </c>
      <c r="C93" s="109">
        <v>2020</v>
      </c>
      <c r="D93" s="109">
        <v>2026</v>
      </c>
      <c r="E93" s="102" t="s">
        <v>43</v>
      </c>
      <c r="F93" s="9" t="s">
        <v>31</v>
      </c>
      <c r="G93" s="1">
        <f t="shared" ref="G93:I93" si="17">G94+G95</f>
        <v>0</v>
      </c>
      <c r="H93" s="1">
        <f t="shared" si="17"/>
        <v>0</v>
      </c>
      <c r="I93" s="1">
        <f t="shared" si="17"/>
        <v>0</v>
      </c>
      <c r="J93" s="25" t="s">
        <v>125</v>
      </c>
      <c r="K93" s="21" t="s">
        <v>90</v>
      </c>
      <c r="L93" s="21"/>
      <c r="M93" s="21"/>
      <c r="N93" s="21"/>
      <c r="O93" s="3"/>
    </row>
    <row r="94" spans="1:15" ht="46.95" hidden="1" customHeight="1" x14ac:dyDescent="0.3">
      <c r="A94" s="20"/>
      <c r="B94" s="105"/>
      <c r="C94" s="110"/>
      <c r="D94" s="110"/>
      <c r="E94" s="102"/>
      <c r="F94" s="9" t="s">
        <v>35</v>
      </c>
      <c r="G94" s="1">
        <v>0</v>
      </c>
      <c r="H94" s="1">
        <v>0</v>
      </c>
      <c r="I94" s="1">
        <v>0</v>
      </c>
      <c r="J94" s="26"/>
      <c r="K94" s="22"/>
      <c r="L94" s="22"/>
      <c r="M94" s="22"/>
      <c r="N94" s="22"/>
      <c r="O94" s="3"/>
    </row>
    <row r="95" spans="1:15" ht="46.95" hidden="1" customHeight="1" x14ac:dyDescent="0.3">
      <c r="A95" s="20"/>
      <c r="B95" s="106"/>
      <c r="C95" s="111"/>
      <c r="D95" s="111"/>
      <c r="E95" s="102"/>
      <c r="F95" s="9" t="s">
        <v>36</v>
      </c>
      <c r="G95" s="1">
        <v>0</v>
      </c>
      <c r="H95" s="1">
        <v>0</v>
      </c>
      <c r="I95" s="1">
        <v>0</v>
      </c>
      <c r="J95" s="28"/>
      <c r="K95" s="23"/>
      <c r="L95" s="23"/>
      <c r="M95" s="23"/>
      <c r="N95" s="23"/>
      <c r="O95" s="3"/>
    </row>
    <row r="96" spans="1:15" ht="46.95" hidden="1" customHeight="1" x14ac:dyDescent="0.3">
      <c r="A96" s="20"/>
      <c r="B96" s="104" t="s">
        <v>179</v>
      </c>
      <c r="C96" s="109">
        <v>2020</v>
      </c>
      <c r="D96" s="109">
        <v>2026</v>
      </c>
      <c r="E96" s="102" t="s">
        <v>43</v>
      </c>
      <c r="F96" s="9" t="s">
        <v>31</v>
      </c>
      <c r="G96" s="1">
        <f t="shared" ref="G96:I96" si="18">G97+G98</f>
        <v>0</v>
      </c>
      <c r="H96" s="1">
        <f t="shared" si="18"/>
        <v>0</v>
      </c>
      <c r="I96" s="1">
        <f t="shared" si="18"/>
        <v>0</v>
      </c>
      <c r="J96" s="25" t="s">
        <v>125</v>
      </c>
      <c r="K96" s="21" t="s">
        <v>90</v>
      </c>
      <c r="L96" s="21"/>
      <c r="M96" s="21"/>
      <c r="N96" s="21"/>
      <c r="O96" s="3"/>
    </row>
    <row r="97" spans="1:15" ht="46.95" hidden="1" customHeight="1" x14ac:dyDescent="0.3">
      <c r="A97" s="20"/>
      <c r="B97" s="105"/>
      <c r="C97" s="110"/>
      <c r="D97" s="110"/>
      <c r="E97" s="102"/>
      <c r="F97" s="9" t="s">
        <v>35</v>
      </c>
      <c r="G97" s="1">
        <v>0</v>
      </c>
      <c r="H97" s="1">
        <v>0</v>
      </c>
      <c r="I97" s="1">
        <v>0</v>
      </c>
      <c r="J97" s="26"/>
      <c r="K97" s="22"/>
      <c r="L97" s="22"/>
      <c r="M97" s="22"/>
      <c r="N97" s="22"/>
      <c r="O97" s="3"/>
    </row>
    <row r="98" spans="1:15" ht="46.95" hidden="1" customHeight="1" x14ac:dyDescent="0.3">
      <c r="A98" s="20"/>
      <c r="B98" s="106"/>
      <c r="C98" s="111"/>
      <c r="D98" s="111"/>
      <c r="E98" s="102"/>
      <c r="F98" s="9" t="s">
        <v>36</v>
      </c>
      <c r="G98" s="1">
        <v>0</v>
      </c>
      <c r="H98" s="1">
        <v>0</v>
      </c>
      <c r="I98" s="1">
        <v>0</v>
      </c>
      <c r="J98" s="28"/>
      <c r="K98" s="23"/>
      <c r="L98" s="23"/>
      <c r="M98" s="23"/>
      <c r="N98" s="23"/>
      <c r="O98" s="3"/>
    </row>
    <row r="99" spans="1:15" ht="46.95" customHeight="1" x14ac:dyDescent="0.3">
      <c r="A99" s="20"/>
      <c r="B99" s="104" t="s">
        <v>180</v>
      </c>
      <c r="C99" s="109">
        <v>2020</v>
      </c>
      <c r="D99" s="109">
        <v>2026</v>
      </c>
      <c r="E99" s="102" t="s">
        <v>43</v>
      </c>
      <c r="F99" s="9" t="s">
        <v>31</v>
      </c>
      <c r="G99" s="78">
        <f t="shared" ref="G99:I99" si="19">G100+G101</f>
        <v>1290812.26</v>
      </c>
      <c r="H99" s="1">
        <f t="shared" si="19"/>
        <v>1290812.26</v>
      </c>
      <c r="I99" s="1">
        <f t="shared" si="19"/>
        <v>100</v>
      </c>
      <c r="J99" s="25" t="s">
        <v>125</v>
      </c>
      <c r="K99" s="21" t="s">
        <v>90</v>
      </c>
      <c r="L99" s="83">
        <v>100</v>
      </c>
      <c r="M99" s="83">
        <v>100</v>
      </c>
      <c r="N99" s="83">
        <v>100</v>
      </c>
      <c r="O99" s="3"/>
    </row>
    <row r="100" spans="1:15" ht="57.6" customHeight="1" x14ac:dyDescent="0.3">
      <c r="A100" s="20"/>
      <c r="B100" s="105"/>
      <c r="C100" s="110"/>
      <c r="D100" s="110"/>
      <c r="E100" s="102"/>
      <c r="F100" s="9" t="s">
        <v>35</v>
      </c>
      <c r="G100" s="1">
        <v>0</v>
      </c>
      <c r="H100" s="1">
        <v>0</v>
      </c>
      <c r="I100" s="1">
        <v>0</v>
      </c>
      <c r="J100" s="26"/>
      <c r="K100" s="22"/>
      <c r="L100" s="84"/>
      <c r="M100" s="84"/>
      <c r="N100" s="84"/>
      <c r="O100" s="3"/>
    </row>
    <row r="101" spans="1:15" ht="55.8" customHeight="1" x14ac:dyDescent="0.3">
      <c r="A101" s="20"/>
      <c r="B101" s="106"/>
      <c r="C101" s="111"/>
      <c r="D101" s="111"/>
      <c r="E101" s="102"/>
      <c r="F101" s="9" t="s">
        <v>36</v>
      </c>
      <c r="G101" s="1">
        <v>1290812.26</v>
      </c>
      <c r="H101" s="1">
        <v>1290812.26</v>
      </c>
      <c r="I101" s="1">
        <v>100</v>
      </c>
      <c r="J101" s="28"/>
      <c r="K101" s="23"/>
      <c r="L101" s="85"/>
      <c r="M101" s="85"/>
      <c r="N101" s="85"/>
      <c r="O101" s="3"/>
    </row>
    <row r="102" spans="1:15" ht="46.95" hidden="1" customHeight="1" x14ac:dyDescent="0.3">
      <c r="A102" s="20"/>
      <c r="B102" s="104" t="s">
        <v>183</v>
      </c>
      <c r="C102" s="109">
        <v>2021</v>
      </c>
      <c r="D102" s="109">
        <v>2026</v>
      </c>
      <c r="E102" s="102" t="s">
        <v>43</v>
      </c>
      <c r="F102" s="9" t="s">
        <v>31</v>
      </c>
      <c r="G102" s="1">
        <f t="shared" ref="G102:I102" si="20">G103+G104</f>
        <v>0</v>
      </c>
      <c r="H102" s="1">
        <f t="shared" si="20"/>
        <v>0</v>
      </c>
      <c r="I102" s="1">
        <f t="shared" si="20"/>
        <v>0</v>
      </c>
      <c r="J102" s="83" t="s">
        <v>125</v>
      </c>
      <c r="K102" s="21" t="s">
        <v>90</v>
      </c>
      <c r="L102" s="21"/>
      <c r="M102" s="21"/>
      <c r="N102" s="21"/>
      <c r="O102" s="3"/>
    </row>
    <row r="103" spans="1:15" ht="46.95" hidden="1" customHeight="1" x14ac:dyDescent="0.3">
      <c r="A103" s="20"/>
      <c r="B103" s="105"/>
      <c r="C103" s="110"/>
      <c r="D103" s="110"/>
      <c r="E103" s="102"/>
      <c r="F103" s="9" t="s">
        <v>35</v>
      </c>
      <c r="G103" s="1">
        <v>0</v>
      </c>
      <c r="H103" s="1">
        <v>0</v>
      </c>
      <c r="I103" s="1">
        <v>0</v>
      </c>
      <c r="J103" s="84"/>
      <c r="K103" s="22"/>
      <c r="L103" s="22"/>
      <c r="M103" s="22"/>
      <c r="N103" s="22"/>
      <c r="O103" s="3"/>
    </row>
    <row r="104" spans="1:15" ht="46.95" hidden="1" customHeight="1" x14ac:dyDescent="0.3">
      <c r="A104" s="20"/>
      <c r="B104" s="106"/>
      <c r="C104" s="111"/>
      <c r="D104" s="111"/>
      <c r="E104" s="102"/>
      <c r="F104" s="9" t="s">
        <v>36</v>
      </c>
      <c r="G104" s="1">
        <v>0</v>
      </c>
      <c r="H104" s="1">
        <v>0</v>
      </c>
      <c r="I104" s="1">
        <v>0</v>
      </c>
      <c r="J104" s="85"/>
      <c r="K104" s="23"/>
      <c r="L104" s="23"/>
      <c r="M104" s="23"/>
      <c r="N104" s="23"/>
      <c r="O104" s="3"/>
    </row>
    <row r="105" spans="1:15" ht="46.95" hidden="1" customHeight="1" x14ac:dyDescent="0.3">
      <c r="A105" s="20"/>
      <c r="B105" s="104" t="s">
        <v>186</v>
      </c>
      <c r="C105" s="109">
        <v>2021</v>
      </c>
      <c r="D105" s="109">
        <v>2026</v>
      </c>
      <c r="E105" s="102" t="s">
        <v>43</v>
      </c>
      <c r="F105" s="9" t="s">
        <v>31</v>
      </c>
      <c r="G105" s="1">
        <f t="shared" ref="G105:I105" si="21">G106+G107</f>
        <v>0</v>
      </c>
      <c r="H105" s="1">
        <f t="shared" si="21"/>
        <v>0</v>
      </c>
      <c r="I105" s="1">
        <f t="shared" si="21"/>
        <v>0</v>
      </c>
      <c r="J105" s="11" t="s">
        <v>125</v>
      </c>
      <c r="K105" s="21" t="s">
        <v>90</v>
      </c>
      <c r="L105" s="21">
        <v>100</v>
      </c>
      <c r="M105" s="21"/>
      <c r="N105" s="21"/>
      <c r="O105" s="3"/>
    </row>
    <row r="106" spans="1:15" ht="46.95" hidden="1" customHeight="1" x14ac:dyDescent="0.3">
      <c r="A106" s="20"/>
      <c r="B106" s="105"/>
      <c r="C106" s="110"/>
      <c r="D106" s="110"/>
      <c r="E106" s="102"/>
      <c r="F106" s="9" t="s">
        <v>35</v>
      </c>
      <c r="G106" s="1">
        <v>0</v>
      </c>
      <c r="H106" s="1">
        <v>0</v>
      </c>
      <c r="I106" s="1">
        <v>0</v>
      </c>
      <c r="J106" s="26"/>
      <c r="K106" s="22"/>
      <c r="L106" s="22"/>
      <c r="M106" s="22"/>
      <c r="N106" s="22"/>
      <c r="O106" s="3"/>
    </row>
    <row r="107" spans="1:15" ht="46.95" hidden="1" customHeight="1" x14ac:dyDescent="0.3">
      <c r="A107" s="20"/>
      <c r="B107" s="106"/>
      <c r="C107" s="111"/>
      <c r="D107" s="111"/>
      <c r="E107" s="102"/>
      <c r="F107" s="9" t="s">
        <v>36</v>
      </c>
      <c r="G107" s="1">
        <v>0</v>
      </c>
      <c r="H107" s="1">
        <v>0</v>
      </c>
      <c r="I107" s="1">
        <v>0</v>
      </c>
      <c r="J107" s="28"/>
      <c r="K107" s="23"/>
      <c r="L107" s="23"/>
      <c r="M107" s="23"/>
      <c r="N107" s="23"/>
      <c r="O107" s="3"/>
    </row>
    <row r="108" spans="1:15" ht="46.95" hidden="1" customHeight="1" x14ac:dyDescent="0.3">
      <c r="A108" s="20"/>
      <c r="B108" s="104" t="s">
        <v>187</v>
      </c>
      <c r="C108" s="109">
        <v>2020</v>
      </c>
      <c r="D108" s="109">
        <v>2026</v>
      </c>
      <c r="E108" s="102" t="s">
        <v>43</v>
      </c>
      <c r="F108" s="9" t="s">
        <v>31</v>
      </c>
      <c r="G108" s="1">
        <f t="shared" ref="G108:I108" si="22">G109+G110</f>
        <v>0</v>
      </c>
      <c r="H108" s="1">
        <f t="shared" si="22"/>
        <v>0</v>
      </c>
      <c r="I108" s="1">
        <f t="shared" si="22"/>
        <v>0</v>
      </c>
      <c r="J108" s="25" t="s">
        <v>125</v>
      </c>
      <c r="K108" s="21" t="s">
        <v>90</v>
      </c>
      <c r="L108" s="21"/>
      <c r="M108" s="21"/>
      <c r="N108" s="21"/>
      <c r="O108" s="3"/>
    </row>
    <row r="109" spans="1:15" ht="46.95" hidden="1" customHeight="1" x14ac:dyDescent="0.3">
      <c r="A109" s="20"/>
      <c r="B109" s="105"/>
      <c r="C109" s="110"/>
      <c r="D109" s="110"/>
      <c r="E109" s="102"/>
      <c r="F109" s="9" t="s">
        <v>35</v>
      </c>
      <c r="G109" s="1">
        <v>0</v>
      </c>
      <c r="H109" s="1">
        <v>0</v>
      </c>
      <c r="I109" s="1">
        <v>0</v>
      </c>
      <c r="J109" s="26"/>
      <c r="K109" s="22"/>
      <c r="L109" s="22"/>
      <c r="M109" s="22"/>
      <c r="N109" s="22"/>
      <c r="O109" s="3"/>
    </row>
    <row r="110" spans="1:15" ht="46.95" hidden="1" customHeight="1" x14ac:dyDescent="0.3">
      <c r="A110" s="20"/>
      <c r="B110" s="106"/>
      <c r="C110" s="111"/>
      <c r="D110" s="111"/>
      <c r="E110" s="102"/>
      <c r="F110" s="9" t="s">
        <v>36</v>
      </c>
      <c r="G110" s="1">
        <v>0</v>
      </c>
      <c r="H110" s="1">
        <v>0</v>
      </c>
      <c r="I110" s="1">
        <v>0</v>
      </c>
      <c r="J110" s="28"/>
      <c r="K110" s="23"/>
      <c r="L110" s="23"/>
      <c r="M110" s="23"/>
      <c r="N110" s="23"/>
      <c r="O110" s="3"/>
    </row>
    <row r="111" spans="1:15" ht="46.95" customHeight="1" x14ac:dyDescent="0.3">
      <c r="A111" s="20"/>
      <c r="B111" s="104" t="s">
        <v>193</v>
      </c>
      <c r="C111" s="109">
        <v>2020</v>
      </c>
      <c r="D111" s="109">
        <v>2026</v>
      </c>
      <c r="E111" s="102" t="s">
        <v>43</v>
      </c>
      <c r="F111" s="9" t="s">
        <v>31</v>
      </c>
      <c r="G111" s="1">
        <f t="shared" ref="G111:I111" si="23">G112+G113</f>
        <v>107550</v>
      </c>
      <c r="H111" s="1">
        <f t="shared" si="23"/>
        <v>0</v>
      </c>
      <c r="I111" s="1">
        <f t="shared" si="23"/>
        <v>0</v>
      </c>
      <c r="J111" s="25" t="s">
        <v>125</v>
      </c>
      <c r="K111" s="21" t="s">
        <v>90</v>
      </c>
      <c r="L111" s="21">
        <v>100</v>
      </c>
      <c r="M111" s="21">
        <v>0</v>
      </c>
      <c r="N111" s="21">
        <v>0</v>
      </c>
      <c r="O111" s="3"/>
    </row>
    <row r="112" spans="1:15" ht="46.95" customHeight="1" x14ac:dyDescent="0.3">
      <c r="A112" s="20"/>
      <c r="B112" s="105"/>
      <c r="C112" s="110"/>
      <c r="D112" s="110"/>
      <c r="E112" s="102"/>
      <c r="F112" s="9" t="s">
        <v>35</v>
      </c>
      <c r="G112" s="1">
        <v>0</v>
      </c>
      <c r="H112" s="1">
        <v>0</v>
      </c>
      <c r="I112" s="1">
        <v>0</v>
      </c>
      <c r="J112" s="26"/>
      <c r="K112" s="22"/>
      <c r="L112" s="22"/>
      <c r="M112" s="22"/>
      <c r="N112" s="22"/>
      <c r="O112" s="3"/>
    </row>
    <row r="113" spans="1:15" ht="46.95" customHeight="1" x14ac:dyDescent="0.3">
      <c r="A113" s="20"/>
      <c r="B113" s="106"/>
      <c r="C113" s="111"/>
      <c r="D113" s="111"/>
      <c r="E113" s="102"/>
      <c r="F113" s="9" t="s">
        <v>36</v>
      </c>
      <c r="G113" s="1">
        <v>107550</v>
      </c>
      <c r="H113" s="1">
        <v>0</v>
      </c>
      <c r="I113" s="1">
        <v>0</v>
      </c>
      <c r="J113" s="28"/>
      <c r="K113" s="23"/>
      <c r="L113" s="23"/>
      <c r="M113" s="23"/>
      <c r="N113" s="23"/>
      <c r="O113" s="3"/>
    </row>
    <row r="114" spans="1:15" ht="46.95" hidden="1" customHeight="1" x14ac:dyDescent="0.3">
      <c r="A114" s="20"/>
      <c r="B114" s="104" t="s">
        <v>199</v>
      </c>
      <c r="C114" s="109">
        <v>2022</v>
      </c>
      <c r="D114" s="109">
        <v>2026</v>
      </c>
      <c r="E114" s="102" t="s">
        <v>43</v>
      </c>
      <c r="F114" s="9" t="s">
        <v>31</v>
      </c>
      <c r="G114" s="1">
        <f t="shared" ref="G114:I114" si="24">G115+G116</f>
        <v>0</v>
      </c>
      <c r="H114" s="1">
        <f t="shared" si="24"/>
        <v>0</v>
      </c>
      <c r="I114" s="1">
        <f t="shared" si="24"/>
        <v>0</v>
      </c>
      <c r="J114" s="25" t="s">
        <v>125</v>
      </c>
      <c r="K114" s="21" t="s">
        <v>90</v>
      </c>
      <c r="L114" s="21"/>
      <c r="M114" s="21"/>
      <c r="N114" s="21"/>
      <c r="O114" s="3"/>
    </row>
    <row r="115" spans="1:15" ht="46.95" hidden="1" customHeight="1" x14ac:dyDescent="0.3">
      <c r="A115" s="20"/>
      <c r="B115" s="105"/>
      <c r="C115" s="110"/>
      <c r="D115" s="110"/>
      <c r="E115" s="102"/>
      <c r="F115" s="9" t="s">
        <v>35</v>
      </c>
      <c r="G115" s="1">
        <v>0</v>
      </c>
      <c r="H115" s="1">
        <v>0</v>
      </c>
      <c r="I115" s="1">
        <v>0</v>
      </c>
      <c r="J115" s="26"/>
      <c r="K115" s="22"/>
      <c r="L115" s="22"/>
      <c r="M115" s="22"/>
      <c r="N115" s="22"/>
      <c r="O115" s="3"/>
    </row>
    <row r="116" spans="1:15" ht="46.95" hidden="1" customHeight="1" x14ac:dyDescent="0.3">
      <c r="A116" s="20"/>
      <c r="B116" s="106"/>
      <c r="C116" s="111"/>
      <c r="D116" s="111"/>
      <c r="E116" s="102"/>
      <c r="F116" s="9" t="s">
        <v>36</v>
      </c>
      <c r="G116" s="1">
        <v>0</v>
      </c>
      <c r="H116" s="1">
        <v>0</v>
      </c>
      <c r="I116" s="1">
        <v>0</v>
      </c>
      <c r="J116" s="28"/>
      <c r="K116" s="23"/>
      <c r="L116" s="23"/>
      <c r="M116" s="23"/>
      <c r="N116" s="23"/>
      <c r="O116" s="3"/>
    </row>
    <row r="117" spans="1:15" ht="46.95" hidden="1" customHeight="1" x14ac:dyDescent="0.3">
      <c r="A117" s="20"/>
      <c r="B117" s="104" t="s">
        <v>212</v>
      </c>
      <c r="C117" s="109">
        <v>2022</v>
      </c>
      <c r="D117" s="109">
        <v>2026</v>
      </c>
      <c r="E117" s="102" t="s">
        <v>43</v>
      </c>
      <c r="F117" s="9" t="s">
        <v>31</v>
      </c>
      <c r="G117" s="1">
        <f t="shared" ref="G117:I117" si="25">G118+G119</f>
        <v>0</v>
      </c>
      <c r="H117" s="1">
        <f t="shared" si="25"/>
        <v>0</v>
      </c>
      <c r="I117" s="1">
        <f t="shared" si="25"/>
        <v>0</v>
      </c>
      <c r="J117" s="25" t="s">
        <v>125</v>
      </c>
      <c r="K117" s="21" t="s">
        <v>90</v>
      </c>
      <c r="L117" s="21"/>
      <c r="M117" s="21"/>
      <c r="N117" s="21"/>
      <c r="O117" s="3"/>
    </row>
    <row r="118" spans="1:15" ht="46.95" hidden="1" customHeight="1" x14ac:dyDescent="0.3">
      <c r="A118" s="20"/>
      <c r="B118" s="105"/>
      <c r="C118" s="110"/>
      <c r="D118" s="110"/>
      <c r="E118" s="102"/>
      <c r="F118" s="9" t="s">
        <v>35</v>
      </c>
      <c r="G118" s="1">
        <v>0</v>
      </c>
      <c r="H118" s="1">
        <v>0</v>
      </c>
      <c r="I118" s="1">
        <v>0</v>
      </c>
      <c r="J118" s="26"/>
      <c r="K118" s="22"/>
      <c r="L118" s="22"/>
      <c r="M118" s="22"/>
      <c r="N118" s="22"/>
      <c r="O118" s="3"/>
    </row>
    <row r="119" spans="1:15" ht="111" hidden="1" customHeight="1" x14ac:dyDescent="0.3">
      <c r="A119" s="20"/>
      <c r="B119" s="106"/>
      <c r="C119" s="111"/>
      <c r="D119" s="111"/>
      <c r="E119" s="102"/>
      <c r="F119" s="9" t="s">
        <v>36</v>
      </c>
      <c r="G119" s="1">
        <v>0</v>
      </c>
      <c r="H119" s="1">
        <v>0</v>
      </c>
      <c r="I119" s="1">
        <v>0</v>
      </c>
      <c r="J119" s="28"/>
      <c r="K119" s="23"/>
      <c r="L119" s="23"/>
      <c r="M119" s="23"/>
      <c r="N119" s="23"/>
      <c r="O119" s="3"/>
    </row>
    <row r="120" spans="1:15" ht="44.4" customHeight="1" x14ac:dyDescent="0.3">
      <c r="A120" s="20"/>
      <c r="B120" s="104" t="s">
        <v>232</v>
      </c>
      <c r="C120" s="109">
        <v>2023</v>
      </c>
      <c r="D120" s="109">
        <v>2026</v>
      </c>
      <c r="E120" s="102" t="s">
        <v>43</v>
      </c>
      <c r="F120" s="9" t="s">
        <v>31</v>
      </c>
      <c r="G120" s="1">
        <f t="shared" ref="G120:I120" si="26">G121+G122</f>
        <v>71426.67</v>
      </c>
      <c r="H120" s="1">
        <f t="shared" si="26"/>
        <v>71426.67</v>
      </c>
      <c r="I120" s="1">
        <f t="shared" si="26"/>
        <v>100</v>
      </c>
      <c r="J120" s="137" t="s">
        <v>104</v>
      </c>
      <c r="K120" s="21" t="s">
        <v>90</v>
      </c>
      <c r="L120" s="21">
        <v>100</v>
      </c>
      <c r="M120" s="21">
        <v>100</v>
      </c>
      <c r="N120" s="21">
        <v>100</v>
      </c>
      <c r="O120" s="3"/>
    </row>
    <row r="121" spans="1:15" ht="71.400000000000006" customHeight="1" x14ac:dyDescent="0.3">
      <c r="A121" s="20"/>
      <c r="B121" s="105"/>
      <c r="C121" s="110"/>
      <c r="D121" s="110"/>
      <c r="E121" s="102"/>
      <c r="F121" s="9" t="s">
        <v>35</v>
      </c>
      <c r="G121" s="1">
        <v>71426.67</v>
      </c>
      <c r="H121" s="1">
        <v>71426.67</v>
      </c>
      <c r="I121" s="1">
        <v>100</v>
      </c>
      <c r="J121" s="138"/>
      <c r="K121" s="22"/>
      <c r="L121" s="22"/>
      <c r="M121" s="22"/>
      <c r="N121" s="22"/>
      <c r="O121" s="3"/>
    </row>
    <row r="122" spans="1:15" ht="90.6" customHeight="1" x14ac:dyDescent="0.3">
      <c r="A122" s="20"/>
      <c r="B122" s="106"/>
      <c r="C122" s="111"/>
      <c r="D122" s="111"/>
      <c r="E122" s="102"/>
      <c r="F122" s="9" t="s">
        <v>36</v>
      </c>
      <c r="G122" s="1">
        <v>0</v>
      </c>
      <c r="H122" s="1">
        <v>0</v>
      </c>
      <c r="I122" s="1">
        <v>0</v>
      </c>
      <c r="J122" s="139"/>
      <c r="K122" s="23"/>
      <c r="L122" s="23"/>
      <c r="M122" s="23"/>
      <c r="N122" s="23"/>
      <c r="O122" s="3"/>
    </row>
    <row r="123" spans="1:15" ht="63.6" customHeight="1" x14ac:dyDescent="0.3">
      <c r="A123" s="20"/>
      <c r="B123" s="104" t="s">
        <v>241</v>
      </c>
      <c r="C123" s="109">
        <v>2023</v>
      </c>
      <c r="D123" s="109">
        <v>2026</v>
      </c>
      <c r="E123" s="102" t="s">
        <v>43</v>
      </c>
      <c r="F123" s="9" t="s">
        <v>31</v>
      </c>
      <c r="G123" s="78">
        <f t="shared" ref="G123:I123" si="27">G124+G125</f>
        <v>30000</v>
      </c>
      <c r="H123" s="1">
        <f t="shared" si="27"/>
        <v>30000</v>
      </c>
      <c r="I123" s="1">
        <f t="shared" si="27"/>
        <v>100</v>
      </c>
      <c r="J123" s="137" t="s">
        <v>104</v>
      </c>
      <c r="K123" s="21" t="s">
        <v>90</v>
      </c>
      <c r="L123" s="21">
        <v>100</v>
      </c>
      <c r="M123" s="21">
        <v>100</v>
      </c>
      <c r="N123" s="21">
        <v>100</v>
      </c>
      <c r="O123" s="3"/>
    </row>
    <row r="124" spans="1:15" ht="63.6" customHeight="1" x14ac:dyDescent="0.3">
      <c r="A124" s="20"/>
      <c r="B124" s="105"/>
      <c r="C124" s="110"/>
      <c r="D124" s="110"/>
      <c r="E124" s="102"/>
      <c r="F124" s="9" t="s">
        <v>35</v>
      </c>
      <c r="G124" s="1">
        <v>0</v>
      </c>
      <c r="H124" s="1">
        <v>0</v>
      </c>
      <c r="I124" s="1">
        <v>0</v>
      </c>
      <c r="J124" s="138"/>
      <c r="K124" s="22"/>
      <c r="L124" s="22"/>
      <c r="M124" s="22"/>
      <c r="N124" s="22"/>
      <c r="O124" s="3"/>
    </row>
    <row r="125" spans="1:15" ht="63.6" customHeight="1" x14ac:dyDescent="0.3">
      <c r="A125" s="20"/>
      <c r="B125" s="106"/>
      <c r="C125" s="111"/>
      <c r="D125" s="111"/>
      <c r="E125" s="102"/>
      <c r="F125" s="9" t="s">
        <v>36</v>
      </c>
      <c r="G125" s="1">
        <v>30000</v>
      </c>
      <c r="H125" s="1">
        <v>30000</v>
      </c>
      <c r="I125" s="1">
        <v>100</v>
      </c>
      <c r="J125" s="139"/>
      <c r="K125" s="23"/>
      <c r="L125" s="23"/>
      <c r="M125" s="23"/>
      <c r="N125" s="23"/>
      <c r="O125" s="3"/>
    </row>
    <row r="126" spans="1:15" ht="63.6" customHeight="1" x14ac:dyDescent="0.3">
      <c r="A126" s="20"/>
      <c r="B126" s="104" t="s">
        <v>265</v>
      </c>
      <c r="C126" s="109">
        <v>2024</v>
      </c>
      <c r="D126" s="109">
        <v>2026</v>
      </c>
      <c r="E126" s="102" t="s">
        <v>43</v>
      </c>
      <c r="F126" s="9" t="s">
        <v>31</v>
      </c>
      <c r="G126" s="1">
        <f t="shared" ref="G126:I126" si="28">G127+G128</f>
        <v>216521.98</v>
      </c>
      <c r="H126" s="1">
        <f t="shared" si="28"/>
        <v>216521.98</v>
      </c>
      <c r="I126" s="1">
        <f t="shared" si="28"/>
        <v>100</v>
      </c>
      <c r="J126" s="137" t="s">
        <v>125</v>
      </c>
      <c r="K126" s="21" t="s">
        <v>90</v>
      </c>
      <c r="L126" s="21">
        <v>100</v>
      </c>
      <c r="M126" s="21">
        <v>100</v>
      </c>
      <c r="N126" s="21">
        <v>100</v>
      </c>
      <c r="O126" s="3"/>
    </row>
    <row r="127" spans="1:15" ht="63.6" customHeight="1" x14ac:dyDescent="0.3">
      <c r="A127" s="20"/>
      <c r="B127" s="105"/>
      <c r="C127" s="110"/>
      <c r="D127" s="110"/>
      <c r="E127" s="102"/>
      <c r="F127" s="9" t="s">
        <v>35</v>
      </c>
      <c r="G127" s="1">
        <v>0</v>
      </c>
      <c r="H127" s="1">
        <v>0</v>
      </c>
      <c r="I127" s="1">
        <v>0</v>
      </c>
      <c r="J127" s="138"/>
      <c r="K127" s="22"/>
      <c r="L127" s="22"/>
      <c r="M127" s="22"/>
      <c r="N127" s="22"/>
      <c r="O127" s="3"/>
    </row>
    <row r="128" spans="1:15" ht="38.4" customHeight="1" x14ac:dyDescent="0.3">
      <c r="A128" s="20"/>
      <c r="B128" s="106"/>
      <c r="C128" s="111"/>
      <c r="D128" s="111"/>
      <c r="E128" s="102"/>
      <c r="F128" s="9" t="s">
        <v>36</v>
      </c>
      <c r="G128" s="1">
        <v>216521.98</v>
      </c>
      <c r="H128" s="1">
        <v>216521.98</v>
      </c>
      <c r="I128" s="1">
        <v>100</v>
      </c>
      <c r="J128" s="139"/>
      <c r="K128" s="23"/>
      <c r="L128" s="23"/>
      <c r="M128" s="23"/>
      <c r="N128" s="23"/>
      <c r="O128" s="3"/>
    </row>
    <row r="129" spans="1:15" ht="63.6" customHeight="1" x14ac:dyDescent="0.3">
      <c r="A129" s="20"/>
      <c r="B129" s="104" t="s">
        <v>281</v>
      </c>
      <c r="C129" s="109">
        <v>2024</v>
      </c>
      <c r="D129" s="109">
        <v>2026</v>
      </c>
      <c r="E129" s="102" t="s">
        <v>43</v>
      </c>
      <c r="F129" s="9" t="s">
        <v>31</v>
      </c>
      <c r="G129" s="1">
        <f t="shared" ref="G129:I129" si="29">G130+G131</f>
        <v>50000</v>
      </c>
      <c r="H129" s="1">
        <f t="shared" si="29"/>
        <v>50000</v>
      </c>
      <c r="I129" s="1">
        <f t="shared" si="29"/>
        <v>100</v>
      </c>
      <c r="J129" s="137" t="s">
        <v>282</v>
      </c>
      <c r="K129" s="21" t="s">
        <v>90</v>
      </c>
      <c r="L129" s="21">
        <v>100</v>
      </c>
      <c r="M129" s="21">
        <v>100</v>
      </c>
      <c r="N129" s="21">
        <v>100</v>
      </c>
      <c r="O129" s="3"/>
    </row>
    <row r="130" spans="1:15" ht="63.6" customHeight="1" x14ac:dyDescent="0.3">
      <c r="A130" s="20"/>
      <c r="B130" s="105"/>
      <c r="C130" s="110"/>
      <c r="D130" s="110"/>
      <c r="E130" s="102"/>
      <c r="F130" s="9" t="s">
        <v>35</v>
      </c>
      <c r="G130" s="1">
        <v>50000</v>
      </c>
      <c r="H130" s="1">
        <v>50000</v>
      </c>
      <c r="I130" s="1">
        <v>100</v>
      </c>
      <c r="J130" s="138"/>
      <c r="K130" s="22"/>
      <c r="L130" s="22"/>
      <c r="M130" s="22"/>
      <c r="N130" s="22"/>
      <c r="O130" s="3"/>
    </row>
    <row r="131" spans="1:15" ht="37.200000000000003" customHeight="1" x14ac:dyDescent="0.3">
      <c r="A131" s="20"/>
      <c r="B131" s="106"/>
      <c r="C131" s="111"/>
      <c r="D131" s="111"/>
      <c r="E131" s="102"/>
      <c r="F131" s="9" t="s">
        <v>36</v>
      </c>
      <c r="G131" s="1">
        <v>0</v>
      </c>
      <c r="H131" s="1">
        <v>0</v>
      </c>
      <c r="I131" s="1">
        <v>0</v>
      </c>
      <c r="J131" s="139"/>
      <c r="K131" s="23"/>
      <c r="L131" s="23"/>
      <c r="M131" s="23"/>
      <c r="N131" s="23"/>
      <c r="O131" s="3"/>
    </row>
    <row r="132" spans="1:15" ht="46.95" hidden="1" customHeight="1" x14ac:dyDescent="0.3">
      <c r="A132" s="20"/>
      <c r="B132" s="104" t="s">
        <v>283</v>
      </c>
      <c r="C132" s="109">
        <v>2024</v>
      </c>
      <c r="D132" s="109">
        <v>2026</v>
      </c>
      <c r="E132" s="102" t="s">
        <v>43</v>
      </c>
      <c r="F132" s="9" t="s">
        <v>31</v>
      </c>
      <c r="G132" s="1">
        <f t="shared" ref="G132:I132" si="30">G133+G134</f>
        <v>0</v>
      </c>
      <c r="H132" s="1">
        <f t="shared" si="30"/>
        <v>0</v>
      </c>
      <c r="I132" s="1">
        <f t="shared" si="30"/>
        <v>0</v>
      </c>
      <c r="J132" s="137" t="s">
        <v>284</v>
      </c>
      <c r="K132" s="21" t="s">
        <v>90</v>
      </c>
      <c r="L132" s="21"/>
      <c r="M132" s="21">
        <v>100</v>
      </c>
      <c r="N132" s="21"/>
      <c r="O132" s="3"/>
    </row>
    <row r="133" spans="1:15" ht="82.2" hidden="1" customHeight="1" x14ac:dyDescent="0.3">
      <c r="A133" s="20"/>
      <c r="B133" s="105"/>
      <c r="C133" s="110"/>
      <c r="D133" s="110"/>
      <c r="E133" s="102"/>
      <c r="F133" s="9" t="s">
        <v>35</v>
      </c>
      <c r="G133" s="1">
        <v>0</v>
      </c>
      <c r="H133" s="1">
        <v>0</v>
      </c>
      <c r="I133" s="1">
        <v>0</v>
      </c>
      <c r="J133" s="138"/>
      <c r="K133" s="22"/>
      <c r="L133" s="22"/>
      <c r="M133" s="22"/>
      <c r="N133" s="22"/>
      <c r="O133" s="3"/>
    </row>
    <row r="134" spans="1:15" ht="49.2" hidden="1" customHeight="1" x14ac:dyDescent="0.3">
      <c r="A134" s="20"/>
      <c r="B134" s="106"/>
      <c r="C134" s="111"/>
      <c r="D134" s="111"/>
      <c r="E134" s="102"/>
      <c r="F134" s="9" t="s">
        <v>36</v>
      </c>
      <c r="G134" s="1">
        <v>0</v>
      </c>
      <c r="H134" s="1">
        <v>0</v>
      </c>
      <c r="I134" s="1">
        <v>0</v>
      </c>
      <c r="J134" s="139"/>
      <c r="K134" s="23"/>
      <c r="L134" s="23"/>
      <c r="M134" s="23"/>
      <c r="N134" s="23"/>
      <c r="O134" s="3"/>
    </row>
    <row r="135" spans="1:15" x14ac:dyDescent="0.3">
      <c r="A135" s="119"/>
      <c r="B135" s="119" t="s">
        <v>44</v>
      </c>
      <c r="C135" s="103">
        <v>2020</v>
      </c>
      <c r="D135" s="103">
        <v>2026</v>
      </c>
      <c r="E135" s="101" t="s">
        <v>37</v>
      </c>
      <c r="F135" s="83" t="s">
        <v>37</v>
      </c>
      <c r="G135" s="143" t="s">
        <v>18</v>
      </c>
      <c r="H135" s="143" t="s">
        <v>37</v>
      </c>
      <c r="I135" s="143" t="s">
        <v>37</v>
      </c>
      <c r="J135" s="151" t="s">
        <v>37</v>
      </c>
      <c r="K135" s="112" t="s">
        <v>37</v>
      </c>
      <c r="L135" s="112" t="s">
        <v>37</v>
      </c>
      <c r="M135" s="112" t="s">
        <v>37</v>
      </c>
      <c r="N135" s="112" t="s">
        <v>37</v>
      </c>
      <c r="O135" s="3"/>
    </row>
    <row r="136" spans="1:15" x14ac:dyDescent="0.3">
      <c r="A136" s="120"/>
      <c r="B136" s="120"/>
      <c r="C136" s="103"/>
      <c r="D136" s="103"/>
      <c r="E136" s="101"/>
      <c r="F136" s="113"/>
      <c r="G136" s="146"/>
      <c r="H136" s="144"/>
      <c r="I136" s="144"/>
      <c r="J136" s="149"/>
      <c r="K136" s="113"/>
      <c r="L136" s="113"/>
      <c r="M136" s="113"/>
      <c r="N136" s="113"/>
      <c r="O136" s="3"/>
    </row>
    <row r="137" spans="1:15" ht="35.25" customHeight="1" x14ac:dyDescent="0.3">
      <c r="A137" s="121"/>
      <c r="B137" s="121"/>
      <c r="C137" s="103"/>
      <c r="D137" s="103"/>
      <c r="E137" s="101"/>
      <c r="F137" s="114"/>
      <c r="G137" s="147"/>
      <c r="H137" s="145"/>
      <c r="I137" s="145"/>
      <c r="J137" s="150"/>
      <c r="K137" s="114"/>
      <c r="L137" s="114"/>
      <c r="M137" s="114"/>
      <c r="N137" s="114"/>
      <c r="O137" s="3"/>
    </row>
    <row r="138" spans="1:15" ht="35.25" customHeight="1" x14ac:dyDescent="0.3">
      <c r="A138" s="28"/>
      <c r="B138" s="102" t="s">
        <v>46</v>
      </c>
      <c r="C138" s="103">
        <v>2020</v>
      </c>
      <c r="D138" s="103">
        <v>2026</v>
      </c>
      <c r="E138" s="119" t="s">
        <v>45</v>
      </c>
      <c r="F138" s="29" t="s">
        <v>31</v>
      </c>
      <c r="G138" s="30">
        <f>G139+G140</f>
        <v>2133084.36</v>
      </c>
      <c r="H138" s="10">
        <f t="shared" ref="H138" si="31">H139+H140</f>
        <v>2133084.36</v>
      </c>
      <c r="I138" s="10">
        <f>I139+I140</f>
        <v>100</v>
      </c>
      <c r="J138" s="103" t="s">
        <v>30</v>
      </c>
      <c r="K138" s="101" t="s">
        <v>30</v>
      </c>
      <c r="L138" s="101" t="s">
        <v>30</v>
      </c>
      <c r="M138" s="101" t="s">
        <v>30</v>
      </c>
      <c r="N138" s="101" t="s">
        <v>30</v>
      </c>
      <c r="O138" s="3"/>
    </row>
    <row r="139" spans="1:15" ht="35.25" customHeight="1" x14ac:dyDescent="0.3">
      <c r="A139" s="28"/>
      <c r="B139" s="102"/>
      <c r="C139" s="103"/>
      <c r="D139" s="103"/>
      <c r="E139" s="120"/>
      <c r="F139" s="29" t="s">
        <v>35</v>
      </c>
      <c r="G139" s="30">
        <f>G142</f>
        <v>2133084.36</v>
      </c>
      <c r="H139" s="30">
        <f>H142</f>
        <v>2133084.36</v>
      </c>
      <c r="I139" s="10">
        <v>100</v>
      </c>
      <c r="J139" s="103"/>
      <c r="K139" s="101"/>
      <c r="L139" s="101"/>
      <c r="M139" s="101"/>
      <c r="N139" s="101"/>
      <c r="O139" s="3"/>
    </row>
    <row r="140" spans="1:15" ht="35.25" customHeight="1" x14ac:dyDescent="0.3">
      <c r="A140" s="28"/>
      <c r="B140" s="102"/>
      <c r="C140" s="103"/>
      <c r="D140" s="103"/>
      <c r="E140" s="121"/>
      <c r="F140" s="29" t="s">
        <v>36</v>
      </c>
      <c r="G140" s="31">
        <f t="shared" ref="G140:I140" si="32">G143</f>
        <v>0</v>
      </c>
      <c r="H140" s="31">
        <f t="shared" si="32"/>
        <v>0</v>
      </c>
      <c r="I140" s="31">
        <f t="shared" si="32"/>
        <v>0</v>
      </c>
      <c r="J140" s="103"/>
      <c r="K140" s="101"/>
      <c r="L140" s="101"/>
      <c r="M140" s="101"/>
      <c r="N140" s="101"/>
      <c r="O140" s="3"/>
    </row>
    <row r="141" spans="1:15" ht="35.25" customHeight="1" x14ac:dyDescent="0.3">
      <c r="A141" s="28"/>
      <c r="B141" s="102" t="s">
        <v>47</v>
      </c>
      <c r="C141" s="103">
        <v>2020</v>
      </c>
      <c r="D141" s="103">
        <v>2026</v>
      </c>
      <c r="E141" s="119" t="s">
        <v>45</v>
      </c>
      <c r="F141" s="29" t="s">
        <v>31</v>
      </c>
      <c r="G141" s="30">
        <f t="shared" ref="G141:H141" si="33">G142+G143</f>
        <v>2133084.36</v>
      </c>
      <c r="H141" s="10">
        <f t="shared" si="33"/>
        <v>2133084.36</v>
      </c>
      <c r="I141" s="10">
        <f>I142+I143</f>
        <v>100</v>
      </c>
      <c r="J141" s="103" t="s">
        <v>76</v>
      </c>
      <c r="K141" s="101" t="s">
        <v>71</v>
      </c>
      <c r="L141" s="133">
        <v>3</v>
      </c>
      <c r="M141" s="133">
        <v>1</v>
      </c>
      <c r="N141" s="133">
        <v>33.33</v>
      </c>
      <c r="O141" s="3"/>
    </row>
    <row r="142" spans="1:15" ht="35.25" customHeight="1" x14ac:dyDescent="0.3">
      <c r="A142" s="28"/>
      <c r="B142" s="102"/>
      <c r="C142" s="103"/>
      <c r="D142" s="103"/>
      <c r="E142" s="120"/>
      <c r="F142" s="29" t="s">
        <v>35</v>
      </c>
      <c r="G142" s="30">
        <v>2133084.36</v>
      </c>
      <c r="H142" s="30">
        <v>2133084.36</v>
      </c>
      <c r="I142" s="30">
        <v>100</v>
      </c>
      <c r="J142" s="103"/>
      <c r="K142" s="101"/>
      <c r="L142" s="133"/>
      <c r="M142" s="133"/>
      <c r="N142" s="133"/>
      <c r="O142" s="3"/>
    </row>
    <row r="143" spans="1:15" ht="35.25" customHeight="1" x14ac:dyDescent="0.3">
      <c r="A143" s="28"/>
      <c r="B143" s="102"/>
      <c r="C143" s="103"/>
      <c r="D143" s="103"/>
      <c r="E143" s="121"/>
      <c r="F143" s="29" t="s">
        <v>36</v>
      </c>
      <c r="G143" s="1">
        <v>0</v>
      </c>
      <c r="H143" s="1">
        <v>0</v>
      </c>
      <c r="I143" s="1">
        <v>0</v>
      </c>
      <c r="J143" s="103"/>
      <c r="K143" s="101"/>
      <c r="L143" s="133"/>
      <c r="M143" s="133"/>
      <c r="N143" s="133"/>
      <c r="O143" s="3"/>
    </row>
    <row r="144" spans="1:15" ht="15.75" customHeight="1" x14ac:dyDescent="0.3">
      <c r="A144" s="176"/>
      <c r="B144" s="102" t="s">
        <v>215</v>
      </c>
      <c r="C144" s="103">
        <v>2020</v>
      </c>
      <c r="D144" s="103">
        <v>2026</v>
      </c>
      <c r="E144" s="104" t="s">
        <v>41</v>
      </c>
      <c r="F144" s="29" t="s">
        <v>31</v>
      </c>
      <c r="G144" s="30">
        <f>G145+G146</f>
        <v>67130652.38000001</v>
      </c>
      <c r="H144" s="10">
        <f t="shared" ref="H144" si="34">H145+H146</f>
        <v>67130652.379999995</v>
      </c>
      <c r="I144" s="10">
        <f>I145+I146</f>
        <v>100</v>
      </c>
      <c r="J144" s="103" t="s">
        <v>30</v>
      </c>
      <c r="K144" s="101" t="s">
        <v>30</v>
      </c>
      <c r="L144" s="101" t="s">
        <v>30</v>
      </c>
      <c r="M144" s="101" t="s">
        <v>30</v>
      </c>
      <c r="N144" s="101" t="s">
        <v>30</v>
      </c>
      <c r="O144" s="3"/>
    </row>
    <row r="145" spans="1:15" ht="68.25" customHeight="1" x14ac:dyDescent="0.3">
      <c r="A145" s="176"/>
      <c r="B145" s="102"/>
      <c r="C145" s="103"/>
      <c r="D145" s="103"/>
      <c r="E145" s="105"/>
      <c r="F145" s="29" t="s">
        <v>35</v>
      </c>
      <c r="G145" s="30">
        <f t="shared" ref="G145" si="35">G187+G148+G151+G154+G157+G160+G163+G166+G169+G172+G175+G178+G181+G184</f>
        <v>67130652.38000001</v>
      </c>
      <c r="H145" s="30">
        <v>67130652.379999995</v>
      </c>
      <c r="I145" s="30">
        <v>100</v>
      </c>
      <c r="J145" s="103"/>
      <c r="K145" s="101"/>
      <c r="L145" s="101"/>
      <c r="M145" s="101"/>
      <c r="N145" s="101"/>
      <c r="O145" s="3"/>
    </row>
    <row r="146" spans="1:15" ht="30.6" x14ac:dyDescent="0.3">
      <c r="A146" s="176"/>
      <c r="B146" s="102"/>
      <c r="C146" s="103"/>
      <c r="D146" s="103"/>
      <c r="E146" s="106"/>
      <c r="F146" s="29" t="s">
        <v>36</v>
      </c>
      <c r="G146" s="31">
        <f t="shared" ref="G146:I146" si="36">G149+G152+G155+G158+G161+G164+G167+G188+G170+G173+G176+G179+G182</f>
        <v>0</v>
      </c>
      <c r="H146" s="31">
        <f t="shared" si="36"/>
        <v>0</v>
      </c>
      <c r="I146" s="31">
        <f t="shared" si="36"/>
        <v>0</v>
      </c>
      <c r="J146" s="103"/>
      <c r="K146" s="101"/>
      <c r="L146" s="101"/>
      <c r="M146" s="101"/>
      <c r="N146" s="101"/>
      <c r="O146" s="3"/>
    </row>
    <row r="147" spans="1:15" ht="31.5" customHeight="1" x14ac:dyDescent="0.3">
      <c r="A147" s="29"/>
      <c r="B147" s="102" t="s">
        <v>216</v>
      </c>
      <c r="C147" s="103">
        <v>2022</v>
      </c>
      <c r="D147" s="103">
        <v>2026</v>
      </c>
      <c r="E147" s="104" t="s">
        <v>41</v>
      </c>
      <c r="F147" s="29" t="s">
        <v>31</v>
      </c>
      <c r="G147" s="30">
        <f t="shared" ref="G147:H147" si="37">G148+G149</f>
        <v>27077917.02</v>
      </c>
      <c r="H147" s="10">
        <f t="shared" si="37"/>
        <v>27077917.02</v>
      </c>
      <c r="I147" s="10">
        <f>I148+I149</f>
        <v>100</v>
      </c>
      <c r="J147" s="103" t="s">
        <v>224</v>
      </c>
      <c r="K147" s="101" t="s">
        <v>223</v>
      </c>
      <c r="L147" s="101">
        <v>100</v>
      </c>
      <c r="M147" s="101">
        <v>100</v>
      </c>
      <c r="N147" s="101">
        <v>100</v>
      </c>
      <c r="O147" s="3"/>
    </row>
    <row r="148" spans="1:15" ht="40.799999999999997" x14ac:dyDescent="0.3">
      <c r="A148" s="29"/>
      <c r="B148" s="102"/>
      <c r="C148" s="103"/>
      <c r="D148" s="103"/>
      <c r="E148" s="105"/>
      <c r="F148" s="29" t="s">
        <v>35</v>
      </c>
      <c r="G148" s="30">
        <v>27077917.02</v>
      </c>
      <c r="H148" s="30">
        <v>27077917.02</v>
      </c>
      <c r="I148" s="30">
        <v>100</v>
      </c>
      <c r="J148" s="103"/>
      <c r="K148" s="101"/>
      <c r="L148" s="101"/>
      <c r="M148" s="101"/>
      <c r="N148" s="101"/>
      <c r="O148" s="3"/>
    </row>
    <row r="149" spans="1:15" ht="30.6" x14ac:dyDescent="0.3">
      <c r="A149" s="29"/>
      <c r="B149" s="102"/>
      <c r="C149" s="103"/>
      <c r="D149" s="103"/>
      <c r="E149" s="106"/>
      <c r="F149" s="29" t="s">
        <v>36</v>
      </c>
      <c r="G149" s="1">
        <v>0</v>
      </c>
      <c r="H149" s="1">
        <v>0</v>
      </c>
      <c r="I149" s="1">
        <v>0</v>
      </c>
      <c r="J149" s="103"/>
      <c r="K149" s="101"/>
      <c r="L149" s="101"/>
      <c r="M149" s="101"/>
      <c r="N149" s="101"/>
      <c r="O149" s="3"/>
    </row>
    <row r="150" spans="1:15" ht="31.2" customHeight="1" x14ac:dyDescent="0.3">
      <c r="A150" s="29"/>
      <c r="B150" s="102" t="s">
        <v>217</v>
      </c>
      <c r="C150" s="103">
        <v>2022</v>
      </c>
      <c r="D150" s="103">
        <v>2026</v>
      </c>
      <c r="E150" s="104" t="s">
        <v>41</v>
      </c>
      <c r="F150" s="29" t="s">
        <v>31</v>
      </c>
      <c r="G150" s="30">
        <f t="shared" ref="G150:H150" si="38">G151+G152</f>
        <v>18532501.420000002</v>
      </c>
      <c r="H150" s="10">
        <f t="shared" si="38"/>
        <v>18532501.420000002</v>
      </c>
      <c r="I150" s="10">
        <f>I151+I152</f>
        <v>100</v>
      </c>
      <c r="J150" s="103" t="s">
        <v>224</v>
      </c>
      <c r="K150" s="101" t="s">
        <v>223</v>
      </c>
      <c r="L150" s="101">
        <v>100</v>
      </c>
      <c r="M150" s="101">
        <v>100</v>
      </c>
      <c r="N150" s="101">
        <v>100</v>
      </c>
      <c r="O150" s="3"/>
    </row>
    <row r="151" spans="1:15" ht="58.8" customHeight="1" x14ac:dyDescent="0.3">
      <c r="A151" s="29"/>
      <c r="B151" s="102"/>
      <c r="C151" s="103"/>
      <c r="D151" s="103"/>
      <c r="E151" s="105"/>
      <c r="F151" s="29" t="s">
        <v>35</v>
      </c>
      <c r="G151" s="30">
        <v>18532501.420000002</v>
      </c>
      <c r="H151" s="30">
        <v>18532501.420000002</v>
      </c>
      <c r="I151" s="30">
        <v>100</v>
      </c>
      <c r="J151" s="103"/>
      <c r="K151" s="101"/>
      <c r="L151" s="101"/>
      <c r="M151" s="101"/>
      <c r="N151" s="101"/>
      <c r="O151" s="3"/>
    </row>
    <row r="152" spans="1:15" ht="34.200000000000003" customHeight="1" x14ac:dyDescent="0.3">
      <c r="A152" s="29"/>
      <c r="B152" s="102"/>
      <c r="C152" s="103"/>
      <c r="D152" s="103"/>
      <c r="E152" s="106"/>
      <c r="F152" s="29" t="s">
        <v>36</v>
      </c>
      <c r="G152" s="1">
        <v>0</v>
      </c>
      <c r="H152" s="1">
        <v>0</v>
      </c>
      <c r="I152" s="1">
        <v>0</v>
      </c>
      <c r="J152" s="103"/>
      <c r="K152" s="101"/>
      <c r="L152" s="101"/>
      <c r="M152" s="101"/>
      <c r="N152" s="101"/>
      <c r="O152" s="3"/>
    </row>
    <row r="153" spans="1:15" ht="31.2" customHeight="1" x14ac:dyDescent="0.3">
      <c r="A153" s="29"/>
      <c r="B153" s="102" t="s">
        <v>218</v>
      </c>
      <c r="C153" s="103">
        <v>2022</v>
      </c>
      <c r="D153" s="103">
        <v>2026</v>
      </c>
      <c r="E153" s="104" t="s">
        <v>41</v>
      </c>
      <c r="F153" s="29" t="s">
        <v>31</v>
      </c>
      <c r="G153" s="30">
        <f t="shared" ref="G153:H153" si="39">G154+G155</f>
        <v>4292680.04</v>
      </c>
      <c r="H153" s="10">
        <f t="shared" si="39"/>
        <v>4292680.04</v>
      </c>
      <c r="I153" s="10">
        <f>I154+I155</f>
        <v>100</v>
      </c>
      <c r="J153" s="103" t="s">
        <v>224</v>
      </c>
      <c r="K153" s="101" t="s">
        <v>223</v>
      </c>
      <c r="L153" s="101">
        <v>100</v>
      </c>
      <c r="M153" s="101">
        <v>100</v>
      </c>
      <c r="N153" s="101">
        <v>100</v>
      </c>
      <c r="O153" s="3"/>
    </row>
    <row r="154" spans="1:15" ht="55.8" customHeight="1" x14ac:dyDescent="0.3">
      <c r="A154" s="29"/>
      <c r="B154" s="102"/>
      <c r="C154" s="103"/>
      <c r="D154" s="103"/>
      <c r="E154" s="105"/>
      <c r="F154" s="29" t="s">
        <v>35</v>
      </c>
      <c r="G154" s="30">
        <v>4292680.04</v>
      </c>
      <c r="H154" s="30">
        <v>4292680.04</v>
      </c>
      <c r="I154" s="30">
        <v>100</v>
      </c>
      <c r="J154" s="103"/>
      <c r="K154" s="101"/>
      <c r="L154" s="101"/>
      <c r="M154" s="101"/>
      <c r="N154" s="101"/>
      <c r="O154" s="3"/>
    </row>
    <row r="155" spans="1:15" ht="39.6" customHeight="1" x14ac:dyDescent="0.3">
      <c r="A155" s="29"/>
      <c r="B155" s="102"/>
      <c r="C155" s="103"/>
      <c r="D155" s="103"/>
      <c r="E155" s="106"/>
      <c r="F155" s="29" t="s">
        <v>36</v>
      </c>
      <c r="G155" s="1">
        <v>0</v>
      </c>
      <c r="H155" s="1">
        <v>0</v>
      </c>
      <c r="I155" s="1">
        <v>0</v>
      </c>
      <c r="J155" s="103"/>
      <c r="K155" s="101"/>
      <c r="L155" s="101"/>
      <c r="M155" s="101"/>
      <c r="N155" s="101"/>
      <c r="O155" s="3"/>
    </row>
    <row r="156" spans="1:15" ht="31.2" customHeight="1" x14ac:dyDescent="0.3">
      <c r="A156" s="29"/>
      <c r="B156" s="102" t="s">
        <v>219</v>
      </c>
      <c r="C156" s="103">
        <v>2022</v>
      </c>
      <c r="D156" s="103">
        <v>2026</v>
      </c>
      <c r="E156" s="104" t="s">
        <v>41</v>
      </c>
      <c r="F156" s="29" t="s">
        <v>31</v>
      </c>
      <c r="G156" s="30">
        <f t="shared" ref="G156:H156" si="40">G157+G158</f>
        <v>670000</v>
      </c>
      <c r="H156" s="10">
        <f t="shared" si="40"/>
        <v>670000</v>
      </c>
      <c r="I156" s="10">
        <f>I157+I158</f>
        <v>100</v>
      </c>
      <c r="J156" s="103" t="s">
        <v>224</v>
      </c>
      <c r="K156" s="101" t="s">
        <v>223</v>
      </c>
      <c r="L156" s="101">
        <v>100</v>
      </c>
      <c r="M156" s="101">
        <v>100</v>
      </c>
      <c r="N156" s="101">
        <v>100</v>
      </c>
      <c r="O156" s="3"/>
    </row>
    <row r="157" spans="1:15" ht="40.799999999999997" x14ac:dyDescent="0.3">
      <c r="A157" s="29"/>
      <c r="B157" s="102"/>
      <c r="C157" s="103"/>
      <c r="D157" s="103"/>
      <c r="E157" s="105"/>
      <c r="F157" s="29" t="s">
        <v>35</v>
      </c>
      <c r="G157" s="30">
        <v>670000</v>
      </c>
      <c r="H157" s="30">
        <v>670000</v>
      </c>
      <c r="I157" s="30">
        <v>100</v>
      </c>
      <c r="J157" s="103"/>
      <c r="K157" s="101"/>
      <c r="L157" s="101"/>
      <c r="M157" s="101"/>
      <c r="N157" s="101"/>
      <c r="O157" s="3"/>
    </row>
    <row r="158" spans="1:15" ht="30.6" x14ac:dyDescent="0.3">
      <c r="A158" s="29"/>
      <c r="B158" s="102"/>
      <c r="C158" s="103"/>
      <c r="D158" s="103"/>
      <c r="E158" s="106"/>
      <c r="F158" s="29" t="s">
        <v>36</v>
      </c>
      <c r="G158" s="1">
        <v>0</v>
      </c>
      <c r="H158" s="1">
        <v>0</v>
      </c>
      <c r="I158" s="1">
        <v>0</v>
      </c>
      <c r="J158" s="103"/>
      <c r="K158" s="101"/>
      <c r="L158" s="101"/>
      <c r="M158" s="101"/>
      <c r="N158" s="101"/>
      <c r="O158" s="3"/>
    </row>
    <row r="159" spans="1:15" ht="31.2" hidden="1" customHeight="1" x14ac:dyDescent="0.3">
      <c r="A159" s="29"/>
      <c r="B159" s="102" t="s">
        <v>220</v>
      </c>
      <c r="C159" s="103">
        <v>2022</v>
      </c>
      <c r="D159" s="103">
        <v>2026</v>
      </c>
      <c r="E159" s="104" t="s">
        <v>41</v>
      </c>
      <c r="F159" s="29" t="s">
        <v>31</v>
      </c>
      <c r="G159" s="30">
        <f t="shared" ref="G159:H159" si="41">G160+G161</f>
        <v>0</v>
      </c>
      <c r="H159" s="10">
        <f t="shared" si="41"/>
        <v>0</v>
      </c>
      <c r="I159" s="10">
        <f>I160+I161</f>
        <v>0</v>
      </c>
      <c r="J159" s="103" t="s">
        <v>224</v>
      </c>
      <c r="K159" s="101" t="s">
        <v>223</v>
      </c>
      <c r="L159" s="101"/>
      <c r="M159" s="101"/>
      <c r="N159" s="101"/>
      <c r="O159" s="3"/>
    </row>
    <row r="160" spans="1:15" ht="40.799999999999997" hidden="1" x14ac:dyDescent="0.3">
      <c r="A160" s="29"/>
      <c r="B160" s="102"/>
      <c r="C160" s="103"/>
      <c r="D160" s="103"/>
      <c r="E160" s="105"/>
      <c r="F160" s="29" t="s">
        <v>35</v>
      </c>
      <c r="G160" s="30"/>
      <c r="H160" s="30"/>
      <c r="I160" s="30"/>
      <c r="J160" s="103"/>
      <c r="K160" s="101"/>
      <c r="L160" s="101"/>
      <c r="M160" s="101"/>
      <c r="N160" s="101"/>
      <c r="O160" s="3"/>
    </row>
    <row r="161" spans="1:15" ht="30.6" hidden="1" x14ac:dyDescent="0.3">
      <c r="A161" s="29"/>
      <c r="B161" s="102"/>
      <c r="C161" s="103"/>
      <c r="D161" s="103"/>
      <c r="E161" s="106"/>
      <c r="F161" s="29" t="s">
        <v>36</v>
      </c>
      <c r="G161" s="1"/>
      <c r="H161" s="1"/>
      <c r="I161" s="1"/>
      <c r="J161" s="103"/>
      <c r="K161" s="101"/>
      <c r="L161" s="101"/>
      <c r="M161" s="101"/>
      <c r="N161" s="101"/>
      <c r="O161" s="3"/>
    </row>
    <row r="162" spans="1:15" ht="31.5" customHeight="1" x14ac:dyDescent="0.3">
      <c r="A162" s="29"/>
      <c r="B162" s="102" t="s">
        <v>221</v>
      </c>
      <c r="C162" s="103">
        <v>2022</v>
      </c>
      <c r="D162" s="103">
        <v>2026</v>
      </c>
      <c r="E162" s="104" t="s">
        <v>41</v>
      </c>
      <c r="F162" s="29" t="s">
        <v>31</v>
      </c>
      <c r="G162" s="30">
        <f t="shared" ref="G162:H162" si="42">G163+G164</f>
        <v>1000</v>
      </c>
      <c r="H162" s="10">
        <f t="shared" si="42"/>
        <v>1000</v>
      </c>
      <c r="I162" s="10">
        <f>I163+I164</f>
        <v>100</v>
      </c>
      <c r="J162" s="103" t="s">
        <v>224</v>
      </c>
      <c r="K162" s="101" t="s">
        <v>223</v>
      </c>
      <c r="L162" s="101">
        <v>100</v>
      </c>
      <c r="M162" s="101">
        <v>100</v>
      </c>
      <c r="N162" s="101">
        <v>100</v>
      </c>
      <c r="O162" s="3"/>
    </row>
    <row r="163" spans="1:15" ht="50.4" customHeight="1" x14ac:dyDescent="0.3">
      <c r="A163" s="29"/>
      <c r="B163" s="102"/>
      <c r="C163" s="103"/>
      <c r="D163" s="103"/>
      <c r="E163" s="105"/>
      <c r="F163" s="29" t="s">
        <v>35</v>
      </c>
      <c r="G163" s="30">
        <v>1000</v>
      </c>
      <c r="H163" s="30">
        <v>1000</v>
      </c>
      <c r="I163" s="30">
        <v>100</v>
      </c>
      <c r="J163" s="103"/>
      <c r="K163" s="101"/>
      <c r="L163" s="101"/>
      <c r="M163" s="101"/>
      <c r="N163" s="101"/>
      <c r="O163" s="3"/>
    </row>
    <row r="164" spans="1:15" ht="85.8" customHeight="1" x14ac:dyDescent="0.3">
      <c r="A164" s="29"/>
      <c r="B164" s="102"/>
      <c r="C164" s="103"/>
      <c r="D164" s="103"/>
      <c r="E164" s="106"/>
      <c r="F164" s="29" t="s">
        <v>36</v>
      </c>
      <c r="G164" s="1">
        <v>0</v>
      </c>
      <c r="H164" s="1">
        <v>0</v>
      </c>
      <c r="I164" s="1">
        <v>0</v>
      </c>
      <c r="J164" s="103"/>
      <c r="K164" s="101"/>
      <c r="L164" s="101"/>
      <c r="M164" s="101"/>
      <c r="N164" s="101"/>
      <c r="O164" s="3"/>
    </row>
    <row r="165" spans="1:15" ht="31.5" hidden="1" customHeight="1" x14ac:dyDescent="0.3">
      <c r="A165" s="29"/>
      <c r="B165" s="102" t="s">
        <v>222</v>
      </c>
      <c r="C165" s="103">
        <v>2022</v>
      </c>
      <c r="D165" s="103">
        <v>2026</v>
      </c>
      <c r="E165" s="104" t="s">
        <v>41</v>
      </c>
      <c r="F165" s="29" t="s">
        <v>31</v>
      </c>
      <c r="G165" s="30">
        <f t="shared" ref="G165:H165" si="43">G166+G167</f>
        <v>0</v>
      </c>
      <c r="H165" s="10">
        <f t="shared" si="43"/>
        <v>0</v>
      </c>
      <c r="I165" s="10">
        <f>I166+I167</f>
        <v>0</v>
      </c>
      <c r="J165" s="103" t="s">
        <v>224</v>
      </c>
      <c r="K165" s="101" t="s">
        <v>223</v>
      </c>
      <c r="L165" s="101"/>
      <c r="M165" s="101"/>
      <c r="N165" s="101"/>
      <c r="O165" s="3"/>
    </row>
    <row r="166" spans="1:15" ht="40.799999999999997" hidden="1" x14ac:dyDescent="0.3">
      <c r="A166" s="29"/>
      <c r="B166" s="102"/>
      <c r="C166" s="103"/>
      <c r="D166" s="103"/>
      <c r="E166" s="105"/>
      <c r="F166" s="29" t="s">
        <v>35</v>
      </c>
      <c r="G166" s="30"/>
      <c r="H166" s="30"/>
      <c r="I166" s="30"/>
      <c r="J166" s="103"/>
      <c r="K166" s="101"/>
      <c r="L166" s="101"/>
      <c r="M166" s="101"/>
      <c r="N166" s="101"/>
      <c r="O166" s="3"/>
    </row>
    <row r="167" spans="1:15" ht="30.6" hidden="1" x14ac:dyDescent="0.3">
      <c r="A167" s="29"/>
      <c r="B167" s="102"/>
      <c r="C167" s="103"/>
      <c r="D167" s="103"/>
      <c r="E167" s="106"/>
      <c r="F167" s="29" t="s">
        <v>36</v>
      </c>
      <c r="G167" s="1"/>
      <c r="H167" s="1"/>
      <c r="I167" s="1"/>
      <c r="J167" s="103"/>
      <c r="K167" s="101"/>
      <c r="L167" s="101"/>
      <c r="M167" s="101"/>
      <c r="N167" s="101"/>
      <c r="O167" s="3"/>
    </row>
    <row r="168" spans="1:15" ht="31.5" hidden="1" customHeight="1" x14ac:dyDescent="0.3">
      <c r="A168" s="29"/>
      <c r="B168" s="102" t="s">
        <v>231</v>
      </c>
      <c r="C168" s="103">
        <v>2022</v>
      </c>
      <c r="D168" s="103">
        <v>2026</v>
      </c>
      <c r="E168" s="104" t="s">
        <v>41</v>
      </c>
      <c r="F168" s="29" t="s">
        <v>31</v>
      </c>
      <c r="G168" s="30">
        <f t="shared" ref="G168:H168" si="44">G169+G170</f>
        <v>0</v>
      </c>
      <c r="H168" s="10">
        <f t="shared" si="44"/>
        <v>0</v>
      </c>
      <c r="I168" s="10">
        <f>I169+I170</f>
        <v>0</v>
      </c>
      <c r="J168" s="103" t="s">
        <v>224</v>
      </c>
      <c r="K168" s="101" t="s">
        <v>223</v>
      </c>
      <c r="L168" s="101"/>
      <c r="M168" s="101"/>
      <c r="N168" s="101"/>
      <c r="O168" s="3"/>
    </row>
    <row r="169" spans="1:15" ht="40.799999999999997" hidden="1" x14ac:dyDescent="0.3">
      <c r="A169" s="29"/>
      <c r="B169" s="102"/>
      <c r="C169" s="103"/>
      <c r="D169" s="103"/>
      <c r="E169" s="105"/>
      <c r="F169" s="29" t="s">
        <v>35</v>
      </c>
      <c r="G169" s="30">
        <v>0</v>
      </c>
      <c r="H169" s="30">
        <v>0</v>
      </c>
      <c r="I169" s="30">
        <v>0</v>
      </c>
      <c r="J169" s="103"/>
      <c r="K169" s="101"/>
      <c r="L169" s="101"/>
      <c r="M169" s="101"/>
      <c r="N169" s="101"/>
      <c r="O169" s="3"/>
    </row>
    <row r="170" spans="1:15" ht="76.2" hidden="1" customHeight="1" x14ac:dyDescent="0.3">
      <c r="A170" s="29"/>
      <c r="B170" s="102"/>
      <c r="C170" s="103"/>
      <c r="D170" s="103"/>
      <c r="E170" s="106"/>
      <c r="F170" s="29" t="s">
        <v>36</v>
      </c>
      <c r="G170" s="1">
        <v>0</v>
      </c>
      <c r="H170" s="1">
        <v>0</v>
      </c>
      <c r="I170" s="1">
        <v>0</v>
      </c>
      <c r="J170" s="103"/>
      <c r="K170" s="101"/>
      <c r="L170" s="101"/>
      <c r="M170" s="101"/>
      <c r="N170" s="101"/>
      <c r="O170" s="3"/>
    </row>
    <row r="171" spans="1:15" ht="76.2" hidden="1" customHeight="1" x14ac:dyDescent="0.3">
      <c r="A171" s="29"/>
      <c r="B171" s="102" t="s">
        <v>234</v>
      </c>
      <c r="C171" s="103">
        <v>2023</v>
      </c>
      <c r="D171" s="103">
        <v>2026</v>
      </c>
      <c r="E171" s="104" t="s">
        <v>41</v>
      </c>
      <c r="F171" s="29" t="s">
        <v>31</v>
      </c>
      <c r="G171" s="30">
        <f t="shared" ref="G171:H171" si="45">G172+G173</f>
        <v>0</v>
      </c>
      <c r="H171" s="10">
        <f t="shared" si="45"/>
        <v>0</v>
      </c>
      <c r="I171" s="10">
        <f>I172+I173</f>
        <v>0</v>
      </c>
      <c r="J171" s="103" t="s">
        <v>224</v>
      </c>
      <c r="K171" s="101" t="s">
        <v>223</v>
      </c>
      <c r="L171" s="101"/>
      <c r="M171" s="101"/>
      <c r="N171" s="101"/>
      <c r="O171" s="3"/>
    </row>
    <row r="172" spans="1:15" ht="76.2" hidden="1" customHeight="1" x14ac:dyDescent="0.3">
      <c r="A172" s="29"/>
      <c r="B172" s="102"/>
      <c r="C172" s="103"/>
      <c r="D172" s="103"/>
      <c r="E172" s="105"/>
      <c r="F172" s="29" t="s">
        <v>35</v>
      </c>
      <c r="G172" s="30">
        <v>0</v>
      </c>
      <c r="H172" s="30">
        <v>0</v>
      </c>
      <c r="I172" s="30">
        <v>0</v>
      </c>
      <c r="J172" s="103"/>
      <c r="K172" s="101"/>
      <c r="L172" s="101"/>
      <c r="M172" s="101"/>
      <c r="N172" s="101"/>
      <c r="O172" s="3"/>
    </row>
    <row r="173" spans="1:15" ht="76.2" hidden="1" customHeight="1" x14ac:dyDescent="0.3">
      <c r="A173" s="29"/>
      <c r="B173" s="102"/>
      <c r="C173" s="103"/>
      <c r="D173" s="103"/>
      <c r="E173" s="106"/>
      <c r="F173" s="29" t="s">
        <v>36</v>
      </c>
      <c r="G173" s="1">
        <v>0</v>
      </c>
      <c r="H173" s="1">
        <v>0</v>
      </c>
      <c r="I173" s="1">
        <v>0</v>
      </c>
      <c r="J173" s="103"/>
      <c r="K173" s="101"/>
      <c r="L173" s="101"/>
      <c r="M173" s="101"/>
      <c r="N173" s="101"/>
      <c r="O173" s="3"/>
    </row>
    <row r="174" spans="1:15" ht="51.6" customHeight="1" x14ac:dyDescent="0.3">
      <c r="A174" s="29"/>
      <c r="B174" s="102" t="s">
        <v>261</v>
      </c>
      <c r="C174" s="103">
        <v>2023</v>
      </c>
      <c r="D174" s="103">
        <v>2026</v>
      </c>
      <c r="E174" s="104" t="s">
        <v>41</v>
      </c>
      <c r="F174" s="29" t="s">
        <v>31</v>
      </c>
      <c r="G174" s="30">
        <f t="shared" ref="G174:H174" si="46">G175+G176</f>
        <v>14426006.66</v>
      </c>
      <c r="H174" s="10">
        <f t="shared" si="46"/>
        <v>14426006.66</v>
      </c>
      <c r="I174" s="10">
        <f>I175+I176</f>
        <v>100</v>
      </c>
      <c r="J174" s="103" t="s">
        <v>224</v>
      </c>
      <c r="K174" s="101" t="s">
        <v>223</v>
      </c>
      <c r="L174" s="101">
        <v>100</v>
      </c>
      <c r="M174" s="101">
        <v>100</v>
      </c>
      <c r="N174" s="101">
        <v>100</v>
      </c>
      <c r="O174" s="3"/>
    </row>
    <row r="175" spans="1:15" ht="54.6" customHeight="1" x14ac:dyDescent="0.3">
      <c r="A175" s="29"/>
      <c r="B175" s="102"/>
      <c r="C175" s="103"/>
      <c r="D175" s="103"/>
      <c r="E175" s="105"/>
      <c r="F175" s="29" t="s">
        <v>35</v>
      </c>
      <c r="G175" s="30">
        <v>14426006.66</v>
      </c>
      <c r="H175" s="30">
        <v>14426006.66</v>
      </c>
      <c r="I175" s="30">
        <v>100</v>
      </c>
      <c r="J175" s="103"/>
      <c r="K175" s="101"/>
      <c r="L175" s="101"/>
      <c r="M175" s="101"/>
      <c r="N175" s="101"/>
      <c r="O175" s="3"/>
    </row>
    <row r="176" spans="1:15" ht="36.6" customHeight="1" x14ac:dyDescent="0.3">
      <c r="A176" s="29"/>
      <c r="B176" s="102"/>
      <c r="C176" s="103"/>
      <c r="D176" s="103"/>
      <c r="E176" s="106"/>
      <c r="F176" s="29" t="s">
        <v>36</v>
      </c>
      <c r="G176" s="1">
        <v>0</v>
      </c>
      <c r="H176" s="1">
        <v>0</v>
      </c>
      <c r="I176" s="1">
        <v>0</v>
      </c>
      <c r="J176" s="103"/>
      <c r="K176" s="101"/>
      <c r="L176" s="101"/>
      <c r="M176" s="101"/>
      <c r="N176" s="101"/>
      <c r="O176" s="3"/>
    </row>
    <row r="177" spans="1:15" ht="28.8" customHeight="1" x14ac:dyDescent="0.3">
      <c r="A177" s="29"/>
      <c r="B177" s="102" t="s">
        <v>270</v>
      </c>
      <c r="C177" s="103">
        <v>2024</v>
      </c>
      <c r="D177" s="103">
        <v>2026</v>
      </c>
      <c r="E177" s="104" t="s">
        <v>41</v>
      </c>
      <c r="F177" s="29" t="s">
        <v>31</v>
      </c>
      <c r="G177" s="30">
        <f t="shared" ref="G177:H177" si="47">G178+G179</f>
        <v>477791.52</v>
      </c>
      <c r="H177" s="10">
        <f t="shared" si="47"/>
        <v>477791.52</v>
      </c>
      <c r="I177" s="10">
        <f>I178+I179</f>
        <v>100</v>
      </c>
      <c r="J177" s="103" t="s">
        <v>224</v>
      </c>
      <c r="K177" s="101" t="s">
        <v>223</v>
      </c>
      <c r="L177" s="101">
        <v>100</v>
      </c>
      <c r="M177" s="101">
        <v>100</v>
      </c>
      <c r="N177" s="101">
        <v>100</v>
      </c>
      <c r="O177" s="3"/>
    </row>
    <row r="178" spans="1:15" ht="53.4" customHeight="1" x14ac:dyDescent="0.3">
      <c r="A178" s="29"/>
      <c r="B178" s="102"/>
      <c r="C178" s="103"/>
      <c r="D178" s="103"/>
      <c r="E178" s="105"/>
      <c r="F178" s="29" t="s">
        <v>35</v>
      </c>
      <c r="G178" s="30">
        <v>477791.52</v>
      </c>
      <c r="H178" s="30">
        <v>477791.52</v>
      </c>
      <c r="I178" s="30">
        <v>100</v>
      </c>
      <c r="J178" s="103"/>
      <c r="K178" s="101"/>
      <c r="L178" s="101"/>
      <c r="M178" s="101"/>
      <c r="N178" s="101"/>
      <c r="O178" s="3"/>
    </row>
    <row r="179" spans="1:15" ht="34.200000000000003" customHeight="1" x14ac:dyDescent="0.3">
      <c r="A179" s="29"/>
      <c r="B179" s="102"/>
      <c r="C179" s="103"/>
      <c r="D179" s="103"/>
      <c r="E179" s="106"/>
      <c r="F179" s="29" t="s">
        <v>36</v>
      </c>
      <c r="G179" s="1">
        <v>0</v>
      </c>
      <c r="H179" s="1">
        <v>0</v>
      </c>
      <c r="I179" s="1">
        <v>0</v>
      </c>
      <c r="J179" s="103"/>
      <c r="K179" s="101"/>
      <c r="L179" s="101"/>
      <c r="M179" s="101"/>
      <c r="N179" s="101"/>
      <c r="O179" s="3"/>
    </row>
    <row r="180" spans="1:15" ht="35.4" customHeight="1" x14ac:dyDescent="0.3">
      <c r="A180" s="29"/>
      <c r="B180" s="102" t="s">
        <v>271</v>
      </c>
      <c r="C180" s="103">
        <v>2024</v>
      </c>
      <c r="D180" s="103">
        <v>2026</v>
      </c>
      <c r="E180" s="104" t="s">
        <v>41</v>
      </c>
      <c r="F180" s="29" t="s">
        <v>31</v>
      </c>
      <c r="G180" s="30">
        <f t="shared" ref="G180:H180" si="48">G181+G182</f>
        <v>777015.99</v>
      </c>
      <c r="H180" s="10">
        <f t="shared" si="48"/>
        <v>777015.99</v>
      </c>
      <c r="I180" s="10">
        <f>I181+I182</f>
        <v>100</v>
      </c>
      <c r="J180" s="103" t="s">
        <v>224</v>
      </c>
      <c r="K180" s="101" t="s">
        <v>223</v>
      </c>
      <c r="L180" s="101">
        <v>100</v>
      </c>
      <c r="M180" s="101">
        <v>100</v>
      </c>
      <c r="N180" s="101">
        <v>100</v>
      </c>
      <c r="O180" s="3"/>
    </row>
    <row r="181" spans="1:15" ht="52.2" customHeight="1" x14ac:dyDescent="0.3">
      <c r="A181" s="29"/>
      <c r="B181" s="102"/>
      <c r="C181" s="103"/>
      <c r="D181" s="103"/>
      <c r="E181" s="105"/>
      <c r="F181" s="29" t="s">
        <v>35</v>
      </c>
      <c r="G181" s="30">
        <v>777015.99</v>
      </c>
      <c r="H181" s="30">
        <v>777015.99</v>
      </c>
      <c r="I181" s="30">
        <v>100</v>
      </c>
      <c r="J181" s="103"/>
      <c r="K181" s="101"/>
      <c r="L181" s="101"/>
      <c r="M181" s="101"/>
      <c r="N181" s="101"/>
      <c r="O181" s="3"/>
    </row>
    <row r="182" spans="1:15" ht="39.6" customHeight="1" x14ac:dyDescent="0.3">
      <c r="A182" s="29"/>
      <c r="B182" s="102"/>
      <c r="C182" s="103"/>
      <c r="D182" s="103"/>
      <c r="E182" s="106"/>
      <c r="F182" s="29" t="s">
        <v>36</v>
      </c>
      <c r="G182" s="1">
        <v>0</v>
      </c>
      <c r="H182" s="1">
        <v>0</v>
      </c>
      <c r="I182" s="1">
        <v>0</v>
      </c>
      <c r="J182" s="103"/>
      <c r="K182" s="101"/>
      <c r="L182" s="101"/>
      <c r="M182" s="101"/>
      <c r="N182" s="101"/>
      <c r="O182" s="3"/>
    </row>
    <row r="183" spans="1:15" ht="34.799999999999997" customHeight="1" x14ac:dyDescent="0.3">
      <c r="A183" s="176"/>
      <c r="B183" s="102" t="s">
        <v>272</v>
      </c>
      <c r="C183" s="103">
        <v>2024</v>
      </c>
      <c r="D183" s="103">
        <v>2026</v>
      </c>
      <c r="E183" s="104" t="s">
        <v>41</v>
      </c>
      <c r="F183" s="29" t="s">
        <v>31</v>
      </c>
      <c r="G183" s="30">
        <f t="shared" ref="G183:H183" si="49">G184+G185</f>
        <v>825739.73</v>
      </c>
      <c r="H183" s="10">
        <f t="shared" si="49"/>
        <v>825739.73</v>
      </c>
      <c r="I183" s="10">
        <f>I184+I185</f>
        <v>100</v>
      </c>
      <c r="J183" s="103" t="s">
        <v>224</v>
      </c>
      <c r="K183" s="101" t="s">
        <v>223</v>
      </c>
      <c r="L183" s="101">
        <v>100</v>
      </c>
      <c r="M183" s="101">
        <v>100</v>
      </c>
      <c r="N183" s="101">
        <v>100</v>
      </c>
      <c r="O183" s="3"/>
    </row>
    <row r="184" spans="1:15" ht="52.8" customHeight="1" x14ac:dyDescent="0.3">
      <c r="A184" s="176"/>
      <c r="B184" s="102"/>
      <c r="C184" s="103"/>
      <c r="D184" s="103"/>
      <c r="E184" s="105"/>
      <c r="F184" s="29" t="s">
        <v>35</v>
      </c>
      <c r="G184" s="30">
        <v>825739.73</v>
      </c>
      <c r="H184" s="30">
        <v>825739.73</v>
      </c>
      <c r="I184" s="30">
        <v>100</v>
      </c>
      <c r="J184" s="103"/>
      <c r="K184" s="101"/>
      <c r="L184" s="101"/>
      <c r="M184" s="101"/>
      <c r="N184" s="101"/>
      <c r="O184" s="3"/>
    </row>
    <row r="185" spans="1:15" ht="38.4" customHeight="1" x14ac:dyDescent="0.3">
      <c r="A185" s="176"/>
      <c r="B185" s="102"/>
      <c r="C185" s="103"/>
      <c r="D185" s="103"/>
      <c r="E185" s="106"/>
      <c r="F185" s="29" t="s">
        <v>36</v>
      </c>
      <c r="G185" s="1">
        <v>0</v>
      </c>
      <c r="H185" s="1">
        <v>0</v>
      </c>
      <c r="I185" s="1">
        <v>0</v>
      </c>
      <c r="J185" s="103"/>
      <c r="K185" s="101"/>
      <c r="L185" s="101"/>
      <c r="M185" s="101"/>
      <c r="N185" s="101"/>
      <c r="O185" s="3"/>
    </row>
    <row r="186" spans="1:15" ht="26.4" customHeight="1" x14ac:dyDescent="0.3">
      <c r="A186" s="176"/>
      <c r="B186" s="93" t="s">
        <v>285</v>
      </c>
      <c r="C186" s="103">
        <v>2024</v>
      </c>
      <c r="D186" s="103">
        <v>2026</v>
      </c>
      <c r="E186" s="104" t="s">
        <v>41</v>
      </c>
      <c r="F186" s="29" t="s">
        <v>31</v>
      </c>
      <c r="G186" s="30">
        <f t="shared" ref="G186:H186" si="50">G187+G188</f>
        <v>50000</v>
      </c>
      <c r="H186" s="10">
        <f t="shared" si="50"/>
        <v>50000</v>
      </c>
      <c r="I186" s="10">
        <f>I187+I188</f>
        <v>100</v>
      </c>
      <c r="J186" s="103" t="s">
        <v>224</v>
      </c>
      <c r="K186" s="101" t="s">
        <v>223</v>
      </c>
      <c r="L186" s="101">
        <v>100</v>
      </c>
      <c r="M186" s="101">
        <v>100</v>
      </c>
      <c r="N186" s="101">
        <v>100</v>
      </c>
      <c r="O186" s="3"/>
    </row>
    <row r="187" spans="1:15" ht="52.8" customHeight="1" x14ac:dyDescent="0.3">
      <c r="A187" s="176"/>
      <c r="B187" s="93"/>
      <c r="C187" s="103"/>
      <c r="D187" s="103"/>
      <c r="E187" s="105"/>
      <c r="F187" s="29" t="s">
        <v>35</v>
      </c>
      <c r="G187" s="30">
        <v>50000</v>
      </c>
      <c r="H187" s="30">
        <v>50000</v>
      </c>
      <c r="I187" s="30">
        <v>100</v>
      </c>
      <c r="J187" s="103"/>
      <c r="K187" s="101"/>
      <c r="L187" s="101"/>
      <c r="M187" s="101"/>
      <c r="N187" s="101"/>
      <c r="O187" s="3"/>
    </row>
    <row r="188" spans="1:15" ht="44.4" customHeight="1" x14ac:dyDescent="0.3">
      <c r="A188" s="176"/>
      <c r="B188" s="93"/>
      <c r="C188" s="103"/>
      <c r="D188" s="103"/>
      <c r="E188" s="106"/>
      <c r="F188" s="29" t="s">
        <v>36</v>
      </c>
      <c r="G188" s="1">
        <v>0</v>
      </c>
      <c r="H188" s="1">
        <v>0</v>
      </c>
      <c r="I188" s="1">
        <v>0</v>
      </c>
      <c r="J188" s="103"/>
      <c r="K188" s="101"/>
      <c r="L188" s="101"/>
      <c r="M188" s="101"/>
      <c r="N188" s="101"/>
      <c r="O188" s="3"/>
    </row>
    <row r="189" spans="1:15" ht="29.4" customHeight="1" x14ac:dyDescent="0.3">
      <c r="A189" s="189" t="s">
        <v>48</v>
      </c>
      <c r="B189" s="190"/>
      <c r="C189" s="177"/>
      <c r="D189" s="177"/>
      <c r="E189" s="186"/>
      <c r="F189" s="32" t="s">
        <v>31</v>
      </c>
      <c r="G189" s="33">
        <f t="shared" ref="G189:H189" si="51">G190+G191</f>
        <v>178122489.63999999</v>
      </c>
      <c r="H189" s="33">
        <f t="shared" si="51"/>
        <v>177900939.42000002</v>
      </c>
      <c r="I189" s="33">
        <v>99.88</v>
      </c>
      <c r="J189" s="109"/>
      <c r="K189" s="83"/>
      <c r="L189" s="83"/>
      <c r="M189" s="83"/>
      <c r="N189" s="83"/>
      <c r="O189" s="3"/>
    </row>
    <row r="190" spans="1:15" ht="54" customHeight="1" x14ac:dyDescent="0.3">
      <c r="A190" s="191"/>
      <c r="B190" s="192"/>
      <c r="C190" s="178"/>
      <c r="D190" s="178"/>
      <c r="E190" s="187"/>
      <c r="F190" s="32" t="s">
        <v>35</v>
      </c>
      <c r="G190" s="33">
        <f t="shared" ref="G190:H190" si="52">G25+G58+G145+G139</f>
        <v>133376239.23</v>
      </c>
      <c r="H190" s="33">
        <f t="shared" si="52"/>
        <v>133376239.23</v>
      </c>
      <c r="I190" s="33">
        <v>100</v>
      </c>
      <c r="J190" s="110"/>
      <c r="K190" s="84"/>
      <c r="L190" s="84"/>
      <c r="M190" s="84"/>
      <c r="N190" s="84"/>
      <c r="O190" s="3"/>
    </row>
    <row r="191" spans="1:15" ht="30.6" x14ac:dyDescent="0.3">
      <c r="A191" s="193"/>
      <c r="B191" s="194"/>
      <c r="C191" s="179"/>
      <c r="D191" s="179"/>
      <c r="E191" s="188"/>
      <c r="F191" s="32" t="s">
        <v>36</v>
      </c>
      <c r="G191" s="33">
        <f t="shared" ref="G191:H191" si="53">G26+G59+G146+G140</f>
        <v>44746250.409999996</v>
      </c>
      <c r="H191" s="33">
        <f t="shared" si="53"/>
        <v>44524700.189999998</v>
      </c>
      <c r="I191" s="33">
        <v>99.5</v>
      </c>
      <c r="J191" s="111"/>
      <c r="K191" s="85"/>
      <c r="L191" s="85"/>
      <c r="M191" s="85"/>
      <c r="N191" s="85"/>
      <c r="O191" s="3"/>
    </row>
    <row r="192" spans="1:15" ht="30.75" customHeight="1" x14ac:dyDescent="0.3">
      <c r="A192" s="180" t="s">
        <v>105</v>
      </c>
      <c r="B192" s="181"/>
      <c r="C192" s="83">
        <v>2020</v>
      </c>
      <c r="D192" s="83">
        <v>2026</v>
      </c>
      <c r="E192" s="83" t="s">
        <v>49</v>
      </c>
      <c r="F192" s="83" t="s">
        <v>49</v>
      </c>
      <c r="G192" s="34" t="s">
        <v>19</v>
      </c>
      <c r="H192" s="143" t="s">
        <v>49</v>
      </c>
      <c r="I192" s="143" t="s">
        <v>49</v>
      </c>
      <c r="J192" s="112" t="s">
        <v>49</v>
      </c>
      <c r="K192" s="112" t="s">
        <v>49</v>
      </c>
      <c r="L192" s="112" t="s">
        <v>49</v>
      </c>
      <c r="M192" s="112" t="s">
        <v>49</v>
      </c>
      <c r="N192" s="112" t="s">
        <v>49</v>
      </c>
      <c r="O192" s="3"/>
    </row>
    <row r="193" spans="1:15" ht="15.75" customHeight="1" x14ac:dyDescent="0.3">
      <c r="A193" s="182"/>
      <c r="B193" s="183"/>
      <c r="C193" s="84"/>
      <c r="D193" s="84"/>
      <c r="E193" s="84"/>
      <c r="F193" s="113"/>
      <c r="G193" s="35"/>
      <c r="H193" s="144"/>
      <c r="I193" s="144"/>
      <c r="J193" s="113"/>
      <c r="K193" s="113"/>
      <c r="L193" s="113"/>
      <c r="M193" s="113"/>
      <c r="N193" s="113"/>
      <c r="O193" s="3"/>
    </row>
    <row r="194" spans="1:15" ht="70.5" customHeight="1" x14ac:dyDescent="0.3">
      <c r="A194" s="184"/>
      <c r="B194" s="185"/>
      <c r="C194" s="84"/>
      <c r="D194" s="84"/>
      <c r="E194" s="85"/>
      <c r="F194" s="114"/>
      <c r="G194" s="36"/>
      <c r="H194" s="145"/>
      <c r="I194" s="145"/>
      <c r="J194" s="114"/>
      <c r="K194" s="114"/>
      <c r="L194" s="114"/>
      <c r="M194" s="114"/>
      <c r="N194" s="114"/>
      <c r="O194" s="3"/>
    </row>
    <row r="195" spans="1:15" ht="35.25" customHeight="1" x14ac:dyDescent="0.3">
      <c r="A195" s="195" t="s">
        <v>77</v>
      </c>
      <c r="B195" s="196"/>
      <c r="C195" s="83">
        <v>2020</v>
      </c>
      <c r="D195" s="83">
        <v>2026</v>
      </c>
      <c r="E195" s="89" t="s">
        <v>49</v>
      </c>
      <c r="F195" s="89" t="s">
        <v>49</v>
      </c>
      <c r="G195" s="166" t="s">
        <v>19</v>
      </c>
      <c r="H195" s="166" t="s">
        <v>49</v>
      </c>
      <c r="I195" s="166" t="s">
        <v>49</v>
      </c>
      <c r="J195" s="115" t="s">
        <v>49</v>
      </c>
      <c r="K195" s="115" t="s">
        <v>49</v>
      </c>
      <c r="L195" s="115" t="s">
        <v>49</v>
      </c>
      <c r="M195" s="115" t="s">
        <v>49</v>
      </c>
      <c r="N195" s="112" t="s">
        <v>49</v>
      </c>
      <c r="O195" s="3"/>
    </row>
    <row r="196" spans="1:15" ht="70.5" customHeight="1" x14ac:dyDescent="0.3">
      <c r="A196" s="197"/>
      <c r="B196" s="198"/>
      <c r="C196" s="84"/>
      <c r="D196" s="84"/>
      <c r="E196" s="90"/>
      <c r="F196" s="107"/>
      <c r="G196" s="212"/>
      <c r="H196" s="167"/>
      <c r="I196" s="167"/>
      <c r="J196" s="107"/>
      <c r="K196" s="107"/>
      <c r="L196" s="107"/>
      <c r="M196" s="107"/>
      <c r="N196" s="113"/>
      <c r="O196" s="3"/>
    </row>
    <row r="197" spans="1:15" ht="120" customHeight="1" x14ac:dyDescent="0.3">
      <c r="A197" s="199"/>
      <c r="B197" s="200"/>
      <c r="C197" s="84"/>
      <c r="D197" s="84"/>
      <c r="E197" s="91"/>
      <c r="F197" s="108"/>
      <c r="G197" s="213"/>
      <c r="H197" s="172"/>
      <c r="I197" s="172"/>
      <c r="J197" s="108"/>
      <c r="K197" s="108"/>
      <c r="L197" s="108"/>
      <c r="M197" s="108"/>
      <c r="N197" s="114"/>
      <c r="O197" s="3"/>
    </row>
    <row r="198" spans="1:15" ht="37.5" customHeight="1" x14ac:dyDescent="0.3">
      <c r="A198" s="86"/>
      <c r="B198" s="86" t="s">
        <v>120</v>
      </c>
      <c r="C198" s="83">
        <v>2020</v>
      </c>
      <c r="D198" s="83">
        <v>2026</v>
      </c>
      <c r="E198" s="89" t="s">
        <v>49</v>
      </c>
      <c r="F198" s="89" t="s">
        <v>49</v>
      </c>
      <c r="G198" s="37" t="s">
        <v>19</v>
      </c>
      <c r="H198" s="166" t="s">
        <v>49</v>
      </c>
      <c r="I198" s="166" t="s">
        <v>49</v>
      </c>
      <c r="J198" s="115" t="s">
        <v>49</v>
      </c>
      <c r="K198" s="115" t="s">
        <v>49</v>
      </c>
      <c r="L198" s="115" t="s">
        <v>49</v>
      </c>
      <c r="M198" s="115" t="s">
        <v>49</v>
      </c>
      <c r="N198" s="112" t="s">
        <v>49</v>
      </c>
      <c r="O198" s="3"/>
    </row>
    <row r="199" spans="1:15" ht="36" hidden="1" customHeight="1" x14ac:dyDescent="0.3">
      <c r="A199" s="87"/>
      <c r="B199" s="87"/>
      <c r="C199" s="84"/>
      <c r="D199" s="84"/>
      <c r="E199" s="90"/>
      <c r="F199" s="90"/>
      <c r="G199" s="38" t="s">
        <v>17</v>
      </c>
      <c r="H199" s="167"/>
      <c r="I199" s="167"/>
      <c r="J199" s="107"/>
      <c r="K199" s="107"/>
      <c r="L199" s="107"/>
      <c r="M199" s="107"/>
      <c r="N199" s="113"/>
      <c r="O199" s="3"/>
    </row>
    <row r="200" spans="1:15" ht="34.950000000000003" hidden="1" customHeight="1" x14ac:dyDescent="0.3">
      <c r="A200" s="88"/>
      <c r="B200" s="88"/>
      <c r="C200" s="84"/>
      <c r="D200" s="84"/>
      <c r="E200" s="91"/>
      <c r="F200" s="91"/>
      <c r="G200" s="39" t="s">
        <v>17</v>
      </c>
      <c r="H200" s="39"/>
      <c r="I200" s="39"/>
      <c r="J200" s="40"/>
      <c r="K200" s="40"/>
      <c r="L200" s="40"/>
      <c r="M200" s="40"/>
      <c r="N200" s="22"/>
      <c r="O200" s="3"/>
    </row>
    <row r="201" spans="1:15" ht="21" customHeight="1" x14ac:dyDescent="0.3">
      <c r="A201" s="93"/>
      <c r="B201" s="93" t="s">
        <v>50</v>
      </c>
      <c r="C201" s="83">
        <v>2020</v>
      </c>
      <c r="D201" s="83">
        <v>2026</v>
      </c>
      <c r="E201" s="93" t="s">
        <v>101</v>
      </c>
      <c r="F201" s="41" t="s">
        <v>31</v>
      </c>
      <c r="G201" s="18">
        <f t="shared" ref="G201:H201" si="54">G202+G203</f>
        <v>2563021.2999999998</v>
      </c>
      <c r="H201" s="18">
        <f t="shared" si="54"/>
        <v>2557384.3899999997</v>
      </c>
      <c r="I201" s="18">
        <v>99.8</v>
      </c>
      <c r="J201" s="92"/>
      <c r="K201" s="92"/>
      <c r="L201" s="92"/>
      <c r="M201" s="92"/>
      <c r="N201" s="101"/>
      <c r="O201" s="3"/>
    </row>
    <row r="202" spans="1:15" ht="56.4" customHeight="1" x14ac:dyDescent="0.3">
      <c r="A202" s="93"/>
      <c r="B202" s="93"/>
      <c r="C202" s="84"/>
      <c r="D202" s="84"/>
      <c r="E202" s="93"/>
      <c r="F202" s="41" t="s">
        <v>35</v>
      </c>
      <c r="G202" s="18">
        <f t="shared" ref="G202" si="55">G205+G208+G211+G214+G217+G220+G226+G223</f>
        <v>95068.36</v>
      </c>
      <c r="H202" s="18">
        <v>95068.36</v>
      </c>
      <c r="I202" s="18">
        <v>100</v>
      </c>
      <c r="J202" s="92"/>
      <c r="K202" s="92"/>
      <c r="L202" s="92"/>
      <c r="M202" s="92"/>
      <c r="N202" s="101"/>
      <c r="O202" s="3"/>
    </row>
    <row r="203" spans="1:15" ht="30.6" x14ac:dyDescent="0.3">
      <c r="A203" s="93"/>
      <c r="B203" s="93"/>
      <c r="C203" s="84"/>
      <c r="D203" s="84"/>
      <c r="E203" s="93"/>
      <c r="F203" s="41" t="s">
        <v>36</v>
      </c>
      <c r="G203" s="19">
        <f t="shared" ref="G203" si="56">G206+G209+G212+G215+G218+G221+G227+G224</f>
        <v>2467952.94</v>
      </c>
      <c r="H203" s="19">
        <v>2462316.0299999998</v>
      </c>
      <c r="I203" s="19">
        <v>99.8</v>
      </c>
      <c r="J203" s="92"/>
      <c r="K203" s="92"/>
      <c r="L203" s="92"/>
      <c r="M203" s="92"/>
      <c r="N203" s="101"/>
      <c r="O203" s="3"/>
    </row>
    <row r="204" spans="1:15" ht="15.75" customHeight="1" x14ac:dyDescent="0.3">
      <c r="A204" s="93"/>
      <c r="B204" s="93" t="s">
        <v>11</v>
      </c>
      <c r="C204" s="83">
        <v>2020</v>
      </c>
      <c r="D204" s="83">
        <v>2026</v>
      </c>
      <c r="E204" s="93" t="s">
        <v>101</v>
      </c>
      <c r="F204" s="41" t="s">
        <v>31</v>
      </c>
      <c r="G204" s="18">
        <f t="shared" ref="G204:I204" si="57">G205+G206</f>
        <v>49928.36</v>
      </c>
      <c r="H204" s="18">
        <f t="shared" si="57"/>
        <v>49928.36</v>
      </c>
      <c r="I204" s="18">
        <f t="shared" si="57"/>
        <v>100</v>
      </c>
      <c r="J204" s="92" t="s">
        <v>84</v>
      </c>
      <c r="K204" s="92" t="s">
        <v>85</v>
      </c>
      <c r="L204" s="100">
        <v>100</v>
      </c>
      <c r="M204" s="100">
        <v>103</v>
      </c>
      <c r="N204" s="133">
        <v>103</v>
      </c>
      <c r="O204" s="3"/>
    </row>
    <row r="205" spans="1:15" ht="84" customHeight="1" x14ac:dyDescent="0.3">
      <c r="A205" s="93"/>
      <c r="B205" s="93"/>
      <c r="C205" s="84"/>
      <c r="D205" s="84"/>
      <c r="E205" s="93"/>
      <c r="F205" s="41" t="s">
        <v>35</v>
      </c>
      <c r="G205" s="18">
        <v>49928.36</v>
      </c>
      <c r="H205" s="18">
        <v>49928.36</v>
      </c>
      <c r="I205" s="18">
        <v>100</v>
      </c>
      <c r="J205" s="92"/>
      <c r="K205" s="92"/>
      <c r="L205" s="100"/>
      <c r="M205" s="100"/>
      <c r="N205" s="133"/>
      <c r="O205" s="3"/>
    </row>
    <row r="206" spans="1:15" ht="36.75" hidden="1" customHeight="1" x14ac:dyDescent="0.3">
      <c r="A206" s="93"/>
      <c r="B206" s="93"/>
      <c r="C206" s="84"/>
      <c r="D206" s="84"/>
      <c r="E206" s="93"/>
      <c r="F206" s="41" t="s">
        <v>36</v>
      </c>
      <c r="G206" s="18">
        <v>0</v>
      </c>
      <c r="H206" s="19">
        <v>0</v>
      </c>
      <c r="I206" s="19">
        <v>0</v>
      </c>
      <c r="J206" s="92"/>
      <c r="K206" s="92"/>
      <c r="L206" s="100"/>
      <c r="M206" s="100"/>
      <c r="N206" s="133"/>
      <c r="O206" s="3"/>
    </row>
    <row r="207" spans="1:15" ht="15.75" hidden="1" customHeight="1" x14ac:dyDescent="0.3">
      <c r="A207" s="93"/>
      <c r="B207" s="93" t="s">
        <v>12</v>
      </c>
      <c r="C207" s="83">
        <v>2020</v>
      </c>
      <c r="D207" s="83">
        <v>2026</v>
      </c>
      <c r="E207" s="93" t="s">
        <v>101</v>
      </c>
      <c r="F207" s="41" t="s">
        <v>31</v>
      </c>
      <c r="G207" s="18">
        <f t="shared" ref="G207:H207" si="58">G208+G209</f>
        <v>0</v>
      </c>
      <c r="H207" s="18">
        <f t="shared" si="58"/>
        <v>0</v>
      </c>
      <c r="I207" s="18">
        <f>I208+I209</f>
        <v>0</v>
      </c>
      <c r="J207" s="92" t="s">
        <v>82</v>
      </c>
      <c r="K207" s="92" t="s">
        <v>83</v>
      </c>
      <c r="L207" s="100"/>
      <c r="M207" s="100"/>
      <c r="N207" s="133"/>
      <c r="O207" s="3"/>
    </row>
    <row r="208" spans="1:15" ht="63" hidden="1" customHeight="1" x14ac:dyDescent="0.3">
      <c r="A208" s="93"/>
      <c r="B208" s="93"/>
      <c r="C208" s="84"/>
      <c r="D208" s="84"/>
      <c r="E208" s="93"/>
      <c r="F208" s="41" t="s">
        <v>35</v>
      </c>
      <c r="G208" s="18">
        <v>0</v>
      </c>
      <c r="H208" s="18">
        <v>0</v>
      </c>
      <c r="I208" s="18">
        <v>0</v>
      </c>
      <c r="J208" s="92"/>
      <c r="K208" s="92"/>
      <c r="L208" s="100"/>
      <c r="M208" s="100"/>
      <c r="N208" s="133"/>
      <c r="O208" s="3"/>
    </row>
    <row r="209" spans="1:15" ht="30.6" hidden="1" x14ac:dyDescent="0.3">
      <c r="A209" s="93"/>
      <c r="B209" s="93"/>
      <c r="C209" s="84"/>
      <c r="D209" s="84"/>
      <c r="E209" s="93"/>
      <c r="F209" s="41" t="s">
        <v>36</v>
      </c>
      <c r="G209" s="18">
        <v>0</v>
      </c>
      <c r="H209" s="19">
        <v>0</v>
      </c>
      <c r="I209" s="19">
        <v>0</v>
      </c>
      <c r="J209" s="92"/>
      <c r="K209" s="92"/>
      <c r="L209" s="100"/>
      <c r="M209" s="100"/>
      <c r="N209" s="133"/>
      <c r="O209" s="3"/>
    </row>
    <row r="210" spans="1:15" ht="21" customHeight="1" x14ac:dyDescent="0.3">
      <c r="A210" s="86"/>
      <c r="B210" s="93" t="s">
        <v>124</v>
      </c>
      <c r="C210" s="83">
        <v>2020</v>
      </c>
      <c r="D210" s="83">
        <v>2026</v>
      </c>
      <c r="E210" s="93" t="s">
        <v>101</v>
      </c>
      <c r="F210" s="41" t="s">
        <v>31</v>
      </c>
      <c r="G210" s="19">
        <f t="shared" ref="G210:I210" si="59">G211+G212</f>
        <v>23000</v>
      </c>
      <c r="H210" s="19">
        <f t="shared" si="59"/>
        <v>23000</v>
      </c>
      <c r="I210" s="19">
        <f t="shared" si="59"/>
        <v>100</v>
      </c>
      <c r="J210" s="89" t="s">
        <v>88</v>
      </c>
      <c r="K210" s="89" t="s">
        <v>85</v>
      </c>
      <c r="L210" s="97">
        <v>1</v>
      </c>
      <c r="M210" s="97">
        <v>1</v>
      </c>
      <c r="N210" s="116">
        <v>100</v>
      </c>
      <c r="O210" s="3"/>
    </row>
    <row r="211" spans="1:15" ht="54" customHeight="1" x14ac:dyDescent="0.3">
      <c r="A211" s="87"/>
      <c r="B211" s="93"/>
      <c r="C211" s="84"/>
      <c r="D211" s="84"/>
      <c r="E211" s="93"/>
      <c r="F211" s="41" t="s">
        <v>35</v>
      </c>
      <c r="G211" s="19">
        <v>23000</v>
      </c>
      <c r="H211" s="19">
        <v>23000</v>
      </c>
      <c r="I211" s="19">
        <v>100</v>
      </c>
      <c r="J211" s="90"/>
      <c r="K211" s="90"/>
      <c r="L211" s="98"/>
      <c r="M211" s="98"/>
      <c r="N211" s="117"/>
      <c r="O211" s="3"/>
    </row>
    <row r="212" spans="1:15" ht="34.5" customHeight="1" x14ac:dyDescent="0.3">
      <c r="A212" s="88"/>
      <c r="B212" s="93"/>
      <c r="C212" s="84"/>
      <c r="D212" s="84"/>
      <c r="E212" s="93"/>
      <c r="F212" s="41" t="s">
        <v>36</v>
      </c>
      <c r="G212" s="19"/>
      <c r="H212" s="19">
        <v>0</v>
      </c>
      <c r="I212" s="19">
        <v>0</v>
      </c>
      <c r="J212" s="91"/>
      <c r="K212" s="91"/>
      <c r="L212" s="99"/>
      <c r="M212" s="99"/>
      <c r="N212" s="118"/>
      <c r="O212" s="3"/>
    </row>
    <row r="213" spans="1:15" ht="18.75" hidden="1" customHeight="1" x14ac:dyDescent="0.3">
      <c r="A213" s="86"/>
      <c r="B213" s="93" t="s">
        <v>13</v>
      </c>
      <c r="C213" s="83">
        <v>2020</v>
      </c>
      <c r="D213" s="83">
        <v>2026</v>
      </c>
      <c r="E213" s="93" t="s">
        <v>101</v>
      </c>
      <c r="F213" s="41" t="s">
        <v>31</v>
      </c>
      <c r="G213" s="19">
        <f t="shared" ref="G213:I213" si="60">G214+G215</f>
        <v>0</v>
      </c>
      <c r="H213" s="19">
        <f t="shared" si="60"/>
        <v>0</v>
      </c>
      <c r="I213" s="19">
        <f t="shared" si="60"/>
        <v>0</v>
      </c>
      <c r="J213" s="89" t="s">
        <v>81</v>
      </c>
      <c r="K213" s="89" t="s">
        <v>122</v>
      </c>
      <c r="L213" s="97">
        <v>0</v>
      </c>
      <c r="M213" s="97">
        <v>0</v>
      </c>
      <c r="N213" s="116">
        <v>0</v>
      </c>
      <c r="O213" s="3"/>
    </row>
    <row r="214" spans="1:15" ht="47.25" hidden="1" customHeight="1" x14ac:dyDescent="0.3">
      <c r="A214" s="87"/>
      <c r="B214" s="93"/>
      <c r="C214" s="84"/>
      <c r="D214" s="84"/>
      <c r="E214" s="93"/>
      <c r="F214" s="41" t="s">
        <v>35</v>
      </c>
      <c r="G214" s="19">
        <v>0</v>
      </c>
      <c r="H214" s="19">
        <v>0</v>
      </c>
      <c r="I214" s="19">
        <v>0</v>
      </c>
      <c r="J214" s="90"/>
      <c r="K214" s="90"/>
      <c r="L214" s="98"/>
      <c r="M214" s="98"/>
      <c r="N214" s="117"/>
      <c r="O214" s="3"/>
    </row>
    <row r="215" spans="1:15" ht="50.25" hidden="1" customHeight="1" x14ac:dyDescent="0.3">
      <c r="A215" s="88"/>
      <c r="B215" s="93"/>
      <c r="C215" s="84"/>
      <c r="D215" s="84"/>
      <c r="E215" s="93"/>
      <c r="F215" s="41" t="s">
        <v>36</v>
      </c>
      <c r="G215" s="19">
        <v>0</v>
      </c>
      <c r="H215" s="19">
        <v>0</v>
      </c>
      <c r="I215" s="19">
        <v>0</v>
      </c>
      <c r="J215" s="91"/>
      <c r="K215" s="91"/>
      <c r="L215" s="99"/>
      <c r="M215" s="99"/>
      <c r="N215" s="118"/>
      <c r="O215" s="3"/>
    </row>
    <row r="216" spans="1:15" ht="21.75" hidden="1" customHeight="1" x14ac:dyDescent="0.3">
      <c r="A216" s="86"/>
      <c r="B216" s="86" t="s">
        <v>14</v>
      </c>
      <c r="C216" s="83">
        <v>2020</v>
      </c>
      <c r="D216" s="83">
        <v>2026</v>
      </c>
      <c r="E216" s="93" t="s">
        <v>101</v>
      </c>
      <c r="F216" s="41" t="s">
        <v>31</v>
      </c>
      <c r="G216" s="19">
        <f t="shared" ref="G216" si="61">G217+G218</f>
        <v>0</v>
      </c>
      <c r="H216" s="19">
        <f>H217+H218</f>
        <v>0</v>
      </c>
      <c r="I216" s="19">
        <f>I217+I218</f>
        <v>0</v>
      </c>
      <c r="J216" s="89" t="s">
        <v>123</v>
      </c>
      <c r="K216" s="89" t="s">
        <v>87</v>
      </c>
      <c r="L216" s="97"/>
      <c r="M216" s="97"/>
      <c r="N216" s="116"/>
      <c r="O216" s="3"/>
    </row>
    <row r="217" spans="1:15" ht="46.5" hidden="1" customHeight="1" x14ac:dyDescent="0.3">
      <c r="A217" s="87"/>
      <c r="B217" s="87"/>
      <c r="C217" s="84"/>
      <c r="D217" s="84"/>
      <c r="E217" s="93"/>
      <c r="F217" s="41" t="s">
        <v>35</v>
      </c>
      <c r="G217" s="19">
        <v>0</v>
      </c>
      <c r="H217" s="19">
        <v>0</v>
      </c>
      <c r="I217" s="19">
        <v>0</v>
      </c>
      <c r="J217" s="90"/>
      <c r="K217" s="90"/>
      <c r="L217" s="98"/>
      <c r="M217" s="98"/>
      <c r="N217" s="117"/>
      <c r="O217" s="3"/>
    </row>
    <row r="218" spans="1:15" ht="42.75" hidden="1" customHeight="1" x14ac:dyDescent="0.3">
      <c r="A218" s="88"/>
      <c r="B218" s="88"/>
      <c r="C218" s="84"/>
      <c r="D218" s="84"/>
      <c r="E218" s="93"/>
      <c r="F218" s="41" t="s">
        <v>36</v>
      </c>
      <c r="G218" s="19">
        <v>0</v>
      </c>
      <c r="H218" s="19">
        <v>0</v>
      </c>
      <c r="I218" s="19">
        <v>0</v>
      </c>
      <c r="J218" s="91"/>
      <c r="K218" s="91"/>
      <c r="L218" s="99"/>
      <c r="M218" s="99"/>
      <c r="N218" s="118"/>
      <c r="O218" s="3"/>
    </row>
    <row r="219" spans="1:15" ht="18" hidden="1" customHeight="1" x14ac:dyDescent="0.3">
      <c r="A219" s="42"/>
      <c r="B219" s="86" t="s">
        <v>15</v>
      </c>
      <c r="C219" s="83">
        <v>2020</v>
      </c>
      <c r="D219" s="83">
        <v>2026</v>
      </c>
      <c r="E219" s="93" t="s">
        <v>101</v>
      </c>
      <c r="F219" s="41" t="s">
        <v>31</v>
      </c>
      <c r="G219" s="19">
        <f t="shared" ref="G219:H219" si="62">G220+G221</f>
        <v>0</v>
      </c>
      <c r="H219" s="19">
        <f t="shared" si="62"/>
        <v>0</v>
      </c>
      <c r="I219" s="19">
        <f>I220+I221</f>
        <v>0</v>
      </c>
      <c r="J219" s="89" t="s">
        <v>86</v>
      </c>
      <c r="K219" s="89" t="s">
        <v>85</v>
      </c>
      <c r="L219" s="97"/>
      <c r="M219" s="97"/>
      <c r="N219" s="116"/>
      <c r="O219" s="3"/>
    </row>
    <row r="220" spans="1:15" ht="42.75" hidden="1" customHeight="1" x14ac:dyDescent="0.3">
      <c r="A220" s="42"/>
      <c r="B220" s="87"/>
      <c r="C220" s="84"/>
      <c r="D220" s="84"/>
      <c r="E220" s="93"/>
      <c r="F220" s="41" t="s">
        <v>35</v>
      </c>
      <c r="G220" s="19">
        <v>0</v>
      </c>
      <c r="H220" s="19">
        <v>0</v>
      </c>
      <c r="I220" s="19">
        <v>0</v>
      </c>
      <c r="J220" s="90"/>
      <c r="K220" s="90"/>
      <c r="L220" s="98"/>
      <c r="M220" s="98"/>
      <c r="N220" s="117"/>
      <c r="O220" s="3"/>
    </row>
    <row r="221" spans="1:15" ht="117" hidden="1" customHeight="1" x14ac:dyDescent="0.3">
      <c r="A221" s="42"/>
      <c r="B221" s="88"/>
      <c r="C221" s="84"/>
      <c r="D221" s="84"/>
      <c r="E221" s="93"/>
      <c r="F221" s="41" t="s">
        <v>36</v>
      </c>
      <c r="G221" s="19">
        <v>0</v>
      </c>
      <c r="H221" s="19">
        <v>0</v>
      </c>
      <c r="I221" s="19">
        <v>0</v>
      </c>
      <c r="J221" s="91"/>
      <c r="K221" s="91"/>
      <c r="L221" s="99"/>
      <c r="M221" s="99"/>
      <c r="N221" s="118"/>
      <c r="O221" s="3"/>
    </row>
    <row r="222" spans="1:15" ht="37.950000000000003" customHeight="1" x14ac:dyDescent="0.3">
      <c r="A222" s="90"/>
      <c r="B222" s="86" t="s">
        <v>188</v>
      </c>
      <c r="C222" s="83">
        <v>2020</v>
      </c>
      <c r="D222" s="83">
        <v>2026</v>
      </c>
      <c r="E222" s="93" t="s">
        <v>101</v>
      </c>
      <c r="F222" s="41" t="s">
        <v>31</v>
      </c>
      <c r="G222" s="19">
        <f t="shared" ref="G222:I222" si="63">G223+G224</f>
        <v>276092.94</v>
      </c>
      <c r="H222" s="19">
        <f t="shared" si="63"/>
        <v>270456.03000000003</v>
      </c>
      <c r="I222" s="19">
        <f t="shared" si="63"/>
        <v>97.96</v>
      </c>
      <c r="J222" s="89" t="s">
        <v>189</v>
      </c>
      <c r="K222" s="89" t="s">
        <v>99</v>
      </c>
      <c r="L222" s="97">
        <v>40</v>
      </c>
      <c r="M222" s="97">
        <v>39</v>
      </c>
      <c r="N222" s="116">
        <v>97.5</v>
      </c>
      <c r="O222" s="3"/>
    </row>
    <row r="223" spans="1:15" ht="58.8" customHeight="1" x14ac:dyDescent="0.3">
      <c r="A223" s="90"/>
      <c r="B223" s="87"/>
      <c r="C223" s="84"/>
      <c r="D223" s="84"/>
      <c r="E223" s="93"/>
      <c r="F223" s="41" t="s">
        <v>35</v>
      </c>
      <c r="G223" s="19">
        <v>0</v>
      </c>
      <c r="H223" s="19">
        <v>0</v>
      </c>
      <c r="I223" s="19">
        <v>0</v>
      </c>
      <c r="J223" s="90"/>
      <c r="K223" s="90"/>
      <c r="L223" s="98"/>
      <c r="M223" s="98"/>
      <c r="N223" s="117"/>
      <c r="O223" s="3"/>
    </row>
    <row r="224" spans="1:15" ht="88.2" customHeight="1" x14ac:dyDescent="0.3">
      <c r="A224" s="91"/>
      <c r="B224" s="88"/>
      <c r="C224" s="84"/>
      <c r="D224" s="84"/>
      <c r="E224" s="93"/>
      <c r="F224" s="41" t="s">
        <v>36</v>
      </c>
      <c r="G224" s="19">
        <v>276092.94</v>
      </c>
      <c r="H224" s="19">
        <v>270456.03000000003</v>
      </c>
      <c r="I224" s="19">
        <v>97.96</v>
      </c>
      <c r="J224" s="91"/>
      <c r="K224" s="91"/>
      <c r="L224" s="99"/>
      <c r="M224" s="99"/>
      <c r="N224" s="118"/>
      <c r="O224" s="3"/>
    </row>
    <row r="225" spans="1:15" ht="20.25" customHeight="1" x14ac:dyDescent="0.3">
      <c r="A225" s="86"/>
      <c r="B225" s="86" t="s">
        <v>130</v>
      </c>
      <c r="C225" s="83">
        <v>2020</v>
      </c>
      <c r="D225" s="83">
        <v>2026</v>
      </c>
      <c r="E225" s="93" t="s">
        <v>101</v>
      </c>
      <c r="F225" s="41" t="s">
        <v>31</v>
      </c>
      <c r="G225" s="19">
        <f t="shared" ref="G225:H225" si="64">G226+G227</f>
        <v>2214000</v>
      </c>
      <c r="H225" s="19">
        <f t="shared" si="64"/>
        <v>2214000</v>
      </c>
      <c r="I225" s="19">
        <v>100</v>
      </c>
      <c r="J225" s="92" t="s">
        <v>82</v>
      </c>
      <c r="K225" s="89" t="s">
        <v>83</v>
      </c>
      <c r="L225" s="97">
        <v>600</v>
      </c>
      <c r="M225" s="97">
        <v>615</v>
      </c>
      <c r="N225" s="116">
        <v>102.5</v>
      </c>
      <c r="O225" s="3"/>
    </row>
    <row r="226" spans="1:15" ht="58.8" customHeight="1" x14ac:dyDescent="0.3">
      <c r="A226" s="87"/>
      <c r="B226" s="87"/>
      <c r="C226" s="84"/>
      <c r="D226" s="84"/>
      <c r="E226" s="93"/>
      <c r="F226" s="41" t="s">
        <v>35</v>
      </c>
      <c r="G226" s="19">
        <v>22140</v>
      </c>
      <c r="H226" s="19">
        <v>22140</v>
      </c>
      <c r="I226" s="19">
        <v>100</v>
      </c>
      <c r="J226" s="92"/>
      <c r="K226" s="90"/>
      <c r="L226" s="98"/>
      <c r="M226" s="98"/>
      <c r="N226" s="117"/>
      <c r="O226" s="3"/>
    </row>
    <row r="227" spans="1:15" ht="34.799999999999997" customHeight="1" x14ac:dyDescent="0.3">
      <c r="A227" s="88"/>
      <c r="B227" s="88"/>
      <c r="C227" s="84"/>
      <c r="D227" s="84"/>
      <c r="E227" s="93"/>
      <c r="F227" s="41" t="s">
        <v>36</v>
      </c>
      <c r="G227" s="19">
        <v>2191860</v>
      </c>
      <c r="H227" s="19">
        <v>2191860</v>
      </c>
      <c r="I227" s="19">
        <v>100</v>
      </c>
      <c r="J227" s="92"/>
      <c r="K227" s="91"/>
      <c r="L227" s="99"/>
      <c r="M227" s="99"/>
      <c r="N227" s="118"/>
      <c r="O227" s="3"/>
    </row>
    <row r="228" spans="1:15" ht="49.5" customHeight="1" x14ac:dyDescent="0.3">
      <c r="A228" s="42"/>
      <c r="B228" s="42" t="s">
        <v>121</v>
      </c>
      <c r="C228" s="22">
        <v>2020</v>
      </c>
      <c r="D228" s="22">
        <v>2026</v>
      </c>
      <c r="E228" s="43" t="s">
        <v>49</v>
      </c>
      <c r="F228" s="44" t="s">
        <v>49</v>
      </c>
      <c r="G228" s="19" t="s">
        <v>49</v>
      </c>
      <c r="H228" s="19" t="s">
        <v>49</v>
      </c>
      <c r="I228" s="19" t="s">
        <v>49</v>
      </c>
      <c r="J228" s="40" t="s">
        <v>49</v>
      </c>
      <c r="K228" s="40" t="s">
        <v>49</v>
      </c>
      <c r="L228" s="40" t="s">
        <v>49</v>
      </c>
      <c r="M228" s="40" t="s">
        <v>49</v>
      </c>
      <c r="N228" s="22" t="s">
        <v>49</v>
      </c>
      <c r="O228" s="3"/>
    </row>
    <row r="229" spans="1:15" ht="28.2" customHeight="1" x14ac:dyDescent="0.3">
      <c r="A229" s="42"/>
      <c r="B229" s="86" t="s">
        <v>60</v>
      </c>
      <c r="C229" s="83">
        <v>2020</v>
      </c>
      <c r="D229" s="83">
        <v>2026</v>
      </c>
      <c r="E229" s="86" t="s">
        <v>51</v>
      </c>
      <c r="F229" s="41" t="s">
        <v>31</v>
      </c>
      <c r="G229" s="18">
        <f t="shared" ref="G229:I229" si="65">G230+G231</f>
        <v>15021.5</v>
      </c>
      <c r="H229" s="18">
        <f t="shared" si="65"/>
        <v>15021.5</v>
      </c>
      <c r="I229" s="18">
        <f t="shared" si="65"/>
        <v>100</v>
      </c>
      <c r="J229" s="89"/>
      <c r="K229" s="89" t="s">
        <v>30</v>
      </c>
      <c r="L229" s="89" t="s">
        <v>30</v>
      </c>
      <c r="M229" s="89" t="s">
        <v>30</v>
      </c>
      <c r="N229" s="83" t="s">
        <v>30</v>
      </c>
      <c r="O229" s="3"/>
    </row>
    <row r="230" spans="1:15" ht="55.8" customHeight="1" x14ac:dyDescent="0.3">
      <c r="A230" s="42"/>
      <c r="B230" s="87"/>
      <c r="C230" s="84"/>
      <c r="D230" s="84"/>
      <c r="E230" s="87"/>
      <c r="F230" s="41" t="s">
        <v>35</v>
      </c>
      <c r="G230" s="18">
        <f t="shared" ref="G230:H230" si="66">G233+G239+G236</f>
        <v>15021.5</v>
      </c>
      <c r="H230" s="18">
        <f t="shared" si="66"/>
        <v>15021.5</v>
      </c>
      <c r="I230" s="18">
        <v>100</v>
      </c>
      <c r="J230" s="90"/>
      <c r="K230" s="90"/>
      <c r="L230" s="90"/>
      <c r="M230" s="90"/>
      <c r="N230" s="84"/>
      <c r="O230" s="3"/>
    </row>
    <row r="231" spans="1:15" ht="45.75" customHeight="1" x14ac:dyDescent="0.3">
      <c r="A231" s="42"/>
      <c r="B231" s="88"/>
      <c r="C231" s="84"/>
      <c r="D231" s="84"/>
      <c r="E231" s="88"/>
      <c r="F231" s="41" t="s">
        <v>36</v>
      </c>
      <c r="G231" s="19">
        <f t="shared" ref="G231:I231" si="67">G234+G240+G237</f>
        <v>0</v>
      </c>
      <c r="H231" s="19">
        <f t="shared" si="67"/>
        <v>0</v>
      </c>
      <c r="I231" s="19">
        <f t="shared" si="67"/>
        <v>0</v>
      </c>
      <c r="J231" s="91"/>
      <c r="K231" s="91"/>
      <c r="L231" s="91"/>
      <c r="M231" s="91"/>
      <c r="N231" s="85"/>
      <c r="O231" s="3"/>
    </row>
    <row r="232" spans="1:15" ht="30.6" customHeight="1" x14ac:dyDescent="0.3">
      <c r="A232" s="42"/>
      <c r="B232" s="86" t="s">
        <v>196</v>
      </c>
      <c r="C232" s="109">
        <v>2020</v>
      </c>
      <c r="D232" s="109">
        <v>2026</v>
      </c>
      <c r="E232" s="93" t="s">
        <v>51</v>
      </c>
      <c r="F232" s="41" t="s">
        <v>31</v>
      </c>
      <c r="G232" s="18">
        <f t="shared" ref="G232:H232" si="68">G233+G234</f>
        <v>4000</v>
      </c>
      <c r="H232" s="18">
        <f t="shared" si="68"/>
        <v>4000</v>
      </c>
      <c r="I232" s="18">
        <f>I233+I234</f>
        <v>100</v>
      </c>
      <c r="J232" s="92" t="s">
        <v>195</v>
      </c>
      <c r="K232" s="92" t="s">
        <v>87</v>
      </c>
      <c r="L232" s="100">
        <v>10</v>
      </c>
      <c r="M232" s="100">
        <v>10</v>
      </c>
      <c r="N232" s="103">
        <v>100</v>
      </c>
      <c r="O232" s="3"/>
    </row>
    <row r="233" spans="1:15" ht="60" customHeight="1" x14ac:dyDescent="0.3">
      <c r="A233" s="42"/>
      <c r="B233" s="87"/>
      <c r="C233" s="110"/>
      <c r="D233" s="110"/>
      <c r="E233" s="93"/>
      <c r="F233" s="41" t="s">
        <v>35</v>
      </c>
      <c r="G233" s="18">
        <v>4000</v>
      </c>
      <c r="H233" s="18">
        <v>4000</v>
      </c>
      <c r="I233" s="18">
        <v>100</v>
      </c>
      <c r="J233" s="92"/>
      <c r="K233" s="92"/>
      <c r="L233" s="100"/>
      <c r="M233" s="100"/>
      <c r="N233" s="103"/>
      <c r="O233" s="3"/>
    </row>
    <row r="234" spans="1:15" ht="42" customHeight="1" x14ac:dyDescent="0.3">
      <c r="A234" s="42"/>
      <c r="B234" s="88"/>
      <c r="C234" s="110"/>
      <c r="D234" s="110"/>
      <c r="E234" s="93"/>
      <c r="F234" s="41" t="s">
        <v>36</v>
      </c>
      <c r="G234" s="18">
        <v>0</v>
      </c>
      <c r="H234" s="19">
        <v>0</v>
      </c>
      <c r="I234" s="19">
        <v>0</v>
      </c>
      <c r="J234" s="92"/>
      <c r="K234" s="92"/>
      <c r="L234" s="100"/>
      <c r="M234" s="100"/>
      <c r="N234" s="103"/>
      <c r="O234" s="3"/>
    </row>
    <row r="235" spans="1:15" ht="72.599999999999994" customHeight="1" x14ac:dyDescent="0.3">
      <c r="A235" s="42"/>
      <c r="B235" s="86" t="s">
        <v>213</v>
      </c>
      <c r="C235" s="22">
        <v>2020</v>
      </c>
      <c r="D235" s="22">
        <v>2026</v>
      </c>
      <c r="E235" s="93" t="s">
        <v>51</v>
      </c>
      <c r="F235" s="41" t="s">
        <v>31</v>
      </c>
      <c r="G235" s="19">
        <f t="shared" ref="G235:I235" si="69">G236+G237</f>
        <v>11021.5</v>
      </c>
      <c r="H235" s="19">
        <f t="shared" si="69"/>
        <v>11021.5</v>
      </c>
      <c r="I235" s="19">
        <f t="shared" si="69"/>
        <v>100</v>
      </c>
      <c r="J235" s="137" t="s">
        <v>118</v>
      </c>
      <c r="K235" s="92" t="s">
        <v>87</v>
      </c>
      <c r="L235" s="97">
        <v>30</v>
      </c>
      <c r="M235" s="97">
        <v>30</v>
      </c>
      <c r="N235" s="89">
        <v>100</v>
      </c>
      <c r="O235" s="3"/>
    </row>
    <row r="236" spans="1:15" ht="55.2" customHeight="1" x14ac:dyDescent="0.3">
      <c r="A236" s="42"/>
      <c r="B236" s="87"/>
      <c r="C236" s="22"/>
      <c r="D236" s="22"/>
      <c r="E236" s="93"/>
      <c r="F236" s="41" t="s">
        <v>35</v>
      </c>
      <c r="G236" s="19">
        <v>11021.5</v>
      </c>
      <c r="H236" s="19">
        <v>11021.5</v>
      </c>
      <c r="I236" s="19">
        <v>100</v>
      </c>
      <c r="J236" s="138"/>
      <c r="K236" s="92"/>
      <c r="L236" s="98"/>
      <c r="M236" s="98"/>
      <c r="N236" s="90"/>
      <c r="O236" s="3"/>
    </row>
    <row r="237" spans="1:15" ht="40.799999999999997" customHeight="1" x14ac:dyDescent="0.3">
      <c r="A237" s="42"/>
      <c r="B237" s="88"/>
      <c r="C237" s="22"/>
      <c r="D237" s="22"/>
      <c r="E237" s="93"/>
      <c r="F237" s="41" t="s">
        <v>36</v>
      </c>
      <c r="G237" s="19">
        <v>0</v>
      </c>
      <c r="H237" s="19">
        <v>0</v>
      </c>
      <c r="I237" s="19">
        <v>0</v>
      </c>
      <c r="J237" s="139"/>
      <c r="K237" s="92"/>
      <c r="L237" s="99"/>
      <c r="M237" s="99"/>
      <c r="N237" s="91"/>
      <c r="O237" s="3"/>
    </row>
    <row r="238" spans="1:15" ht="45.75" hidden="1" customHeight="1" x14ac:dyDescent="0.3">
      <c r="A238" s="42"/>
      <c r="B238" s="86" t="s">
        <v>197</v>
      </c>
      <c r="C238" s="13">
        <v>2022</v>
      </c>
      <c r="D238" s="13">
        <v>2026</v>
      </c>
      <c r="E238" s="93" t="s">
        <v>51</v>
      </c>
      <c r="F238" s="41" t="s">
        <v>31</v>
      </c>
      <c r="G238" s="19">
        <f t="shared" ref="G238:I238" si="70">G239+G240</f>
        <v>0</v>
      </c>
      <c r="H238" s="19">
        <f t="shared" si="70"/>
        <v>0</v>
      </c>
      <c r="I238" s="19">
        <f t="shared" si="70"/>
        <v>0</v>
      </c>
      <c r="J238" s="140" t="s">
        <v>198</v>
      </c>
      <c r="K238" s="92" t="s">
        <v>87</v>
      </c>
      <c r="L238" s="89"/>
      <c r="M238" s="89"/>
      <c r="N238" s="89"/>
      <c r="O238" s="3"/>
    </row>
    <row r="239" spans="1:15" ht="45.75" hidden="1" customHeight="1" x14ac:dyDescent="0.3">
      <c r="A239" s="42"/>
      <c r="B239" s="87"/>
      <c r="C239" s="13"/>
      <c r="D239" s="13"/>
      <c r="E239" s="93"/>
      <c r="F239" s="41" t="s">
        <v>35</v>
      </c>
      <c r="G239" s="19">
        <v>0</v>
      </c>
      <c r="H239" s="19">
        <v>0</v>
      </c>
      <c r="I239" s="19">
        <v>0</v>
      </c>
      <c r="J239" s="141"/>
      <c r="K239" s="92"/>
      <c r="L239" s="90"/>
      <c r="M239" s="90"/>
      <c r="N239" s="90"/>
      <c r="O239" s="3"/>
    </row>
    <row r="240" spans="1:15" ht="45.75" hidden="1" customHeight="1" x14ac:dyDescent="0.3">
      <c r="A240" s="42"/>
      <c r="B240" s="88"/>
      <c r="C240" s="13"/>
      <c r="D240" s="13"/>
      <c r="E240" s="93"/>
      <c r="F240" s="41" t="s">
        <v>36</v>
      </c>
      <c r="G240" s="19">
        <v>0</v>
      </c>
      <c r="H240" s="19">
        <v>0</v>
      </c>
      <c r="I240" s="19">
        <v>0</v>
      </c>
      <c r="J240" s="142"/>
      <c r="K240" s="92"/>
      <c r="L240" s="91"/>
      <c r="M240" s="91"/>
      <c r="N240" s="91"/>
      <c r="O240" s="3"/>
    </row>
    <row r="241" spans="1:15" ht="15.75" hidden="1" customHeight="1" x14ac:dyDescent="0.3">
      <c r="A241" s="86"/>
      <c r="B241" s="86" t="s">
        <v>214</v>
      </c>
      <c r="C241" s="109">
        <v>2020</v>
      </c>
      <c r="D241" s="109">
        <v>2026</v>
      </c>
      <c r="E241" s="86" t="s">
        <v>51</v>
      </c>
      <c r="F241" s="41" t="s">
        <v>31</v>
      </c>
      <c r="G241" s="18">
        <f t="shared" ref="G241:I241" si="71">G242+G243</f>
        <v>0</v>
      </c>
      <c r="H241" s="18">
        <v>0</v>
      </c>
      <c r="I241" s="18">
        <f t="shared" si="71"/>
        <v>0</v>
      </c>
      <c r="J241" s="89"/>
      <c r="K241" s="89" t="s">
        <v>30</v>
      </c>
      <c r="L241" s="89" t="s">
        <v>30</v>
      </c>
      <c r="M241" s="89" t="s">
        <v>30</v>
      </c>
      <c r="N241" s="109" t="s">
        <v>30</v>
      </c>
      <c r="O241" s="3"/>
    </row>
    <row r="242" spans="1:15" ht="63" hidden="1" customHeight="1" x14ac:dyDescent="0.3">
      <c r="A242" s="87"/>
      <c r="B242" s="87"/>
      <c r="C242" s="110"/>
      <c r="D242" s="110"/>
      <c r="E242" s="87"/>
      <c r="F242" s="41" t="s">
        <v>35</v>
      </c>
      <c r="G242" s="18">
        <f t="shared" ref="G242" si="72">G245+G248</f>
        <v>0</v>
      </c>
      <c r="H242" s="18">
        <v>0</v>
      </c>
      <c r="I242" s="18">
        <v>0</v>
      </c>
      <c r="J242" s="90"/>
      <c r="K242" s="90"/>
      <c r="L242" s="90"/>
      <c r="M242" s="90"/>
      <c r="N242" s="110"/>
      <c r="O242" s="3"/>
    </row>
    <row r="243" spans="1:15" ht="114.75" hidden="1" customHeight="1" x14ac:dyDescent="0.3">
      <c r="A243" s="88"/>
      <c r="B243" s="88"/>
      <c r="C243" s="110"/>
      <c r="D243" s="110"/>
      <c r="E243" s="88"/>
      <c r="F243" s="41" t="s">
        <v>36</v>
      </c>
      <c r="G243" s="19">
        <f t="shared" ref="G243:I243" si="73">G246</f>
        <v>0</v>
      </c>
      <c r="H243" s="19">
        <f t="shared" si="73"/>
        <v>0</v>
      </c>
      <c r="I243" s="19">
        <f t="shared" si="73"/>
        <v>0</v>
      </c>
      <c r="J243" s="91"/>
      <c r="K243" s="91"/>
      <c r="L243" s="91"/>
      <c r="M243" s="91"/>
      <c r="N243" s="111"/>
      <c r="O243" s="3"/>
    </row>
    <row r="244" spans="1:15" ht="27" hidden="1" customHeight="1" x14ac:dyDescent="0.3">
      <c r="A244" s="45"/>
      <c r="B244" s="93" t="s">
        <v>117</v>
      </c>
      <c r="C244" s="83">
        <v>2020</v>
      </c>
      <c r="D244" s="83">
        <v>2026</v>
      </c>
      <c r="E244" s="93" t="s">
        <v>51</v>
      </c>
      <c r="F244" s="41" t="s">
        <v>31</v>
      </c>
      <c r="G244" s="18">
        <f t="shared" ref="G244:H244" si="74">G245+G246</f>
        <v>0</v>
      </c>
      <c r="H244" s="18">
        <f t="shared" si="74"/>
        <v>0</v>
      </c>
      <c r="I244" s="18">
        <f>I245+I246</f>
        <v>0</v>
      </c>
      <c r="J244" s="92" t="s">
        <v>119</v>
      </c>
      <c r="K244" s="92" t="s">
        <v>62</v>
      </c>
      <c r="L244" s="92">
        <v>100</v>
      </c>
      <c r="M244" s="92">
        <v>100</v>
      </c>
      <c r="N244" s="101">
        <v>100</v>
      </c>
      <c r="O244" s="3"/>
    </row>
    <row r="245" spans="1:15" ht="42.6" hidden="1" customHeight="1" x14ac:dyDescent="0.3">
      <c r="A245" s="45"/>
      <c r="B245" s="93"/>
      <c r="C245" s="84"/>
      <c r="D245" s="84"/>
      <c r="E245" s="93"/>
      <c r="F245" s="41" t="s">
        <v>35</v>
      </c>
      <c r="G245" s="18">
        <v>0</v>
      </c>
      <c r="H245" s="18">
        <v>0</v>
      </c>
      <c r="I245" s="18">
        <v>0</v>
      </c>
      <c r="J245" s="92"/>
      <c r="K245" s="92"/>
      <c r="L245" s="92"/>
      <c r="M245" s="92"/>
      <c r="N245" s="101"/>
      <c r="O245" s="3"/>
    </row>
    <row r="246" spans="1:15" ht="46.95" hidden="1" customHeight="1" x14ac:dyDescent="0.3">
      <c r="A246" s="45"/>
      <c r="B246" s="93"/>
      <c r="C246" s="84"/>
      <c r="D246" s="84"/>
      <c r="E246" s="93"/>
      <c r="F246" s="41" t="s">
        <v>36</v>
      </c>
      <c r="G246" s="18">
        <v>0</v>
      </c>
      <c r="H246" s="19">
        <v>0</v>
      </c>
      <c r="I246" s="19">
        <v>0</v>
      </c>
      <c r="J246" s="92"/>
      <c r="K246" s="92"/>
      <c r="L246" s="92"/>
      <c r="M246" s="92"/>
      <c r="N246" s="101"/>
      <c r="O246" s="3"/>
    </row>
    <row r="247" spans="1:15" ht="25.2" hidden="1" customHeight="1" x14ac:dyDescent="0.3">
      <c r="A247" s="93"/>
      <c r="B247" s="93"/>
      <c r="C247" s="83">
        <v>2020</v>
      </c>
      <c r="D247" s="83">
        <v>2026</v>
      </c>
      <c r="E247" s="93" t="s">
        <v>51</v>
      </c>
      <c r="F247" s="41" t="s">
        <v>31</v>
      </c>
      <c r="G247" s="18">
        <f t="shared" ref="G247:H247" si="75">G248+G249</f>
        <v>0</v>
      </c>
      <c r="H247" s="18">
        <f t="shared" si="75"/>
        <v>0</v>
      </c>
      <c r="I247" s="18">
        <f>I248+I249</f>
        <v>0</v>
      </c>
      <c r="J247" s="92"/>
      <c r="K247" s="92"/>
      <c r="L247" s="92"/>
      <c r="M247" s="92"/>
      <c r="N247" s="101"/>
      <c r="O247" s="3"/>
    </row>
    <row r="248" spans="1:15" ht="63" hidden="1" customHeight="1" x14ac:dyDescent="0.3">
      <c r="A248" s="93"/>
      <c r="B248" s="93"/>
      <c r="C248" s="84"/>
      <c r="D248" s="84"/>
      <c r="E248" s="93"/>
      <c r="F248" s="41" t="s">
        <v>35</v>
      </c>
      <c r="G248" s="19">
        <v>0</v>
      </c>
      <c r="H248" s="18">
        <v>0</v>
      </c>
      <c r="I248" s="18">
        <v>0</v>
      </c>
      <c r="J248" s="92"/>
      <c r="K248" s="92"/>
      <c r="L248" s="92"/>
      <c r="M248" s="92"/>
      <c r="N248" s="101"/>
      <c r="O248" s="3"/>
    </row>
    <row r="249" spans="1:15" ht="46.8" hidden="1" customHeight="1" x14ac:dyDescent="0.3">
      <c r="A249" s="93"/>
      <c r="B249" s="93"/>
      <c r="C249" s="84"/>
      <c r="D249" s="84"/>
      <c r="E249" s="93"/>
      <c r="F249" s="41" t="s">
        <v>36</v>
      </c>
      <c r="G249" s="18">
        <v>0</v>
      </c>
      <c r="H249" s="19">
        <v>0</v>
      </c>
      <c r="I249" s="19">
        <v>0</v>
      </c>
      <c r="J249" s="92"/>
      <c r="K249" s="92"/>
      <c r="L249" s="92"/>
      <c r="M249" s="92"/>
      <c r="N249" s="101"/>
      <c r="O249" s="3"/>
    </row>
    <row r="250" spans="1:15" ht="18.75" hidden="1" customHeight="1" x14ac:dyDescent="0.3">
      <c r="A250" s="86"/>
      <c r="B250" s="209"/>
      <c r="C250" s="83"/>
      <c r="D250" s="83"/>
      <c r="E250" s="93"/>
      <c r="F250" s="41"/>
      <c r="G250" s="19"/>
      <c r="H250" s="19"/>
      <c r="I250" s="19"/>
      <c r="J250" s="124"/>
      <c r="K250" s="89"/>
      <c r="L250" s="89"/>
      <c r="M250" s="89"/>
      <c r="N250" s="83"/>
      <c r="O250" s="3"/>
    </row>
    <row r="251" spans="1:15" ht="63" hidden="1" customHeight="1" x14ac:dyDescent="0.3">
      <c r="A251" s="87"/>
      <c r="B251" s="210"/>
      <c r="C251" s="84"/>
      <c r="D251" s="84"/>
      <c r="E251" s="93"/>
      <c r="F251" s="41"/>
      <c r="G251" s="19"/>
      <c r="H251" s="19"/>
      <c r="I251" s="19"/>
      <c r="J251" s="125"/>
      <c r="K251" s="90"/>
      <c r="L251" s="90"/>
      <c r="M251" s="90"/>
      <c r="N251" s="84"/>
      <c r="O251" s="3"/>
    </row>
    <row r="252" spans="1:15" ht="15.6" hidden="1" customHeight="1" x14ac:dyDescent="0.3">
      <c r="A252" s="88"/>
      <c r="B252" s="211"/>
      <c r="C252" s="84"/>
      <c r="D252" s="84"/>
      <c r="E252" s="93"/>
      <c r="F252" s="41"/>
      <c r="G252" s="19"/>
      <c r="H252" s="19"/>
      <c r="I252" s="19"/>
      <c r="J252" s="125"/>
      <c r="K252" s="91"/>
      <c r="L252" s="91"/>
      <c r="M252" s="91"/>
      <c r="N252" s="85"/>
      <c r="O252" s="3"/>
    </row>
    <row r="253" spans="1:15" s="49" customFormat="1" ht="15.75" customHeight="1" x14ac:dyDescent="0.3">
      <c r="A253" s="203" t="s">
        <v>52</v>
      </c>
      <c r="B253" s="204"/>
      <c r="C253" s="127">
        <v>2020</v>
      </c>
      <c r="D253" s="127">
        <v>2026</v>
      </c>
      <c r="E253" s="130"/>
      <c r="F253" s="46" t="s">
        <v>31</v>
      </c>
      <c r="G253" s="47">
        <f t="shared" ref="G253:H253" si="76">G254+G255</f>
        <v>2578042.7999999998</v>
      </c>
      <c r="H253" s="47">
        <f t="shared" si="76"/>
        <v>2572405.8899999997</v>
      </c>
      <c r="I253" s="47">
        <v>99.78</v>
      </c>
      <c r="J253" s="89"/>
      <c r="K253" s="90"/>
      <c r="L253" s="89"/>
      <c r="M253" s="89"/>
      <c r="N253" s="109"/>
      <c r="O253" s="48"/>
    </row>
    <row r="254" spans="1:15" s="49" customFormat="1" ht="63" customHeight="1" x14ac:dyDescent="0.3">
      <c r="A254" s="205"/>
      <c r="B254" s="206"/>
      <c r="C254" s="128"/>
      <c r="D254" s="128"/>
      <c r="E254" s="131"/>
      <c r="F254" s="46" t="s">
        <v>35</v>
      </c>
      <c r="G254" s="47">
        <f t="shared" ref="G254:H254" si="77">G202+G242+G230</f>
        <v>110089.86</v>
      </c>
      <c r="H254" s="47">
        <f t="shared" si="77"/>
        <v>110089.86</v>
      </c>
      <c r="I254" s="47">
        <v>100</v>
      </c>
      <c r="J254" s="90"/>
      <c r="K254" s="90"/>
      <c r="L254" s="90"/>
      <c r="M254" s="90"/>
      <c r="N254" s="110"/>
      <c r="O254" s="48"/>
    </row>
    <row r="255" spans="1:15" s="49" customFormat="1" ht="30.6" x14ac:dyDescent="0.3">
      <c r="A255" s="207"/>
      <c r="B255" s="208"/>
      <c r="C255" s="129"/>
      <c r="D255" s="129"/>
      <c r="E255" s="132"/>
      <c r="F255" s="46" t="s">
        <v>36</v>
      </c>
      <c r="G255" s="50">
        <f t="shared" ref="G255:H255" si="78">G203+G243+G231</f>
        <v>2467952.94</v>
      </c>
      <c r="H255" s="50">
        <f t="shared" si="78"/>
        <v>2462316.0299999998</v>
      </c>
      <c r="I255" s="50">
        <v>99.77</v>
      </c>
      <c r="J255" s="91"/>
      <c r="K255" s="91"/>
      <c r="L255" s="91"/>
      <c r="M255" s="91"/>
      <c r="N255" s="111"/>
      <c r="O255" s="48"/>
    </row>
    <row r="256" spans="1:15" ht="79.2" customHeight="1" x14ac:dyDescent="0.3">
      <c r="A256" s="153" t="s">
        <v>70</v>
      </c>
      <c r="B256" s="154"/>
      <c r="C256" s="44">
        <v>2020</v>
      </c>
      <c r="D256" s="44">
        <v>2026</v>
      </c>
      <c r="E256" s="51" t="s">
        <v>37</v>
      </c>
      <c r="F256" s="51" t="s">
        <v>37</v>
      </c>
      <c r="G256" s="52" t="s">
        <v>37</v>
      </c>
      <c r="H256" s="52" t="s">
        <v>37</v>
      </c>
      <c r="I256" s="52" t="s">
        <v>37</v>
      </c>
      <c r="J256" s="44"/>
      <c r="K256" s="44"/>
      <c r="L256" s="44"/>
      <c r="M256" s="44"/>
      <c r="N256" s="4"/>
      <c r="O256" s="3"/>
    </row>
    <row r="257" spans="1:15" ht="64.2" customHeight="1" x14ac:dyDescent="0.3">
      <c r="A257" s="153" t="s">
        <v>54</v>
      </c>
      <c r="B257" s="154"/>
      <c r="C257" s="44">
        <v>2020</v>
      </c>
      <c r="D257" s="44">
        <v>2026</v>
      </c>
      <c r="E257" s="51" t="s">
        <v>37</v>
      </c>
      <c r="F257" s="51" t="s">
        <v>37</v>
      </c>
      <c r="G257" s="52" t="s">
        <v>37</v>
      </c>
      <c r="H257" s="52" t="s">
        <v>37</v>
      </c>
      <c r="I257" s="52" t="s">
        <v>37</v>
      </c>
      <c r="J257" s="44"/>
      <c r="K257" s="44"/>
      <c r="L257" s="44"/>
      <c r="M257" s="44"/>
      <c r="N257" s="4"/>
      <c r="O257" s="3"/>
    </row>
    <row r="258" spans="1:15" ht="15.75" customHeight="1" x14ac:dyDescent="0.3">
      <c r="A258" s="86"/>
      <c r="B258" s="86" t="s">
        <v>55</v>
      </c>
      <c r="C258" s="89">
        <v>2020</v>
      </c>
      <c r="D258" s="89">
        <v>2026</v>
      </c>
      <c r="E258" s="124" t="s">
        <v>37</v>
      </c>
      <c r="F258" s="124" t="s">
        <v>37</v>
      </c>
      <c r="G258" s="168" t="s">
        <v>37</v>
      </c>
      <c r="H258" s="168" t="s">
        <v>37</v>
      </c>
      <c r="I258" s="168" t="s">
        <v>37</v>
      </c>
      <c r="J258" s="124" t="s">
        <v>37</v>
      </c>
      <c r="K258" s="124" t="s">
        <v>37</v>
      </c>
      <c r="L258" s="124" t="s">
        <v>37</v>
      </c>
      <c r="M258" s="124" t="s">
        <v>37</v>
      </c>
      <c r="N258" s="134" t="s">
        <v>37</v>
      </c>
      <c r="O258" s="3"/>
    </row>
    <row r="259" spans="1:15" x14ac:dyDescent="0.3">
      <c r="A259" s="87"/>
      <c r="B259" s="87"/>
      <c r="C259" s="90"/>
      <c r="D259" s="90"/>
      <c r="E259" s="125"/>
      <c r="F259" s="125"/>
      <c r="G259" s="169"/>
      <c r="H259" s="169"/>
      <c r="I259" s="169"/>
      <c r="J259" s="125"/>
      <c r="K259" s="125"/>
      <c r="L259" s="125"/>
      <c r="M259" s="125"/>
      <c r="N259" s="135"/>
      <c r="O259" s="3"/>
    </row>
    <row r="260" spans="1:15" ht="99.6" customHeight="1" x14ac:dyDescent="0.3">
      <c r="A260" s="88"/>
      <c r="B260" s="88"/>
      <c r="C260" s="91"/>
      <c r="D260" s="91"/>
      <c r="E260" s="126"/>
      <c r="F260" s="126"/>
      <c r="G260" s="170"/>
      <c r="H260" s="170"/>
      <c r="I260" s="170"/>
      <c r="J260" s="126"/>
      <c r="K260" s="126"/>
      <c r="L260" s="126"/>
      <c r="M260" s="126"/>
      <c r="N260" s="136"/>
      <c r="O260" s="3"/>
    </row>
    <row r="261" spans="1:15" ht="15.75" customHeight="1" x14ac:dyDescent="0.3">
      <c r="A261" s="86"/>
      <c r="B261" s="86" t="s">
        <v>53</v>
      </c>
      <c r="C261" s="89">
        <v>2020</v>
      </c>
      <c r="D261" s="89">
        <v>2026</v>
      </c>
      <c r="E261" s="86" t="s">
        <v>102</v>
      </c>
      <c r="F261" s="41" t="s">
        <v>31</v>
      </c>
      <c r="G261" s="67">
        <f t="shared" ref="G261:H261" si="79">G262+G263</f>
        <v>17136504.040000003</v>
      </c>
      <c r="H261" s="67">
        <f t="shared" si="79"/>
        <v>17136504.040000003</v>
      </c>
      <c r="I261" s="19">
        <v>100</v>
      </c>
      <c r="J261" s="124" t="s">
        <v>37</v>
      </c>
      <c r="K261" s="124" t="s">
        <v>37</v>
      </c>
      <c r="L261" s="124" t="s">
        <v>37</v>
      </c>
      <c r="M261" s="124" t="s">
        <v>37</v>
      </c>
      <c r="N261" s="134" t="s">
        <v>37</v>
      </c>
      <c r="O261" s="3"/>
    </row>
    <row r="262" spans="1:15" ht="63" customHeight="1" x14ac:dyDescent="0.3">
      <c r="A262" s="87"/>
      <c r="B262" s="87"/>
      <c r="C262" s="90"/>
      <c r="D262" s="90"/>
      <c r="E262" s="87"/>
      <c r="F262" s="41" t="s">
        <v>35</v>
      </c>
      <c r="G262" s="67">
        <f t="shared" ref="G262:H263" si="80">G265+G268+G271+G274+G301+G277+G280+G283+G286+G289+G292+G295+G298</f>
        <v>16798351.190000001</v>
      </c>
      <c r="H262" s="67">
        <f t="shared" si="80"/>
        <v>16798351.190000001</v>
      </c>
      <c r="I262" s="19">
        <v>100</v>
      </c>
      <c r="J262" s="125"/>
      <c r="K262" s="125"/>
      <c r="L262" s="125"/>
      <c r="M262" s="125"/>
      <c r="N262" s="135"/>
      <c r="O262" s="3"/>
    </row>
    <row r="263" spans="1:15" ht="47.25" customHeight="1" x14ac:dyDescent="0.3">
      <c r="A263" s="88"/>
      <c r="B263" s="88"/>
      <c r="C263" s="91"/>
      <c r="D263" s="91"/>
      <c r="E263" s="88"/>
      <c r="F263" s="41" t="s">
        <v>36</v>
      </c>
      <c r="G263" s="67">
        <f t="shared" si="80"/>
        <v>338152.85</v>
      </c>
      <c r="H263" s="67">
        <f t="shared" si="80"/>
        <v>338152.85</v>
      </c>
      <c r="I263" s="19">
        <f t="shared" ref="I263" si="81">I266+I269+I272+I275+I302+I278+I281+I284+I287+I290+I293+I296+I299</f>
        <v>100</v>
      </c>
      <c r="J263" s="126"/>
      <c r="K263" s="126"/>
      <c r="L263" s="126"/>
      <c r="M263" s="126"/>
      <c r="N263" s="136"/>
      <c r="O263" s="3"/>
    </row>
    <row r="264" spans="1:15" ht="15.75" customHeight="1" x14ac:dyDescent="0.3">
      <c r="A264" s="86"/>
      <c r="B264" s="86" t="s">
        <v>106</v>
      </c>
      <c r="C264" s="89">
        <v>2020</v>
      </c>
      <c r="D264" s="89">
        <v>2026</v>
      </c>
      <c r="E264" s="86" t="s">
        <v>102</v>
      </c>
      <c r="F264" s="41" t="s">
        <v>31</v>
      </c>
      <c r="G264" s="67">
        <f t="shared" ref="G264:H264" si="82">G265+G266</f>
        <v>116000</v>
      </c>
      <c r="H264" s="67">
        <f t="shared" si="82"/>
        <v>116000</v>
      </c>
      <c r="I264" s="19">
        <f t="shared" ref="I264" si="83">I265+I266</f>
        <v>100</v>
      </c>
      <c r="J264" s="44"/>
      <c r="K264" s="44"/>
      <c r="L264" s="44"/>
      <c r="M264" s="44"/>
      <c r="N264" s="4"/>
      <c r="O264" s="3"/>
    </row>
    <row r="265" spans="1:15" ht="64.2" customHeight="1" x14ac:dyDescent="0.3">
      <c r="A265" s="87"/>
      <c r="B265" s="87"/>
      <c r="C265" s="90"/>
      <c r="D265" s="90"/>
      <c r="E265" s="87"/>
      <c r="F265" s="41" t="s">
        <v>35</v>
      </c>
      <c r="G265" s="19">
        <v>116000</v>
      </c>
      <c r="H265" s="19">
        <v>116000</v>
      </c>
      <c r="I265" s="19">
        <v>100</v>
      </c>
      <c r="J265" s="89" t="s">
        <v>92</v>
      </c>
      <c r="K265" s="89" t="s">
        <v>91</v>
      </c>
      <c r="L265" s="97">
        <v>7</v>
      </c>
      <c r="M265" s="97">
        <v>22</v>
      </c>
      <c r="N265" s="97">
        <v>314.29000000000002</v>
      </c>
      <c r="O265" s="3"/>
    </row>
    <row r="266" spans="1:15" ht="64.95" customHeight="1" x14ac:dyDescent="0.3">
      <c r="A266" s="88"/>
      <c r="B266" s="88"/>
      <c r="C266" s="91"/>
      <c r="D266" s="91"/>
      <c r="E266" s="88"/>
      <c r="F266" s="41" t="s">
        <v>36</v>
      </c>
      <c r="G266" s="19">
        <v>0</v>
      </c>
      <c r="H266" s="19">
        <v>0</v>
      </c>
      <c r="I266" s="19">
        <v>0</v>
      </c>
      <c r="J266" s="91"/>
      <c r="K266" s="91"/>
      <c r="L266" s="99"/>
      <c r="M266" s="99"/>
      <c r="N266" s="99"/>
      <c r="O266" s="3"/>
    </row>
    <row r="267" spans="1:15" ht="15.75" customHeight="1" x14ac:dyDescent="0.3">
      <c r="A267" s="155"/>
      <c r="B267" s="86" t="s">
        <v>56</v>
      </c>
      <c r="C267" s="89">
        <v>2020</v>
      </c>
      <c r="D267" s="89">
        <v>2026</v>
      </c>
      <c r="E267" s="86" t="s">
        <v>102</v>
      </c>
      <c r="F267" s="41" t="s">
        <v>31</v>
      </c>
      <c r="G267" s="67">
        <f t="shared" ref="G267:H267" si="84">G268+G269</f>
        <v>2339757.89</v>
      </c>
      <c r="H267" s="67">
        <f t="shared" si="84"/>
        <v>2339757.89</v>
      </c>
      <c r="I267" s="19">
        <f t="shared" ref="I267" si="85">I268+I269</f>
        <v>100</v>
      </c>
      <c r="J267" s="89" t="s">
        <v>79</v>
      </c>
      <c r="K267" s="89" t="s">
        <v>78</v>
      </c>
      <c r="L267" s="89">
        <v>1</v>
      </c>
      <c r="M267" s="89">
        <v>1</v>
      </c>
      <c r="N267" s="83">
        <v>1</v>
      </c>
      <c r="O267" s="3"/>
    </row>
    <row r="268" spans="1:15" ht="60.6" customHeight="1" x14ac:dyDescent="0.3">
      <c r="A268" s="156"/>
      <c r="B268" s="87"/>
      <c r="C268" s="90"/>
      <c r="D268" s="90"/>
      <c r="E268" s="87"/>
      <c r="F268" s="41" t="s">
        <v>35</v>
      </c>
      <c r="G268" s="19">
        <v>2339757.89</v>
      </c>
      <c r="H268" s="19">
        <v>2339757.89</v>
      </c>
      <c r="I268" s="19">
        <v>100</v>
      </c>
      <c r="J268" s="90"/>
      <c r="K268" s="90"/>
      <c r="L268" s="90"/>
      <c r="M268" s="90"/>
      <c r="N268" s="84"/>
      <c r="O268" s="3"/>
    </row>
    <row r="269" spans="1:15" ht="39.6" customHeight="1" x14ac:dyDescent="0.3">
      <c r="A269" s="157"/>
      <c r="B269" s="88"/>
      <c r="C269" s="91"/>
      <c r="D269" s="91"/>
      <c r="E269" s="88"/>
      <c r="F269" s="41" t="s">
        <v>36</v>
      </c>
      <c r="G269" s="19">
        <v>0</v>
      </c>
      <c r="H269" s="19">
        <v>0</v>
      </c>
      <c r="I269" s="19">
        <v>0</v>
      </c>
      <c r="J269" s="91"/>
      <c r="K269" s="91"/>
      <c r="L269" s="91"/>
      <c r="M269" s="91"/>
      <c r="N269" s="85"/>
      <c r="O269" s="3"/>
    </row>
    <row r="270" spans="1:15" ht="25.2" hidden="1" customHeight="1" x14ac:dyDescent="0.3">
      <c r="A270" s="155"/>
      <c r="B270" s="86" t="s">
        <v>57</v>
      </c>
      <c r="C270" s="89">
        <v>2020</v>
      </c>
      <c r="D270" s="89">
        <v>2026</v>
      </c>
      <c r="E270" s="86" t="s">
        <v>102</v>
      </c>
      <c r="F270" s="41" t="s">
        <v>31</v>
      </c>
      <c r="G270" s="67">
        <f t="shared" ref="G270:H270" si="86">G271+G272</f>
        <v>0</v>
      </c>
      <c r="H270" s="67">
        <f t="shared" si="86"/>
        <v>0</v>
      </c>
      <c r="I270" s="19">
        <f t="shared" ref="I270" si="87">I271+I272</f>
        <v>0</v>
      </c>
      <c r="J270" s="44"/>
      <c r="K270" s="44"/>
      <c r="L270" s="44"/>
      <c r="M270" s="44"/>
      <c r="N270" s="4"/>
      <c r="O270" s="3"/>
    </row>
    <row r="271" spans="1:15" ht="63" hidden="1" customHeight="1" x14ac:dyDescent="0.3">
      <c r="A271" s="156"/>
      <c r="B271" s="87"/>
      <c r="C271" s="90"/>
      <c r="D271" s="90"/>
      <c r="E271" s="87"/>
      <c r="F271" s="41" t="s">
        <v>35</v>
      </c>
      <c r="G271" s="19">
        <v>0</v>
      </c>
      <c r="H271" s="19">
        <v>0</v>
      </c>
      <c r="I271" s="19">
        <v>0</v>
      </c>
      <c r="J271" s="89" t="s">
        <v>80</v>
      </c>
      <c r="K271" s="89" t="s">
        <v>78</v>
      </c>
      <c r="L271" s="89">
        <v>0</v>
      </c>
      <c r="M271" s="89">
        <v>3</v>
      </c>
      <c r="N271" s="89">
        <v>3</v>
      </c>
      <c r="O271" s="3"/>
    </row>
    <row r="272" spans="1:15" ht="63" hidden="1" customHeight="1" x14ac:dyDescent="0.3">
      <c r="A272" s="157"/>
      <c r="B272" s="88"/>
      <c r="C272" s="91"/>
      <c r="D272" s="91"/>
      <c r="E272" s="88"/>
      <c r="F272" s="41" t="s">
        <v>36</v>
      </c>
      <c r="G272" s="19">
        <v>0</v>
      </c>
      <c r="H272" s="19">
        <v>0</v>
      </c>
      <c r="I272" s="19">
        <v>0</v>
      </c>
      <c r="J272" s="91"/>
      <c r="K272" s="91"/>
      <c r="L272" s="91"/>
      <c r="M272" s="91"/>
      <c r="N272" s="91"/>
      <c r="O272" s="3"/>
    </row>
    <row r="273" spans="1:15" ht="15.75" hidden="1" customHeight="1" x14ac:dyDescent="0.3">
      <c r="A273" s="155"/>
      <c r="B273" s="86" t="s">
        <v>107</v>
      </c>
      <c r="C273" s="89">
        <v>2020</v>
      </c>
      <c r="D273" s="89">
        <v>2026</v>
      </c>
      <c r="E273" s="86" t="s">
        <v>102</v>
      </c>
      <c r="F273" s="41" t="s">
        <v>31</v>
      </c>
      <c r="G273" s="67">
        <f t="shared" ref="G273:H273" si="88">G274+G275</f>
        <v>0</v>
      </c>
      <c r="H273" s="67">
        <f t="shared" si="88"/>
        <v>0</v>
      </c>
      <c r="I273" s="19">
        <v>0</v>
      </c>
      <c r="J273" s="89" t="s">
        <v>125</v>
      </c>
      <c r="K273" s="89" t="s">
        <v>90</v>
      </c>
      <c r="L273" s="89" t="s">
        <v>49</v>
      </c>
      <c r="M273" s="89" t="s">
        <v>49</v>
      </c>
      <c r="N273" s="21" t="s">
        <v>49</v>
      </c>
      <c r="O273" s="3"/>
    </row>
    <row r="274" spans="1:15" ht="63" hidden="1" customHeight="1" x14ac:dyDescent="0.3">
      <c r="A274" s="156"/>
      <c r="B274" s="87"/>
      <c r="C274" s="90"/>
      <c r="D274" s="90"/>
      <c r="E274" s="87"/>
      <c r="F274" s="41" t="s">
        <v>35</v>
      </c>
      <c r="G274" s="19">
        <v>0</v>
      </c>
      <c r="H274" s="19">
        <v>0</v>
      </c>
      <c r="I274" s="19">
        <v>0</v>
      </c>
      <c r="J274" s="90"/>
      <c r="K274" s="90"/>
      <c r="L274" s="90"/>
      <c r="M274" s="90"/>
      <c r="N274" s="22"/>
      <c r="O274" s="3"/>
    </row>
    <row r="275" spans="1:15" ht="63" hidden="1" customHeight="1" x14ac:dyDescent="0.3">
      <c r="A275" s="157"/>
      <c r="B275" s="88"/>
      <c r="C275" s="91"/>
      <c r="D275" s="91"/>
      <c r="E275" s="88"/>
      <c r="F275" s="41" t="s">
        <v>36</v>
      </c>
      <c r="G275" s="19">
        <v>0</v>
      </c>
      <c r="H275" s="19">
        <v>0</v>
      </c>
      <c r="I275" s="19">
        <v>0</v>
      </c>
      <c r="J275" s="91"/>
      <c r="K275" s="91"/>
      <c r="L275" s="91"/>
      <c r="M275" s="91"/>
      <c r="N275" s="23"/>
      <c r="O275" s="3"/>
    </row>
    <row r="276" spans="1:15" ht="63" customHeight="1" x14ac:dyDescent="0.3">
      <c r="A276" s="202"/>
      <c r="B276" s="86" t="s">
        <v>58</v>
      </c>
      <c r="C276" s="89">
        <v>2020</v>
      </c>
      <c r="D276" s="89">
        <v>2026</v>
      </c>
      <c r="E276" s="86" t="s">
        <v>102</v>
      </c>
      <c r="F276" s="41" t="s">
        <v>31</v>
      </c>
      <c r="G276" s="67">
        <f t="shared" ref="G276:H276" si="89">G277+G278</f>
        <v>11215008.300000001</v>
      </c>
      <c r="H276" s="67">
        <f t="shared" si="89"/>
        <v>11215008.300000001</v>
      </c>
      <c r="I276" s="19">
        <f t="shared" ref="I276" si="90">I277+I278</f>
        <v>100</v>
      </c>
      <c r="J276" s="119" t="s">
        <v>93</v>
      </c>
      <c r="K276" s="119" t="s">
        <v>78</v>
      </c>
      <c r="L276" s="116">
        <v>490</v>
      </c>
      <c r="M276" s="116">
        <v>495</v>
      </c>
      <c r="N276" s="116">
        <v>101.02</v>
      </c>
      <c r="O276" s="3"/>
    </row>
    <row r="277" spans="1:15" ht="63" customHeight="1" x14ac:dyDescent="0.3">
      <c r="A277" s="107"/>
      <c r="B277" s="156"/>
      <c r="C277" s="107"/>
      <c r="D277" s="107"/>
      <c r="E277" s="87"/>
      <c r="F277" s="41" t="s">
        <v>35</v>
      </c>
      <c r="G277" s="19">
        <v>11215008.300000001</v>
      </c>
      <c r="H277" s="19">
        <v>11215008.300000001</v>
      </c>
      <c r="I277" s="19">
        <v>100</v>
      </c>
      <c r="J277" s="122"/>
      <c r="K277" s="120"/>
      <c r="L277" s="117"/>
      <c r="M277" s="117"/>
      <c r="N277" s="117"/>
      <c r="O277" s="3"/>
    </row>
    <row r="278" spans="1:15" ht="63" customHeight="1" x14ac:dyDescent="0.3">
      <c r="A278" s="107"/>
      <c r="B278" s="157"/>
      <c r="C278" s="108"/>
      <c r="D278" s="108"/>
      <c r="E278" s="88"/>
      <c r="F278" s="41" t="s">
        <v>36</v>
      </c>
      <c r="G278" s="19">
        <v>0</v>
      </c>
      <c r="H278" s="19">
        <v>0</v>
      </c>
      <c r="I278" s="19">
        <v>0</v>
      </c>
      <c r="J278" s="123"/>
      <c r="K278" s="121"/>
      <c r="L278" s="118"/>
      <c r="M278" s="118"/>
      <c r="N278" s="118"/>
      <c r="O278" s="3"/>
    </row>
    <row r="279" spans="1:15" ht="63" customHeight="1" x14ac:dyDescent="0.3">
      <c r="A279" s="107"/>
      <c r="B279" s="86" t="s">
        <v>135</v>
      </c>
      <c r="C279" s="89">
        <v>2020</v>
      </c>
      <c r="D279" s="89">
        <v>2026</v>
      </c>
      <c r="E279" s="86" t="s">
        <v>102</v>
      </c>
      <c r="F279" s="41" t="s">
        <v>31</v>
      </c>
      <c r="G279" s="67">
        <f t="shared" ref="G279:H279" si="91">G280+G281</f>
        <v>548401</v>
      </c>
      <c r="H279" s="67">
        <f t="shared" si="91"/>
        <v>548401</v>
      </c>
      <c r="I279" s="19">
        <f t="shared" ref="I279" si="92">I280+I281</f>
        <v>100</v>
      </c>
      <c r="J279" s="86" t="s">
        <v>125</v>
      </c>
      <c r="K279" s="89" t="s">
        <v>90</v>
      </c>
      <c r="L279" s="89">
        <v>100</v>
      </c>
      <c r="M279" s="89">
        <v>100</v>
      </c>
      <c r="N279" s="89">
        <v>100</v>
      </c>
      <c r="O279" s="3"/>
    </row>
    <row r="280" spans="1:15" ht="63" customHeight="1" x14ac:dyDescent="0.3">
      <c r="A280" s="107"/>
      <c r="B280" s="87"/>
      <c r="C280" s="107"/>
      <c r="D280" s="107"/>
      <c r="E280" s="87"/>
      <c r="F280" s="41" t="s">
        <v>35</v>
      </c>
      <c r="G280" s="19">
        <v>548401</v>
      </c>
      <c r="H280" s="19">
        <v>548401</v>
      </c>
      <c r="I280" s="19">
        <v>100</v>
      </c>
      <c r="J280" s="87"/>
      <c r="K280" s="90"/>
      <c r="L280" s="90"/>
      <c r="M280" s="90"/>
      <c r="N280" s="90"/>
      <c r="O280" s="3"/>
    </row>
    <row r="281" spans="1:15" ht="63" customHeight="1" x14ac:dyDescent="0.3">
      <c r="A281" s="108"/>
      <c r="B281" s="88"/>
      <c r="C281" s="108"/>
      <c r="D281" s="108"/>
      <c r="E281" s="88"/>
      <c r="F281" s="41" t="s">
        <v>36</v>
      </c>
      <c r="G281" s="19">
        <v>0</v>
      </c>
      <c r="H281" s="19">
        <v>0</v>
      </c>
      <c r="I281" s="19">
        <v>0</v>
      </c>
      <c r="J281" s="88"/>
      <c r="K281" s="91"/>
      <c r="L281" s="91"/>
      <c r="M281" s="91"/>
      <c r="N281" s="91"/>
      <c r="O281" s="3"/>
    </row>
    <row r="282" spans="1:15" ht="63" customHeight="1" x14ac:dyDescent="0.3">
      <c r="A282" s="53"/>
      <c r="B282" s="86" t="s">
        <v>136</v>
      </c>
      <c r="C282" s="89">
        <v>2020</v>
      </c>
      <c r="D282" s="89">
        <v>2026</v>
      </c>
      <c r="E282" s="86" t="s">
        <v>102</v>
      </c>
      <c r="F282" s="41" t="s">
        <v>31</v>
      </c>
      <c r="G282" s="67">
        <f t="shared" ref="G282:H282" si="93">G283+G284</f>
        <v>66000</v>
      </c>
      <c r="H282" s="67">
        <f t="shared" si="93"/>
        <v>66000</v>
      </c>
      <c r="I282" s="19">
        <f t="shared" ref="I282" si="94">I283+I284</f>
        <v>100</v>
      </c>
      <c r="J282" s="119" t="s">
        <v>137</v>
      </c>
      <c r="K282" s="119" t="s">
        <v>78</v>
      </c>
      <c r="L282" s="97">
        <v>1</v>
      </c>
      <c r="M282" s="97">
        <v>5</v>
      </c>
      <c r="N282" s="97">
        <v>500</v>
      </c>
      <c r="O282" s="3"/>
    </row>
    <row r="283" spans="1:15" ht="63" customHeight="1" x14ac:dyDescent="0.3">
      <c r="A283" s="53"/>
      <c r="B283" s="156"/>
      <c r="C283" s="107"/>
      <c r="D283" s="107"/>
      <c r="E283" s="87"/>
      <c r="F283" s="41" t="s">
        <v>35</v>
      </c>
      <c r="G283" s="19">
        <v>66000</v>
      </c>
      <c r="H283" s="19">
        <v>66000</v>
      </c>
      <c r="I283" s="19">
        <v>100</v>
      </c>
      <c r="J283" s="122"/>
      <c r="K283" s="120"/>
      <c r="L283" s="98"/>
      <c r="M283" s="98"/>
      <c r="N283" s="98"/>
      <c r="O283" s="3"/>
    </row>
    <row r="284" spans="1:15" ht="63" customHeight="1" x14ac:dyDescent="0.3">
      <c r="A284" s="53"/>
      <c r="B284" s="157"/>
      <c r="C284" s="108"/>
      <c r="D284" s="108"/>
      <c r="E284" s="88"/>
      <c r="F284" s="41" t="s">
        <v>36</v>
      </c>
      <c r="G284" s="19">
        <v>0</v>
      </c>
      <c r="H284" s="19">
        <v>0</v>
      </c>
      <c r="I284" s="19">
        <v>0</v>
      </c>
      <c r="J284" s="123"/>
      <c r="K284" s="121"/>
      <c r="L284" s="99"/>
      <c r="M284" s="99"/>
      <c r="N284" s="99"/>
      <c r="O284" s="3"/>
    </row>
    <row r="285" spans="1:15" ht="63" customHeight="1" x14ac:dyDescent="0.3">
      <c r="A285" s="53"/>
      <c r="B285" s="86" t="s">
        <v>181</v>
      </c>
      <c r="C285" s="89">
        <v>2020</v>
      </c>
      <c r="D285" s="89">
        <v>2026</v>
      </c>
      <c r="E285" s="86" t="s">
        <v>102</v>
      </c>
      <c r="F285" s="41" t="s">
        <v>31</v>
      </c>
      <c r="G285" s="67">
        <f t="shared" ref="G285:H285" si="95">G286+G287</f>
        <v>338152.85</v>
      </c>
      <c r="H285" s="67">
        <f t="shared" si="95"/>
        <v>338152.85</v>
      </c>
      <c r="I285" s="19">
        <f t="shared" ref="I285" si="96">I286+I287</f>
        <v>100</v>
      </c>
      <c r="J285" s="86" t="s">
        <v>125</v>
      </c>
      <c r="K285" s="89" t="s">
        <v>90</v>
      </c>
      <c r="L285" s="83">
        <v>100</v>
      </c>
      <c r="M285" s="83">
        <v>100</v>
      </c>
      <c r="N285" s="83">
        <v>100</v>
      </c>
      <c r="O285" s="3"/>
    </row>
    <row r="286" spans="1:15" ht="63" customHeight="1" x14ac:dyDescent="0.3">
      <c r="A286" s="53"/>
      <c r="B286" s="156"/>
      <c r="C286" s="107"/>
      <c r="D286" s="107"/>
      <c r="E286" s="87"/>
      <c r="F286" s="41" t="s">
        <v>35</v>
      </c>
      <c r="G286" s="19">
        <v>0</v>
      </c>
      <c r="H286" s="19">
        <v>0</v>
      </c>
      <c r="I286" s="19">
        <v>0</v>
      </c>
      <c r="J286" s="87"/>
      <c r="K286" s="90"/>
      <c r="L286" s="84"/>
      <c r="M286" s="84"/>
      <c r="N286" s="84"/>
      <c r="O286" s="3"/>
    </row>
    <row r="287" spans="1:15" ht="63" customHeight="1" x14ac:dyDescent="0.3">
      <c r="A287" s="53"/>
      <c r="B287" s="157"/>
      <c r="C287" s="108"/>
      <c r="D287" s="108"/>
      <c r="E287" s="88"/>
      <c r="F287" s="41" t="s">
        <v>36</v>
      </c>
      <c r="G287" s="19">
        <v>338152.85</v>
      </c>
      <c r="H287" s="19">
        <v>338152.85</v>
      </c>
      <c r="I287" s="19">
        <v>100</v>
      </c>
      <c r="J287" s="88"/>
      <c r="K287" s="91"/>
      <c r="L287" s="85"/>
      <c r="M287" s="85"/>
      <c r="N287" s="85"/>
      <c r="O287" s="3"/>
    </row>
    <row r="288" spans="1:15" ht="63" hidden="1" customHeight="1" x14ac:dyDescent="0.3">
      <c r="A288" s="53"/>
      <c r="B288" s="104" t="s">
        <v>236</v>
      </c>
      <c r="C288" s="109">
        <v>2023</v>
      </c>
      <c r="D288" s="109">
        <v>2026</v>
      </c>
      <c r="E288" s="102" t="s">
        <v>43</v>
      </c>
      <c r="F288" s="9" t="s">
        <v>31</v>
      </c>
      <c r="G288" s="68">
        <f t="shared" ref="G288:H288" si="97">G289+G290</f>
        <v>0</v>
      </c>
      <c r="H288" s="68">
        <f t="shared" si="97"/>
        <v>0</v>
      </c>
      <c r="I288" s="1">
        <f t="shared" ref="I288" si="98">I289+I290</f>
        <v>0</v>
      </c>
      <c r="J288" s="137" t="s">
        <v>104</v>
      </c>
      <c r="K288" s="21" t="s">
        <v>90</v>
      </c>
      <c r="L288" s="21"/>
      <c r="M288" s="21"/>
      <c r="N288" s="21"/>
      <c r="O288" s="3"/>
    </row>
    <row r="289" spans="1:15" ht="63" hidden="1" customHeight="1" x14ac:dyDescent="0.3">
      <c r="A289" s="53"/>
      <c r="B289" s="105"/>
      <c r="C289" s="110"/>
      <c r="D289" s="110"/>
      <c r="E289" s="102"/>
      <c r="F289" s="9" t="s">
        <v>35</v>
      </c>
      <c r="G289" s="1">
        <v>0</v>
      </c>
      <c r="H289" s="1">
        <v>0</v>
      </c>
      <c r="I289" s="1">
        <v>0</v>
      </c>
      <c r="J289" s="138"/>
      <c r="K289" s="22"/>
      <c r="L289" s="22"/>
      <c r="M289" s="22"/>
      <c r="N289" s="22"/>
      <c r="O289" s="3"/>
    </row>
    <row r="290" spans="1:15" ht="63" hidden="1" customHeight="1" x14ac:dyDescent="0.3">
      <c r="A290" s="53"/>
      <c r="B290" s="106"/>
      <c r="C290" s="111"/>
      <c r="D290" s="111"/>
      <c r="E290" s="102"/>
      <c r="F290" s="9" t="s">
        <v>36</v>
      </c>
      <c r="G290" s="1">
        <v>0</v>
      </c>
      <c r="H290" s="1">
        <v>0</v>
      </c>
      <c r="I290" s="1">
        <v>0</v>
      </c>
      <c r="J290" s="139"/>
      <c r="K290" s="23"/>
      <c r="L290" s="23"/>
      <c r="M290" s="23"/>
      <c r="N290" s="23"/>
      <c r="O290" s="3"/>
    </row>
    <row r="291" spans="1:15" ht="63" hidden="1" customHeight="1" x14ac:dyDescent="0.3">
      <c r="A291" s="53"/>
      <c r="B291" s="86" t="s">
        <v>235</v>
      </c>
      <c r="C291" s="89">
        <v>2023</v>
      </c>
      <c r="D291" s="89">
        <v>2026</v>
      </c>
      <c r="E291" s="86" t="s">
        <v>102</v>
      </c>
      <c r="F291" s="41" t="s">
        <v>31</v>
      </c>
      <c r="G291" s="67">
        <f t="shared" ref="G291:H291" si="99">G292+G293</f>
        <v>0</v>
      </c>
      <c r="H291" s="67">
        <f t="shared" si="99"/>
        <v>0</v>
      </c>
      <c r="I291" s="19">
        <f t="shared" ref="I291" si="100">I292+I293</f>
        <v>0</v>
      </c>
      <c r="J291" s="86" t="s">
        <v>125</v>
      </c>
      <c r="K291" s="89" t="s">
        <v>90</v>
      </c>
      <c r="L291" s="83"/>
      <c r="M291" s="83"/>
      <c r="N291" s="83"/>
      <c r="O291" s="3"/>
    </row>
    <row r="292" spans="1:15" ht="63" hidden="1" customHeight="1" x14ac:dyDescent="0.3">
      <c r="A292" s="53"/>
      <c r="B292" s="156"/>
      <c r="C292" s="107"/>
      <c r="D292" s="107"/>
      <c r="E292" s="87"/>
      <c r="F292" s="41" t="s">
        <v>35</v>
      </c>
      <c r="G292" s="19">
        <v>0</v>
      </c>
      <c r="H292" s="19">
        <v>0</v>
      </c>
      <c r="I292" s="19">
        <v>0</v>
      </c>
      <c r="J292" s="87"/>
      <c r="K292" s="90"/>
      <c r="L292" s="84"/>
      <c r="M292" s="84"/>
      <c r="N292" s="84"/>
      <c r="O292" s="3"/>
    </row>
    <row r="293" spans="1:15" ht="63" hidden="1" customHeight="1" x14ac:dyDescent="0.3">
      <c r="A293" s="53"/>
      <c r="B293" s="157"/>
      <c r="C293" s="108"/>
      <c r="D293" s="108"/>
      <c r="E293" s="88"/>
      <c r="F293" s="41" t="s">
        <v>36</v>
      </c>
      <c r="G293" s="19">
        <v>0</v>
      </c>
      <c r="H293" s="19">
        <v>0</v>
      </c>
      <c r="I293" s="19">
        <v>0</v>
      </c>
      <c r="J293" s="88"/>
      <c r="K293" s="91"/>
      <c r="L293" s="85"/>
      <c r="M293" s="85"/>
      <c r="N293" s="85"/>
      <c r="O293" s="3"/>
    </row>
    <row r="294" spans="1:15" ht="63" hidden="1" customHeight="1" x14ac:dyDescent="0.3">
      <c r="A294" s="53"/>
      <c r="B294" s="86" t="s">
        <v>247</v>
      </c>
      <c r="C294" s="89">
        <v>2023</v>
      </c>
      <c r="D294" s="89">
        <v>2026</v>
      </c>
      <c r="E294" s="86" t="s">
        <v>102</v>
      </c>
      <c r="F294" s="41" t="s">
        <v>31</v>
      </c>
      <c r="G294" s="67">
        <f t="shared" ref="G294:H294" si="101">G295+G296</f>
        <v>0</v>
      </c>
      <c r="H294" s="67">
        <f t="shared" si="101"/>
        <v>0</v>
      </c>
      <c r="I294" s="19">
        <f t="shared" ref="I294" si="102">I295+I296</f>
        <v>0</v>
      </c>
      <c r="J294" s="86" t="s">
        <v>125</v>
      </c>
      <c r="K294" s="89" t="s">
        <v>90</v>
      </c>
      <c r="L294" s="83"/>
      <c r="M294" s="83"/>
      <c r="N294" s="83"/>
      <c r="O294" s="3"/>
    </row>
    <row r="295" spans="1:15" ht="63" hidden="1" customHeight="1" x14ac:dyDescent="0.3">
      <c r="A295" s="53"/>
      <c r="B295" s="156"/>
      <c r="C295" s="107"/>
      <c r="D295" s="107"/>
      <c r="E295" s="87"/>
      <c r="F295" s="41" t="s">
        <v>35</v>
      </c>
      <c r="G295" s="19">
        <v>0</v>
      </c>
      <c r="H295" s="19">
        <v>0</v>
      </c>
      <c r="I295" s="19">
        <v>0</v>
      </c>
      <c r="J295" s="87"/>
      <c r="K295" s="90"/>
      <c r="L295" s="84"/>
      <c r="M295" s="84"/>
      <c r="N295" s="84"/>
      <c r="O295" s="3"/>
    </row>
    <row r="296" spans="1:15" ht="63" hidden="1" customHeight="1" x14ac:dyDescent="0.3">
      <c r="A296" s="53"/>
      <c r="B296" s="157"/>
      <c r="C296" s="108"/>
      <c r="D296" s="108"/>
      <c r="E296" s="88"/>
      <c r="F296" s="41" t="s">
        <v>36</v>
      </c>
      <c r="G296" s="19">
        <v>0</v>
      </c>
      <c r="H296" s="19">
        <v>0</v>
      </c>
      <c r="I296" s="19">
        <v>0</v>
      </c>
      <c r="J296" s="88"/>
      <c r="K296" s="91"/>
      <c r="L296" s="85"/>
      <c r="M296" s="85"/>
      <c r="N296" s="85"/>
      <c r="O296" s="3"/>
    </row>
    <row r="297" spans="1:15" ht="63" hidden="1" customHeight="1" x14ac:dyDescent="0.3">
      <c r="A297" s="53"/>
      <c r="B297" s="86" t="s">
        <v>262</v>
      </c>
      <c r="C297" s="89">
        <v>2023</v>
      </c>
      <c r="D297" s="89">
        <v>2026</v>
      </c>
      <c r="E297" s="86" t="s">
        <v>102</v>
      </c>
      <c r="F297" s="41" t="s">
        <v>31</v>
      </c>
      <c r="G297" s="67">
        <f t="shared" ref="G297:H297" si="103">G298+G299</f>
        <v>0</v>
      </c>
      <c r="H297" s="67">
        <f t="shared" si="103"/>
        <v>0</v>
      </c>
      <c r="I297" s="19">
        <f t="shared" ref="I297" si="104">I298+I299</f>
        <v>0</v>
      </c>
      <c r="J297" s="86" t="s">
        <v>125</v>
      </c>
      <c r="K297" s="89" t="s">
        <v>90</v>
      </c>
      <c r="L297" s="83"/>
      <c r="M297" s="83"/>
      <c r="N297" s="83"/>
      <c r="O297" s="3"/>
    </row>
    <row r="298" spans="1:15" ht="63" hidden="1" customHeight="1" x14ac:dyDescent="0.3">
      <c r="A298" s="53"/>
      <c r="B298" s="87"/>
      <c r="C298" s="90"/>
      <c r="D298" s="90"/>
      <c r="E298" s="87"/>
      <c r="F298" s="41" t="s">
        <v>35</v>
      </c>
      <c r="G298" s="19">
        <v>0</v>
      </c>
      <c r="H298" s="19">
        <v>0</v>
      </c>
      <c r="I298" s="19">
        <v>0</v>
      </c>
      <c r="J298" s="87"/>
      <c r="K298" s="90"/>
      <c r="L298" s="84"/>
      <c r="M298" s="84"/>
      <c r="N298" s="84"/>
      <c r="O298" s="3"/>
    </row>
    <row r="299" spans="1:15" ht="63" hidden="1" customHeight="1" x14ac:dyDescent="0.3">
      <c r="A299" s="53"/>
      <c r="B299" s="88"/>
      <c r="C299" s="91"/>
      <c r="D299" s="91"/>
      <c r="E299" s="88"/>
      <c r="F299" s="41" t="s">
        <v>36</v>
      </c>
      <c r="G299" s="19">
        <v>0</v>
      </c>
      <c r="H299" s="19">
        <v>0</v>
      </c>
      <c r="I299" s="19">
        <v>0</v>
      </c>
      <c r="J299" s="88"/>
      <c r="K299" s="91"/>
      <c r="L299" s="85"/>
      <c r="M299" s="85"/>
      <c r="N299" s="85"/>
      <c r="O299" s="3"/>
    </row>
    <row r="300" spans="1:15" ht="24.75" customHeight="1" x14ac:dyDescent="0.3">
      <c r="A300" s="155"/>
      <c r="B300" s="86" t="s">
        <v>266</v>
      </c>
      <c r="C300" s="89">
        <v>2024</v>
      </c>
      <c r="D300" s="89">
        <v>2024</v>
      </c>
      <c r="E300" s="86" t="s">
        <v>102</v>
      </c>
      <c r="F300" s="41" t="s">
        <v>31</v>
      </c>
      <c r="G300" s="67">
        <f t="shared" ref="G300:H300" si="105">G301+G302</f>
        <v>2513184</v>
      </c>
      <c r="H300" s="67">
        <f t="shared" si="105"/>
        <v>2513184</v>
      </c>
      <c r="I300" s="19">
        <f t="shared" ref="I300" si="106">I301+I302</f>
        <v>100</v>
      </c>
      <c r="J300" s="86" t="s">
        <v>267</v>
      </c>
      <c r="K300" s="89" t="s">
        <v>140</v>
      </c>
      <c r="L300" s="83">
        <v>1</v>
      </c>
      <c r="M300" s="83">
        <v>1</v>
      </c>
      <c r="N300" s="83">
        <v>100</v>
      </c>
      <c r="O300" s="3"/>
    </row>
    <row r="301" spans="1:15" ht="63" customHeight="1" x14ac:dyDescent="0.3">
      <c r="A301" s="156"/>
      <c r="B301" s="87"/>
      <c r="C301" s="90"/>
      <c r="D301" s="90"/>
      <c r="E301" s="87"/>
      <c r="F301" s="41" t="s">
        <v>35</v>
      </c>
      <c r="G301" s="19">
        <v>2513184</v>
      </c>
      <c r="H301" s="19">
        <v>2513184</v>
      </c>
      <c r="I301" s="19">
        <v>100</v>
      </c>
      <c r="J301" s="87"/>
      <c r="K301" s="90"/>
      <c r="L301" s="84"/>
      <c r="M301" s="84"/>
      <c r="N301" s="84"/>
      <c r="O301" s="3"/>
    </row>
    <row r="302" spans="1:15" ht="57.6" customHeight="1" x14ac:dyDescent="0.3">
      <c r="A302" s="157"/>
      <c r="B302" s="88"/>
      <c r="C302" s="91"/>
      <c r="D302" s="91"/>
      <c r="E302" s="88"/>
      <c r="F302" s="41" t="s">
        <v>36</v>
      </c>
      <c r="G302" s="19">
        <v>0</v>
      </c>
      <c r="H302" s="19">
        <v>0</v>
      </c>
      <c r="I302" s="19">
        <v>0</v>
      </c>
      <c r="J302" s="88"/>
      <c r="K302" s="91"/>
      <c r="L302" s="85"/>
      <c r="M302" s="85"/>
      <c r="N302" s="85"/>
      <c r="O302" s="3"/>
    </row>
    <row r="303" spans="1:15" ht="20.399999999999999" x14ac:dyDescent="0.3">
      <c r="A303" s="201" t="s">
        <v>103</v>
      </c>
      <c r="B303" s="201"/>
      <c r="C303" s="201"/>
      <c r="D303" s="201"/>
      <c r="E303" s="201"/>
      <c r="F303" s="46" t="s">
        <v>31</v>
      </c>
      <c r="G303" s="69">
        <f t="shared" ref="G303:H303" si="107">G304+G305</f>
        <v>17136504.040000003</v>
      </c>
      <c r="H303" s="69">
        <f t="shared" si="107"/>
        <v>17136504.040000003</v>
      </c>
      <c r="I303" s="47">
        <v>100</v>
      </c>
      <c r="J303" s="92" t="s">
        <v>30</v>
      </c>
      <c r="K303" s="92" t="s">
        <v>30</v>
      </c>
      <c r="L303" s="92" t="s">
        <v>30</v>
      </c>
      <c r="M303" s="92" t="s">
        <v>30</v>
      </c>
      <c r="N303" s="101" t="s">
        <v>30</v>
      </c>
      <c r="O303" s="3"/>
    </row>
    <row r="304" spans="1:15" ht="63" customHeight="1" x14ac:dyDescent="0.3">
      <c r="A304" s="201"/>
      <c r="B304" s="201"/>
      <c r="C304" s="201"/>
      <c r="D304" s="201"/>
      <c r="E304" s="201"/>
      <c r="F304" s="46" t="s">
        <v>35</v>
      </c>
      <c r="G304" s="69">
        <f t="shared" ref="G304:H305" si="108">G262</f>
        <v>16798351.190000001</v>
      </c>
      <c r="H304" s="69">
        <f t="shared" si="108"/>
        <v>16798351.190000001</v>
      </c>
      <c r="I304" s="47">
        <v>100</v>
      </c>
      <c r="J304" s="92"/>
      <c r="K304" s="92"/>
      <c r="L304" s="92"/>
      <c r="M304" s="92"/>
      <c r="N304" s="101"/>
      <c r="O304" s="3"/>
    </row>
    <row r="305" spans="1:15" ht="30.6" x14ac:dyDescent="0.3">
      <c r="A305" s="201"/>
      <c r="B305" s="201"/>
      <c r="C305" s="201"/>
      <c r="D305" s="201"/>
      <c r="E305" s="201"/>
      <c r="F305" s="46" t="s">
        <v>36</v>
      </c>
      <c r="G305" s="70">
        <f t="shared" si="108"/>
        <v>338152.85</v>
      </c>
      <c r="H305" s="70">
        <f t="shared" si="108"/>
        <v>338152.85</v>
      </c>
      <c r="I305" s="50">
        <f t="shared" ref="I305" si="109">I263</f>
        <v>100</v>
      </c>
      <c r="J305" s="92"/>
      <c r="K305" s="92"/>
      <c r="L305" s="92"/>
      <c r="M305" s="92"/>
      <c r="N305" s="101"/>
      <c r="O305" s="3"/>
    </row>
    <row r="306" spans="1:15" ht="94.95" customHeight="1" x14ac:dyDescent="0.3">
      <c r="A306" s="153" t="s">
        <v>64</v>
      </c>
      <c r="B306" s="154"/>
      <c r="C306" s="44">
        <v>2020</v>
      </c>
      <c r="D306" s="44">
        <v>2026</v>
      </c>
      <c r="E306" s="44"/>
      <c r="F306" s="44" t="s">
        <v>30</v>
      </c>
      <c r="G306" s="18" t="s">
        <v>30</v>
      </c>
      <c r="H306" s="18" t="s">
        <v>30</v>
      </c>
      <c r="I306" s="18" t="s">
        <v>30</v>
      </c>
      <c r="J306" s="44" t="s">
        <v>30</v>
      </c>
      <c r="K306" s="44" t="s">
        <v>30</v>
      </c>
      <c r="L306" s="44" t="s">
        <v>30</v>
      </c>
      <c r="M306" s="44" t="s">
        <v>30</v>
      </c>
      <c r="N306" s="4" t="s">
        <v>30</v>
      </c>
      <c r="O306" s="3"/>
    </row>
    <row r="307" spans="1:15" ht="109.95" customHeight="1" x14ac:dyDescent="0.3">
      <c r="A307" s="153" t="s">
        <v>126</v>
      </c>
      <c r="B307" s="154"/>
      <c r="C307" s="44">
        <v>2020</v>
      </c>
      <c r="D307" s="44">
        <v>2026</v>
      </c>
      <c r="E307" s="44" t="s">
        <v>30</v>
      </c>
      <c r="F307" s="44" t="s">
        <v>30</v>
      </c>
      <c r="G307" s="18" t="s">
        <v>30</v>
      </c>
      <c r="H307" s="18" t="s">
        <v>30</v>
      </c>
      <c r="I307" s="18" t="s">
        <v>30</v>
      </c>
      <c r="J307" s="44" t="s">
        <v>30</v>
      </c>
      <c r="K307" s="44" t="s">
        <v>30</v>
      </c>
      <c r="L307" s="44" t="s">
        <v>30</v>
      </c>
      <c r="M307" s="44" t="s">
        <v>30</v>
      </c>
      <c r="N307" s="4" t="s">
        <v>30</v>
      </c>
      <c r="O307" s="3"/>
    </row>
    <row r="308" spans="1:15" x14ac:dyDescent="0.3">
      <c r="A308" s="93"/>
      <c r="B308" s="93" t="s">
        <v>111</v>
      </c>
      <c r="C308" s="92">
        <v>2020</v>
      </c>
      <c r="D308" s="92">
        <v>2026</v>
      </c>
      <c r="E308" s="89" t="s">
        <v>49</v>
      </c>
      <c r="F308" s="89" t="s">
        <v>49</v>
      </c>
      <c r="G308" s="94" t="s">
        <v>49</v>
      </c>
      <c r="H308" s="94" t="s">
        <v>49</v>
      </c>
      <c r="I308" s="94" t="s">
        <v>49</v>
      </c>
      <c r="J308" s="92" t="s">
        <v>30</v>
      </c>
      <c r="K308" s="92" t="s">
        <v>30</v>
      </c>
      <c r="L308" s="92" t="s">
        <v>30</v>
      </c>
      <c r="M308" s="92" t="s">
        <v>30</v>
      </c>
      <c r="N308" s="101" t="s">
        <v>30</v>
      </c>
      <c r="O308" s="3"/>
    </row>
    <row r="309" spans="1:15" x14ac:dyDescent="0.3">
      <c r="A309" s="93"/>
      <c r="B309" s="93"/>
      <c r="C309" s="92"/>
      <c r="D309" s="92"/>
      <c r="E309" s="90"/>
      <c r="F309" s="90"/>
      <c r="G309" s="95"/>
      <c r="H309" s="95"/>
      <c r="I309" s="95"/>
      <c r="J309" s="92"/>
      <c r="K309" s="92"/>
      <c r="L309" s="92"/>
      <c r="M309" s="92"/>
      <c r="N309" s="101"/>
      <c r="O309" s="3"/>
    </row>
    <row r="310" spans="1:15" x14ac:dyDescent="0.3">
      <c r="A310" s="93"/>
      <c r="B310" s="93"/>
      <c r="C310" s="92"/>
      <c r="D310" s="92"/>
      <c r="E310" s="91"/>
      <c r="F310" s="91"/>
      <c r="G310" s="96"/>
      <c r="H310" s="96"/>
      <c r="I310" s="96"/>
      <c r="J310" s="92"/>
      <c r="K310" s="92"/>
      <c r="L310" s="92"/>
      <c r="M310" s="92"/>
      <c r="N310" s="101"/>
      <c r="O310" s="3"/>
    </row>
    <row r="311" spans="1:15" ht="20.399999999999999" x14ac:dyDescent="0.3">
      <c r="A311" s="41"/>
      <c r="B311" s="93" t="s">
        <v>109</v>
      </c>
      <c r="C311" s="92">
        <v>2020</v>
      </c>
      <c r="D311" s="92">
        <v>2026</v>
      </c>
      <c r="E311" s="93" t="s">
        <v>128</v>
      </c>
      <c r="F311" s="41" t="s">
        <v>31</v>
      </c>
      <c r="G311" s="67">
        <f t="shared" ref="G311:H311" si="110">G312+G313</f>
        <v>3706489.54</v>
      </c>
      <c r="H311" s="67">
        <f t="shared" si="110"/>
        <v>0</v>
      </c>
      <c r="I311" s="19">
        <f t="shared" ref="I311" si="111">I312+I313</f>
        <v>0</v>
      </c>
      <c r="J311" s="92" t="s">
        <v>30</v>
      </c>
      <c r="K311" s="92" t="s">
        <v>30</v>
      </c>
      <c r="L311" s="92" t="s">
        <v>30</v>
      </c>
      <c r="M311" s="92" t="s">
        <v>30</v>
      </c>
      <c r="N311" s="101" t="s">
        <v>30</v>
      </c>
      <c r="O311" s="3"/>
    </row>
    <row r="312" spans="1:15" ht="40.799999999999997" x14ac:dyDescent="0.3">
      <c r="A312" s="41"/>
      <c r="B312" s="93"/>
      <c r="C312" s="92"/>
      <c r="D312" s="92"/>
      <c r="E312" s="93"/>
      <c r="F312" s="41" t="s">
        <v>35</v>
      </c>
      <c r="G312" s="71">
        <f t="shared" ref="G312:H313" si="112">G315</f>
        <v>3706489.54</v>
      </c>
      <c r="H312" s="71">
        <f t="shared" si="112"/>
        <v>0</v>
      </c>
      <c r="I312" s="18">
        <v>0</v>
      </c>
      <c r="J312" s="92"/>
      <c r="K312" s="92"/>
      <c r="L312" s="92"/>
      <c r="M312" s="92"/>
      <c r="N312" s="101"/>
      <c r="O312" s="3"/>
    </row>
    <row r="313" spans="1:15" ht="30.6" x14ac:dyDescent="0.3">
      <c r="A313" s="41"/>
      <c r="B313" s="93"/>
      <c r="C313" s="92"/>
      <c r="D313" s="92"/>
      <c r="E313" s="93"/>
      <c r="F313" s="41" t="s">
        <v>36</v>
      </c>
      <c r="G313" s="67">
        <f t="shared" si="112"/>
        <v>0</v>
      </c>
      <c r="H313" s="67">
        <f t="shared" si="112"/>
        <v>0</v>
      </c>
      <c r="I313" s="19">
        <f t="shared" ref="I313" si="113">I316</f>
        <v>0</v>
      </c>
      <c r="J313" s="92"/>
      <c r="K313" s="92"/>
      <c r="L313" s="92"/>
      <c r="M313" s="92"/>
      <c r="N313" s="101"/>
      <c r="O313" s="3"/>
    </row>
    <row r="314" spans="1:15" ht="20.399999999999999" x14ac:dyDescent="0.3">
      <c r="A314" s="41"/>
      <c r="B314" s="86" t="s">
        <v>108</v>
      </c>
      <c r="C314" s="92">
        <v>2020</v>
      </c>
      <c r="D314" s="92">
        <v>2026</v>
      </c>
      <c r="E314" s="93" t="s">
        <v>129</v>
      </c>
      <c r="F314" s="41" t="s">
        <v>31</v>
      </c>
      <c r="G314" s="67">
        <f t="shared" ref="G314:H314" si="114">G315+G316</f>
        <v>3706489.54</v>
      </c>
      <c r="H314" s="67">
        <f t="shared" si="114"/>
        <v>0</v>
      </c>
      <c r="I314" s="19">
        <f t="shared" ref="I314" si="115">I315+I316</f>
        <v>0</v>
      </c>
      <c r="J314" s="89" t="s">
        <v>89</v>
      </c>
      <c r="K314" s="89" t="s">
        <v>90</v>
      </c>
      <c r="L314" s="89">
        <v>100</v>
      </c>
      <c r="M314" s="89">
        <v>100</v>
      </c>
      <c r="N314" s="89">
        <v>100</v>
      </c>
      <c r="O314" s="3"/>
    </row>
    <row r="315" spans="1:15" ht="40.799999999999997" x14ac:dyDescent="0.3">
      <c r="A315" s="41"/>
      <c r="B315" s="87"/>
      <c r="C315" s="92"/>
      <c r="D315" s="92"/>
      <c r="E315" s="93"/>
      <c r="F315" s="41" t="s">
        <v>35</v>
      </c>
      <c r="G315" s="19">
        <v>3706489.54</v>
      </c>
      <c r="H315" s="19">
        <v>0</v>
      </c>
      <c r="I315" s="19">
        <v>0</v>
      </c>
      <c r="J315" s="90"/>
      <c r="K315" s="90"/>
      <c r="L315" s="90"/>
      <c r="M315" s="90"/>
      <c r="N315" s="90"/>
      <c r="O315" s="3"/>
    </row>
    <row r="316" spans="1:15" ht="30.6" x14ac:dyDescent="0.3">
      <c r="A316" s="41"/>
      <c r="B316" s="88"/>
      <c r="C316" s="92"/>
      <c r="D316" s="92"/>
      <c r="E316" s="93"/>
      <c r="F316" s="41" t="s">
        <v>36</v>
      </c>
      <c r="G316" s="19">
        <v>0</v>
      </c>
      <c r="H316" s="19">
        <v>0</v>
      </c>
      <c r="I316" s="19">
        <v>0</v>
      </c>
      <c r="J316" s="91"/>
      <c r="K316" s="91"/>
      <c r="L316" s="91"/>
      <c r="M316" s="91"/>
      <c r="N316" s="91"/>
      <c r="O316" s="3"/>
    </row>
    <row r="317" spans="1:15" ht="15.75" customHeight="1" x14ac:dyDescent="0.3">
      <c r="A317" s="93"/>
      <c r="B317" s="93" t="s">
        <v>141</v>
      </c>
      <c r="C317" s="92">
        <v>2020</v>
      </c>
      <c r="D317" s="92">
        <v>2026</v>
      </c>
      <c r="E317" s="93" t="s">
        <v>128</v>
      </c>
      <c r="F317" s="41" t="s">
        <v>31</v>
      </c>
      <c r="G317" s="67">
        <f t="shared" ref="G317:H317" si="116">G318+G319</f>
        <v>2858952.48</v>
      </c>
      <c r="H317" s="67">
        <f t="shared" si="116"/>
        <v>2858952.48</v>
      </c>
      <c r="I317" s="19">
        <f t="shared" ref="I317" si="117">I318+I319</f>
        <v>100</v>
      </c>
      <c r="J317" s="92" t="s">
        <v>30</v>
      </c>
      <c r="K317" s="92" t="s">
        <v>30</v>
      </c>
      <c r="L317" s="92" t="s">
        <v>30</v>
      </c>
      <c r="M317" s="92" t="s">
        <v>30</v>
      </c>
      <c r="N317" s="101" t="s">
        <v>30</v>
      </c>
      <c r="O317" s="3"/>
    </row>
    <row r="318" spans="1:15" ht="63" customHeight="1" x14ac:dyDescent="0.3">
      <c r="A318" s="93"/>
      <c r="B318" s="93"/>
      <c r="C318" s="92"/>
      <c r="D318" s="92"/>
      <c r="E318" s="93"/>
      <c r="F318" s="41" t="s">
        <v>35</v>
      </c>
      <c r="G318" s="71">
        <f t="shared" ref="G318:H318" si="118">G324+G321</f>
        <v>2858952.48</v>
      </c>
      <c r="H318" s="71">
        <f t="shared" si="118"/>
        <v>2858952.48</v>
      </c>
      <c r="I318" s="18">
        <f t="shared" ref="I318" si="119">I324+I321</f>
        <v>100</v>
      </c>
      <c r="J318" s="92"/>
      <c r="K318" s="92"/>
      <c r="L318" s="92"/>
      <c r="M318" s="92"/>
      <c r="N318" s="101"/>
      <c r="O318" s="3"/>
    </row>
    <row r="319" spans="1:15" ht="30.6" x14ac:dyDescent="0.3">
      <c r="A319" s="93"/>
      <c r="B319" s="93"/>
      <c r="C319" s="92"/>
      <c r="D319" s="92"/>
      <c r="E319" s="93"/>
      <c r="F319" s="41" t="s">
        <v>36</v>
      </c>
      <c r="G319" s="67">
        <f t="shared" ref="G319:H319" si="120">G325</f>
        <v>0</v>
      </c>
      <c r="H319" s="67">
        <f t="shared" si="120"/>
        <v>0</v>
      </c>
      <c r="I319" s="19">
        <f t="shared" ref="I319" si="121">I325</f>
        <v>0</v>
      </c>
      <c r="J319" s="92"/>
      <c r="K319" s="92"/>
      <c r="L319" s="92"/>
      <c r="M319" s="92"/>
      <c r="N319" s="101"/>
      <c r="O319" s="3"/>
    </row>
    <row r="320" spans="1:15" ht="20.399999999999999" x14ac:dyDescent="0.3">
      <c r="A320" s="54"/>
      <c r="B320" s="86" t="s">
        <v>143</v>
      </c>
      <c r="C320" s="92">
        <v>2020</v>
      </c>
      <c r="D320" s="92">
        <v>2026</v>
      </c>
      <c r="E320" s="93" t="s">
        <v>129</v>
      </c>
      <c r="F320" s="41" t="s">
        <v>31</v>
      </c>
      <c r="G320" s="67">
        <f t="shared" ref="G320:H320" si="122">G321+G322</f>
        <v>2858952.48</v>
      </c>
      <c r="H320" s="67">
        <f t="shared" si="122"/>
        <v>2858952.48</v>
      </c>
      <c r="I320" s="19">
        <f t="shared" ref="I320" si="123">I321+I322</f>
        <v>100</v>
      </c>
      <c r="J320" s="89" t="s">
        <v>125</v>
      </c>
      <c r="K320" s="89" t="s">
        <v>90</v>
      </c>
      <c r="L320" s="89">
        <v>100</v>
      </c>
      <c r="M320" s="89">
        <v>100</v>
      </c>
      <c r="N320" s="83">
        <v>100</v>
      </c>
      <c r="O320" s="3"/>
    </row>
    <row r="321" spans="1:15" ht="40.799999999999997" x14ac:dyDescent="0.3">
      <c r="A321" s="54"/>
      <c r="B321" s="87"/>
      <c r="C321" s="92"/>
      <c r="D321" s="92"/>
      <c r="E321" s="93"/>
      <c r="F321" s="41" t="s">
        <v>35</v>
      </c>
      <c r="G321" s="19">
        <v>2858952.48</v>
      </c>
      <c r="H321" s="19">
        <v>2858952.48</v>
      </c>
      <c r="I321" s="19">
        <v>100</v>
      </c>
      <c r="J321" s="90"/>
      <c r="K321" s="90"/>
      <c r="L321" s="90"/>
      <c r="M321" s="90"/>
      <c r="N321" s="84"/>
      <c r="O321" s="3"/>
    </row>
    <row r="322" spans="1:15" ht="80.400000000000006" customHeight="1" x14ac:dyDescent="0.3">
      <c r="A322" s="54"/>
      <c r="B322" s="88"/>
      <c r="C322" s="92"/>
      <c r="D322" s="92"/>
      <c r="E322" s="93"/>
      <c r="F322" s="41" t="s">
        <v>36</v>
      </c>
      <c r="G322" s="19">
        <v>0</v>
      </c>
      <c r="H322" s="19">
        <v>0</v>
      </c>
      <c r="I322" s="19">
        <v>0</v>
      </c>
      <c r="J322" s="91"/>
      <c r="K322" s="91"/>
      <c r="L322" s="91"/>
      <c r="M322" s="91"/>
      <c r="N322" s="85"/>
      <c r="O322" s="3"/>
    </row>
    <row r="323" spans="1:15" ht="15.75" hidden="1" customHeight="1" x14ac:dyDescent="0.3">
      <c r="A323" s="86" t="s">
        <v>142</v>
      </c>
      <c r="B323" s="86" t="s">
        <v>175</v>
      </c>
      <c r="C323" s="92">
        <v>2020</v>
      </c>
      <c r="D323" s="92">
        <v>2026</v>
      </c>
      <c r="E323" s="93" t="s">
        <v>129</v>
      </c>
      <c r="F323" s="41" t="s">
        <v>31</v>
      </c>
      <c r="G323" s="67">
        <f t="shared" ref="G323:H323" si="124">G324+G325</f>
        <v>0</v>
      </c>
      <c r="H323" s="67">
        <f t="shared" si="124"/>
        <v>0</v>
      </c>
      <c r="I323" s="19">
        <f t="shared" ref="I323" si="125">I324+I325</f>
        <v>0</v>
      </c>
      <c r="J323" s="89" t="s">
        <v>125</v>
      </c>
      <c r="K323" s="89" t="s">
        <v>90</v>
      </c>
      <c r="L323" s="89"/>
      <c r="M323" s="89"/>
      <c r="N323" s="83"/>
      <c r="O323" s="3"/>
    </row>
    <row r="324" spans="1:15" ht="36.6" hidden="1" customHeight="1" x14ac:dyDescent="0.3">
      <c r="A324" s="87"/>
      <c r="B324" s="87"/>
      <c r="C324" s="92"/>
      <c r="D324" s="92"/>
      <c r="E324" s="93"/>
      <c r="F324" s="41" t="s">
        <v>35</v>
      </c>
      <c r="G324" s="19">
        <v>0</v>
      </c>
      <c r="H324" s="19">
        <v>0</v>
      </c>
      <c r="I324" s="19">
        <v>0</v>
      </c>
      <c r="J324" s="90"/>
      <c r="K324" s="90"/>
      <c r="L324" s="90"/>
      <c r="M324" s="90"/>
      <c r="N324" s="84"/>
      <c r="O324" s="3"/>
    </row>
    <row r="325" spans="1:15" ht="30" hidden="1" customHeight="1" x14ac:dyDescent="0.3">
      <c r="A325" s="88"/>
      <c r="B325" s="88"/>
      <c r="C325" s="92"/>
      <c r="D325" s="92"/>
      <c r="E325" s="93"/>
      <c r="F325" s="41" t="s">
        <v>36</v>
      </c>
      <c r="G325" s="19">
        <v>0</v>
      </c>
      <c r="H325" s="19">
        <v>0</v>
      </c>
      <c r="I325" s="19">
        <v>0</v>
      </c>
      <c r="J325" s="91"/>
      <c r="K325" s="91"/>
      <c r="L325" s="91"/>
      <c r="M325" s="91"/>
      <c r="N325" s="85"/>
      <c r="O325" s="3"/>
    </row>
    <row r="326" spans="1:15" ht="112.2" hidden="1" x14ac:dyDescent="0.3">
      <c r="A326" s="55"/>
      <c r="B326" s="45" t="s">
        <v>112</v>
      </c>
      <c r="C326" s="44">
        <v>2020</v>
      </c>
      <c r="D326" s="44">
        <v>2026</v>
      </c>
      <c r="E326" s="44" t="s">
        <v>49</v>
      </c>
      <c r="F326" s="44" t="s">
        <v>49</v>
      </c>
      <c r="G326" s="19">
        <v>0</v>
      </c>
      <c r="H326" s="19" t="s">
        <v>49</v>
      </c>
      <c r="I326" s="19" t="s">
        <v>49</v>
      </c>
      <c r="J326" s="44" t="s">
        <v>49</v>
      </c>
      <c r="K326" s="44" t="s">
        <v>49</v>
      </c>
      <c r="L326" s="44" t="s">
        <v>49</v>
      </c>
      <c r="M326" s="44" t="s">
        <v>49</v>
      </c>
      <c r="N326" s="4" t="s">
        <v>49</v>
      </c>
      <c r="O326" s="3"/>
    </row>
    <row r="327" spans="1:15" ht="20.399999999999999" x14ac:dyDescent="0.3">
      <c r="A327" s="56"/>
      <c r="B327" s="86" t="s">
        <v>65</v>
      </c>
      <c r="C327" s="92">
        <v>2020</v>
      </c>
      <c r="D327" s="92">
        <v>2026</v>
      </c>
      <c r="E327" s="89"/>
      <c r="F327" s="41" t="s">
        <v>31</v>
      </c>
      <c r="G327" s="67">
        <f t="shared" ref="G327:H327" si="126">G328+G329</f>
        <v>1386154.56</v>
      </c>
      <c r="H327" s="67">
        <f t="shared" si="126"/>
        <v>1386154.56</v>
      </c>
      <c r="I327" s="19">
        <f t="shared" ref="I327" si="127">I328+I329</f>
        <v>100</v>
      </c>
      <c r="J327" s="89" t="s">
        <v>49</v>
      </c>
      <c r="K327" s="89" t="s">
        <v>49</v>
      </c>
      <c r="L327" s="89" t="s">
        <v>49</v>
      </c>
      <c r="M327" s="89" t="s">
        <v>49</v>
      </c>
      <c r="N327" s="83" t="s">
        <v>49</v>
      </c>
      <c r="O327" s="3"/>
    </row>
    <row r="328" spans="1:15" ht="40.799999999999997" x14ac:dyDescent="0.3">
      <c r="A328" s="56"/>
      <c r="B328" s="156"/>
      <c r="C328" s="92"/>
      <c r="D328" s="92"/>
      <c r="E328" s="107"/>
      <c r="F328" s="41" t="s">
        <v>35</v>
      </c>
      <c r="G328" s="67">
        <f t="shared" ref="G328:H328" si="128">G334+G331</f>
        <v>1386154.56</v>
      </c>
      <c r="H328" s="67">
        <f t="shared" si="128"/>
        <v>1386154.56</v>
      </c>
      <c r="I328" s="19">
        <f t="shared" ref="I328" si="129">I334+I331</f>
        <v>100</v>
      </c>
      <c r="J328" s="90"/>
      <c r="K328" s="90"/>
      <c r="L328" s="90"/>
      <c r="M328" s="90"/>
      <c r="N328" s="84"/>
      <c r="O328" s="3"/>
    </row>
    <row r="329" spans="1:15" ht="30.6" x14ac:dyDescent="0.3">
      <c r="A329" s="56"/>
      <c r="B329" s="157"/>
      <c r="C329" s="92"/>
      <c r="D329" s="92"/>
      <c r="E329" s="108"/>
      <c r="F329" s="41" t="s">
        <v>36</v>
      </c>
      <c r="G329" s="67">
        <f>G335+G332</f>
        <v>0</v>
      </c>
      <c r="H329" s="67">
        <f>H335+H332</f>
        <v>0</v>
      </c>
      <c r="I329" s="19">
        <f t="shared" ref="I329" si="130">I335+I332</f>
        <v>0</v>
      </c>
      <c r="J329" s="91"/>
      <c r="K329" s="91"/>
      <c r="L329" s="91"/>
      <c r="M329" s="91"/>
      <c r="N329" s="85"/>
      <c r="O329" s="3"/>
    </row>
    <row r="330" spans="1:15" ht="20.399999999999999" hidden="1" x14ac:dyDescent="0.3">
      <c r="A330" s="56"/>
      <c r="B330" s="86" t="s">
        <v>110</v>
      </c>
      <c r="C330" s="92">
        <v>2020</v>
      </c>
      <c r="D330" s="92">
        <v>2026</v>
      </c>
      <c r="E330" s="93" t="s">
        <v>129</v>
      </c>
      <c r="F330" s="41" t="s">
        <v>31</v>
      </c>
      <c r="G330" s="72">
        <f t="shared" ref="G330:H330" si="131">G331+G332</f>
        <v>0</v>
      </c>
      <c r="H330" s="72">
        <f t="shared" si="131"/>
        <v>0</v>
      </c>
      <c r="I330" s="19">
        <f t="shared" ref="I330" si="132">I331+I332</f>
        <v>0</v>
      </c>
      <c r="J330" s="89" t="s">
        <v>127</v>
      </c>
      <c r="K330" s="89" t="s">
        <v>91</v>
      </c>
      <c r="L330" s="89">
        <v>1</v>
      </c>
      <c r="M330" s="89">
        <v>1</v>
      </c>
      <c r="N330" s="83">
        <v>1</v>
      </c>
      <c r="O330" s="3"/>
    </row>
    <row r="331" spans="1:15" ht="40.799999999999997" hidden="1" x14ac:dyDescent="0.3">
      <c r="A331" s="56"/>
      <c r="B331" s="87"/>
      <c r="C331" s="92"/>
      <c r="D331" s="92"/>
      <c r="E331" s="93"/>
      <c r="F331" s="41" t="s">
        <v>35</v>
      </c>
      <c r="G331" s="19">
        <v>0</v>
      </c>
      <c r="H331" s="19">
        <v>0</v>
      </c>
      <c r="I331" s="19">
        <v>0</v>
      </c>
      <c r="J331" s="107"/>
      <c r="K331" s="107"/>
      <c r="L331" s="107"/>
      <c r="M331" s="107"/>
      <c r="N331" s="113"/>
      <c r="O331" s="3"/>
    </row>
    <row r="332" spans="1:15" ht="30.6" hidden="1" x14ac:dyDescent="0.3">
      <c r="A332" s="56"/>
      <c r="B332" s="88"/>
      <c r="C332" s="92"/>
      <c r="D332" s="92"/>
      <c r="E332" s="93"/>
      <c r="F332" s="41" t="s">
        <v>36</v>
      </c>
      <c r="G332" s="19">
        <v>0</v>
      </c>
      <c r="H332" s="19">
        <v>0</v>
      </c>
      <c r="I332" s="19">
        <v>0</v>
      </c>
      <c r="J332" s="108"/>
      <c r="K332" s="108"/>
      <c r="L332" s="108"/>
      <c r="M332" s="108"/>
      <c r="N332" s="114"/>
      <c r="O332" s="3"/>
    </row>
    <row r="333" spans="1:15" ht="20.399999999999999" x14ac:dyDescent="0.3">
      <c r="A333" s="56"/>
      <c r="B333" s="86" t="s">
        <v>138</v>
      </c>
      <c r="C333" s="92">
        <v>2020</v>
      </c>
      <c r="D333" s="92">
        <v>2026</v>
      </c>
      <c r="E333" s="93" t="s">
        <v>129</v>
      </c>
      <c r="F333" s="41" t="s">
        <v>31</v>
      </c>
      <c r="G333" s="67">
        <f t="shared" ref="G333:H333" si="133">G334+G335</f>
        <v>1386154.56</v>
      </c>
      <c r="H333" s="67">
        <f t="shared" si="133"/>
        <v>1386154.56</v>
      </c>
      <c r="I333" s="19">
        <f t="shared" ref="I333" si="134">I334+I335</f>
        <v>100</v>
      </c>
      <c r="J333" s="89" t="s">
        <v>139</v>
      </c>
      <c r="K333" s="89" t="s">
        <v>140</v>
      </c>
      <c r="L333" s="89">
        <v>15</v>
      </c>
      <c r="M333" s="89">
        <v>15</v>
      </c>
      <c r="N333" s="83">
        <v>15</v>
      </c>
      <c r="O333" s="3"/>
    </row>
    <row r="334" spans="1:15" ht="40.799999999999997" x14ac:dyDescent="0.3">
      <c r="A334" s="56"/>
      <c r="B334" s="87"/>
      <c r="C334" s="92"/>
      <c r="D334" s="92"/>
      <c r="E334" s="93"/>
      <c r="F334" s="41" t="s">
        <v>35</v>
      </c>
      <c r="G334" s="19">
        <v>1386154.56</v>
      </c>
      <c r="H334" s="19">
        <v>1386154.56</v>
      </c>
      <c r="I334" s="19">
        <v>100</v>
      </c>
      <c r="J334" s="107"/>
      <c r="K334" s="107"/>
      <c r="L334" s="107"/>
      <c r="M334" s="107"/>
      <c r="N334" s="113"/>
      <c r="O334" s="3"/>
    </row>
    <row r="335" spans="1:15" ht="30.6" x14ac:dyDescent="0.3">
      <c r="A335" s="56"/>
      <c r="B335" s="88"/>
      <c r="C335" s="92"/>
      <c r="D335" s="92"/>
      <c r="E335" s="93"/>
      <c r="F335" s="41" t="s">
        <v>36</v>
      </c>
      <c r="G335" s="19">
        <v>0</v>
      </c>
      <c r="H335" s="19">
        <v>0</v>
      </c>
      <c r="I335" s="19">
        <v>0</v>
      </c>
      <c r="J335" s="108"/>
      <c r="K335" s="108"/>
      <c r="L335" s="108"/>
      <c r="M335" s="108"/>
      <c r="N335" s="114"/>
      <c r="O335" s="3"/>
    </row>
    <row r="336" spans="1:15" ht="32.25" customHeight="1" x14ac:dyDescent="0.3">
      <c r="A336" s="155"/>
      <c r="B336" s="86" t="s">
        <v>159</v>
      </c>
      <c r="C336" s="92">
        <v>2020</v>
      </c>
      <c r="D336" s="92">
        <v>2026</v>
      </c>
      <c r="E336" s="93" t="s">
        <v>129</v>
      </c>
      <c r="F336" s="41" t="s">
        <v>31</v>
      </c>
      <c r="G336" s="67">
        <f t="shared" ref="G336:H336" si="135">G337+G338</f>
        <v>8293076.4299999997</v>
      </c>
      <c r="H336" s="67">
        <f t="shared" si="135"/>
        <v>8293076.4299999997</v>
      </c>
      <c r="I336" s="19">
        <v>100</v>
      </c>
      <c r="J336" s="89" t="s">
        <v>49</v>
      </c>
      <c r="K336" s="89" t="s">
        <v>49</v>
      </c>
      <c r="L336" s="89" t="s">
        <v>49</v>
      </c>
      <c r="M336" s="89" t="s">
        <v>49</v>
      </c>
      <c r="N336" s="83" t="s">
        <v>49</v>
      </c>
      <c r="O336" s="3"/>
    </row>
    <row r="337" spans="1:15" ht="60" customHeight="1" x14ac:dyDescent="0.3">
      <c r="A337" s="156"/>
      <c r="B337" s="156"/>
      <c r="C337" s="92"/>
      <c r="D337" s="92"/>
      <c r="E337" s="93"/>
      <c r="F337" s="41" t="s">
        <v>35</v>
      </c>
      <c r="G337" s="67">
        <f t="shared" ref="G337:H338" si="136">G340+G343+G346+G349+G352+G355+G358+G361+G364+G367+G370+G373+G376+G379+G382+G400+G385+G388+G391+G394+G397</f>
        <v>1762065.63</v>
      </c>
      <c r="H337" s="67">
        <f t="shared" si="136"/>
        <v>1762065.63</v>
      </c>
      <c r="I337" s="19">
        <v>100</v>
      </c>
      <c r="J337" s="90"/>
      <c r="K337" s="90"/>
      <c r="L337" s="90"/>
      <c r="M337" s="90"/>
      <c r="N337" s="84"/>
      <c r="O337" s="3"/>
    </row>
    <row r="338" spans="1:15" ht="50.25" customHeight="1" x14ac:dyDescent="0.3">
      <c r="A338" s="157"/>
      <c r="B338" s="157"/>
      <c r="C338" s="92"/>
      <c r="D338" s="92"/>
      <c r="E338" s="93"/>
      <c r="F338" s="41" t="s">
        <v>36</v>
      </c>
      <c r="G338" s="67">
        <f t="shared" si="136"/>
        <v>6531010.7999999998</v>
      </c>
      <c r="H338" s="67">
        <f t="shared" si="136"/>
        <v>6531010.7999999998</v>
      </c>
      <c r="I338" s="19">
        <v>100</v>
      </c>
      <c r="J338" s="91"/>
      <c r="K338" s="91"/>
      <c r="L338" s="91"/>
      <c r="M338" s="91"/>
      <c r="N338" s="85"/>
      <c r="O338" s="3"/>
    </row>
    <row r="339" spans="1:15" ht="50.25" hidden="1" customHeight="1" x14ac:dyDescent="0.3">
      <c r="A339" s="56"/>
      <c r="B339" s="86" t="s">
        <v>160</v>
      </c>
      <c r="C339" s="92">
        <v>2020</v>
      </c>
      <c r="D339" s="92">
        <v>2026</v>
      </c>
      <c r="E339" s="93" t="s">
        <v>129</v>
      </c>
      <c r="F339" s="41" t="s">
        <v>31</v>
      </c>
      <c r="G339" s="67">
        <f t="shared" ref="G339:H339" si="137">G340+G341</f>
        <v>0</v>
      </c>
      <c r="H339" s="67">
        <f t="shared" si="137"/>
        <v>0</v>
      </c>
      <c r="I339" s="19">
        <f t="shared" ref="I339" si="138">I340+I341</f>
        <v>0</v>
      </c>
      <c r="J339" s="89" t="s">
        <v>161</v>
      </c>
      <c r="K339" s="89" t="s">
        <v>91</v>
      </c>
      <c r="L339" s="89" t="s">
        <v>49</v>
      </c>
      <c r="M339" s="89" t="s">
        <v>49</v>
      </c>
      <c r="N339" s="83" t="s">
        <v>49</v>
      </c>
      <c r="O339" s="3"/>
    </row>
    <row r="340" spans="1:15" ht="50.25" hidden="1" customHeight="1" x14ac:dyDescent="0.3">
      <c r="A340" s="56"/>
      <c r="B340" s="87"/>
      <c r="C340" s="92"/>
      <c r="D340" s="92"/>
      <c r="E340" s="93"/>
      <c r="F340" s="41" t="s">
        <v>35</v>
      </c>
      <c r="G340" s="19">
        <v>0</v>
      </c>
      <c r="H340" s="19">
        <v>0</v>
      </c>
      <c r="I340" s="19">
        <v>0</v>
      </c>
      <c r="J340" s="107"/>
      <c r="K340" s="107"/>
      <c r="L340" s="107"/>
      <c r="M340" s="107"/>
      <c r="N340" s="113"/>
      <c r="O340" s="3"/>
    </row>
    <row r="341" spans="1:15" ht="50.25" hidden="1" customHeight="1" x14ac:dyDescent="0.3">
      <c r="A341" s="56"/>
      <c r="B341" s="88"/>
      <c r="C341" s="92"/>
      <c r="D341" s="92"/>
      <c r="E341" s="93"/>
      <c r="F341" s="41" t="s">
        <v>36</v>
      </c>
      <c r="G341" s="19">
        <v>0</v>
      </c>
      <c r="H341" s="19">
        <v>0</v>
      </c>
      <c r="I341" s="19">
        <v>0</v>
      </c>
      <c r="J341" s="108"/>
      <c r="K341" s="108"/>
      <c r="L341" s="108"/>
      <c r="M341" s="108"/>
      <c r="N341" s="114"/>
      <c r="O341" s="3"/>
    </row>
    <row r="342" spans="1:15" ht="50.25" hidden="1" customHeight="1" x14ac:dyDescent="0.3">
      <c r="A342" s="56"/>
      <c r="B342" s="86" t="s">
        <v>162</v>
      </c>
      <c r="C342" s="92">
        <v>2020</v>
      </c>
      <c r="D342" s="92">
        <v>2026</v>
      </c>
      <c r="E342" s="93" t="s">
        <v>129</v>
      </c>
      <c r="F342" s="41" t="s">
        <v>31</v>
      </c>
      <c r="G342" s="67">
        <f t="shared" ref="G342:H342" si="139">G343+G344</f>
        <v>0</v>
      </c>
      <c r="H342" s="67">
        <f t="shared" si="139"/>
        <v>0</v>
      </c>
      <c r="I342" s="19">
        <f t="shared" ref="I342" si="140">I343+I344</f>
        <v>0</v>
      </c>
      <c r="J342" s="89" t="s">
        <v>161</v>
      </c>
      <c r="K342" s="89" t="s">
        <v>91</v>
      </c>
      <c r="L342" s="89" t="s">
        <v>49</v>
      </c>
      <c r="M342" s="89" t="s">
        <v>49</v>
      </c>
      <c r="N342" s="89" t="s">
        <v>49</v>
      </c>
      <c r="O342" s="3"/>
    </row>
    <row r="343" spans="1:15" ht="50.25" hidden="1" customHeight="1" x14ac:dyDescent="0.3">
      <c r="A343" s="56"/>
      <c r="B343" s="87"/>
      <c r="C343" s="92"/>
      <c r="D343" s="92"/>
      <c r="E343" s="93"/>
      <c r="F343" s="41" t="s">
        <v>35</v>
      </c>
      <c r="G343" s="19">
        <v>0</v>
      </c>
      <c r="H343" s="19">
        <v>0</v>
      </c>
      <c r="I343" s="19">
        <v>0</v>
      </c>
      <c r="J343" s="107"/>
      <c r="K343" s="107"/>
      <c r="L343" s="107"/>
      <c r="M343" s="107"/>
      <c r="N343" s="107"/>
      <c r="O343" s="3"/>
    </row>
    <row r="344" spans="1:15" ht="50.25" hidden="1" customHeight="1" x14ac:dyDescent="0.3">
      <c r="A344" s="56"/>
      <c r="B344" s="88"/>
      <c r="C344" s="92"/>
      <c r="D344" s="92"/>
      <c r="E344" s="93"/>
      <c r="F344" s="41" t="s">
        <v>36</v>
      </c>
      <c r="G344" s="19">
        <v>0</v>
      </c>
      <c r="H344" s="19">
        <v>0</v>
      </c>
      <c r="I344" s="19">
        <v>0</v>
      </c>
      <c r="J344" s="108"/>
      <c r="K344" s="108"/>
      <c r="L344" s="108"/>
      <c r="M344" s="108"/>
      <c r="N344" s="108"/>
      <c r="O344" s="3"/>
    </row>
    <row r="345" spans="1:15" ht="50.25" hidden="1" customHeight="1" x14ac:dyDescent="0.3">
      <c r="A345" s="56"/>
      <c r="B345" s="86" t="s">
        <v>163</v>
      </c>
      <c r="C345" s="92">
        <v>2020</v>
      </c>
      <c r="D345" s="92">
        <v>2026</v>
      </c>
      <c r="E345" s="93" t="s">
        <v>129</v>
      </c>
      <c r="F345" s="41" t="s">
        <v>31</v>
      </c>
      <c r="G345" s="67">
        <f t="shared" ref="G345:H345" si="141">G346+G347</f>
        <v>0</v>
      </c>
      <c r="H345" s="67">
        <f t="shared" si="141"/>
        <v>0</v>
      </c>
      <c r="I345" s="19">
        <f t="shared" ref="I345" si="142">I346+I347</f>
        <v>0</v>
      </c>
      <c r="J345" s="89" t="s">
        <v>164</v>
      </c>
      <c r="K345" s="89" t="s">
        <v>91</v>
      </c>
      <c r="L345" s="89" t="s">
        <v>49</v>
      </c>
      <c r="M345" s="89" t="s">
        <v>49</v>
      </c>
      <c r="N345" s="83" t="s">
        <v>49</v>
      </c>
      <c r="O345" s="3"/>
    </row>
    <row r="346" spans="1:15" ht="50.25" hidden="1" customHeight="1" x14ac:dyDescent="0.3">
      <c r="A346" s="56"/>
      <c r="B346" s="87"/>
      <c r="C346" s="92"/>
      <c r="D346" s="92"/>
      <c r="E346" s="93"/>
      <c r="F346" s="41" t="s">
        <v>35</v>
      </c>
      <c r="G346" s="19">
        <v>0</v>
      </c>
      <c r="H346" s="19">
        <v>0</v>
      </c>
      <c r="I346" s="19">
        <v>0</v>
      </c>
      <c r="J346" s="107"/>
      <c r="K346" s="107"/>
      <c r="L346" s="107"/>
      <c r="M346" s="107"/>
      <c r="N346" s="113"/>
      <c r="O346" s="3"/>
    </row>
    <row r="347" spans="1:15" ht="50.25" hidden="1" customHeight="1" x14ac:dyDescent="0.3">
      <c r="A347" s="56"/>
      <c r="B347" s="88"/>
      <c r="C347" s="92"/>
      <c r="D347" s="92"/>
      <c r="E347" s="93"/>
      <c r="F347" s="41" t="s">
        <v>36</v>
      </c>
      <c r="G347" s="19">
        <v>0</v>
      </c>
      <c r="H347" s="19">
        <v>0</v>
      </c>
      <c r="I347" s="19">
        <v>0</v>
      </c>
      <c r="J347" s="108"/>
      <c r="K347" s="108"/>
      <c r="L347" s="108"/>
      <c r="M347" s="108"/>
      <c r="N347" s="114"/>
      <c r="O347" s="3"/>
    </row>
    <row r="348" spans="1:15" ht="50.25" hidden="1" customHeight="1" x14ac:dyDescent="0.3">
      <c r="A348" s="56"/>
      <c r="B348" s="86" t="s">
        <v>169</v>
      </c>
      <c r="C348" s="92">
        <v>2020</v>
      </c>
      <c r="D348" s="92">
        <v>2026</v>
      </c>
      <c r="E348" s="93" t="s">
        <v>129</v>
      </c>
      <c r="F348" s="41" t="s">
        <v>31</v>
      </c>
      <c r="G348" s="67">
        <f t="shared" ref="G348:H348" si="143">G349+G350</f>
        <v>0</v>
      </c>
      <c r="H348" s="67">
        <f t="shared" si="143"/>
        <v>0</v>
      </c>
      <c r="I348" s="19">
        <f t="shared" ref="I348" si="144">I349+I350</f>
        <v>0</v>
      </c>
      <c r="J348" s="89" t="s">
        <v>168</v>
      </c>
      <c r="K348" s="89" t="s">
        <v>91</v>
      </c>
      <c r="L348" s="89"/>
      <c r="M348" s="89" t="s">
        <v>49</v>
      </c>
      <c r="N348" s="83" t="s">
        <v>49</v>
      </c>
      <c r="O348" s="3"/>
    </row>
    <row r="349" spans="1:15" ht="50.25" hidden="1" customHeight="1" x14ac:dyDescent="0.3">
      <c r="A349" s="56"/>
      <c r="B349" s="87"/>
      <c r="C349" s="92"/>
      <c r="D349" s="92"/>
      <c r="E349" s="93"/>
      <c r="F349" s="41" t="s">
        <v>35</v>
      </c>
      <c r="G349" s="19">
        <v>0</v>
      </c>
      <c r="H349" s="19">
        <v>0</v>
      </c>
      <c r="I349" s="19">
        <v>0</v>
      </c>
      <c r="J349" s="107"/>
      <c r="K349" s="107"/>
      <c r="L349" s="107"/>
      <c r="M349" s="107"/>
      <c r="N349" s="113"/>
      <c r="O349" s="3"/>
    </row>
    <row r="350" spans="1:15" ht="50.25" hidden="1" customHeight="1" x14ac:dyDescent="0.3">
      <c r="A350" s="56"/>
      <c r="B350" s="88"/>
      <c r="C350" s="92"/>
      <c r="D350" s="92"/>
      <c r="E350" s="93"/>
      <c r="F350" s="41" t="s">
        <v>36</v>
      </c>
      <c r="G350" s="19">
        <v>0</v>
      </c>
      <c r="H350" s="19">
        <v>0</v>
      </c>
      <c r="I350" s="19">
        <v>0</v>
      </c>
      <c r="J350" s="108"/>
      <c r="K350" s="108"/>
      <c r="L350" s="108"/>
      <c r="M350" s="108"/>
      <c r="N350" s="114"/>
      <c r="O350" s="3"/>
    </row>
    <row r="351" spans="1:15" ht="50.25" hidden="1" customHeight="1" x14ac:dyDescent="0.3">
      <c r="A351" s="56"/>
      <c r="B351" s="86" t="s">
        <v>191</v>
      </c>
      <c r="C351" s="89">
        <v>2021</v>
      </c>
      <c r="D351" s="89">
        <v>2026</v>
      </c>
      <c r="E351" s="86" t="s">
        <v>129</v>
      </c>
      <c r="F351" s="41" t="s">
        <v>31</v>
      </c>
      <c r="G351" s="73">
        <f t="shared" ref="G351:H351" si="145">G352+G353</f>
        <v>0</v>
      </c>
      <c r="H351" s="73">
        <f t="shared" si="145"/>
        <v>0</v>
      </c>
      <c r="I351" s="58">
        <f t="shared" ref="I351" si="146">I352+I353</f>
        <v>0</v>
      </c>
      <c r="J351" s="89" t="s">
        <v>125</v>
      </c>
      <c r="K351" s="89" t="s">
        <v>90</v>
      </c>
      <c r="L351" s="89" t="s">
        <v>49</v>
      </c>
      <c r="M351" s="89" t="s">
        <v>49</v>
      </c>
      <c r="N351" s="83" t="s">
        <v>49</v>
      </c>
      <c r="O351" s="3"/>
    </row>
    <row r="352" spans="1:15" ht="50.25" hidden="1" customHeight="1" x14ac:dyDescent="0.3">
      <c r="A352" s="56"/>
      <c r="B352" s="87"/>
      <c r="C352" s="90"/>
      <c r="D352" s="90"/>
      <c r="E352" s="87"/>
      <c r="F352" s="41" t="s">
        <v>35</v>
      </c>
      <c r="G352" s="19">
        <v>0</v>
      </c>
      <c r="H352" s="19">
        <v>0</v>
      </c>
      <c r="I352" s="19">
        <v>0</v>
      </c>
      <c r="J352" s="90"/>
      <c r="K352" s="90"/>
      <c r="L352" s="90"/>
      <c r="M352" s="90"/>
      <c r="N352" s="84"/>
      <c r="O352" s="3"/>
    </row>
    <row r="353" spans="1:15" ht="50.25" hidden="1" customHeight="1" x14ac:dyDescent="0.3">
      <c r="A353" s="56"/>
      <c r="B353" s="88"/>
      <c r="C353" s="91"/>
      <c r="D353" s="91"/>
      <c r="E353" s="88"/>
      <c r="F353" s="41" t="s">
        <v>36</v>
      </c>
      <c r="G353" s="19">
        <v>0</v>
      </c>
      <c r="H353" s="19">
        <v>0</v>
      </c>
      <c r="I353" s="19">
        <v>0</v>
      </c>
      <c r="J353" s="91"/>
      <c r="K353" s="91"/>
      <c r="L353" s="91"/>
      <c r="M353" s="91"/>
      <c r="N353" s="85"/>
      <c r="O353" s="3"/>
    </row>
    <row r="354" spans="1:15" ht="50.25" hidden="1" customHeight="1" x14ac:dyDescent="0.3">
      <c r="A354" s="56"/>
      <c r="B354" s="86" t="s">
        <v>200</v>
      </c>
      <c r="C354" s="89">
        <v>2022</v>
      </c>
      <c r="D354" s="89">
        <v>2026</v>
      </c>
      <c r="E354" s="86" t="s">
        <v>129</v>
      </c>
      <c r="F354" s="41" t="s">
        <v>31</v>
      </c>
      <c r="G354" s="73">
        <f t="shared" ref="G354:H354" si="147">G355+G356</f>
        <v>0</v>
      </c>
      <c r="H354" s="73">
        <f t="shared" si="147"/>
        <v>0</v>
      </c>
      <c r="I354" s="58">
        <f t="shared" ref="I354" si="148">I355+I356</f>
        <v>0</v>
      </c>
      <c r="J354" s="89" t="s">
        <v>125</v>
      </c>
      <c r="K354" s="89" t="s">
        <v>90</v>
      </c>
      <c r="L354" s="89" t="s">
        <v>49</v>
      </c>
      <c r="M354" s="89" t="s">
        <v>49</v>
      </c>
      <c r="N354" s="83" t="s">
        <v>49</v>
      </c>
      <c r="O354" s="3"/>
    </row>
    <row r="355" spans="1:15" ht="50.25" hidden="1" customHeight="1" x14ac:dyDescent="0.3">
      <c r="A355" s="56"/>
      <c r="B355" s="87"/>
      <c r="C355" s="90"/>
      <c r="D355" s="90"/>
      <c r="E355" s="87"/>
      <c r="F355" s="41" t="s">
        <v>35</v>
      </c>
      <c r="G355" s="19">
        <v>0</v>
      </c>
      <c r="H355" s="19">
        <v>0</v>
      </c>
      <c r="I355" s="19">
        <v>0</v>
      </c>
      <c r="J355" s="90"/>
      <c r="K355" s="90"/>
      <c r="L355" s="90"/>
      <c r="M355" s="90"/>
      <c r="N355" s="84"/>
      <c r="O355" s="3"/>
    </row>
    <row r="356" spans="1:15" ht="50.25" hidden="1" customHeight="1" x14ac:dyDescent="0.3">
      <c r="A356" s="56"/>
      <c r="B356" s="88"/>
      <c r="C356" s="91"/>
      <c r="D356" s="91"/>
      <c r="E356" s="88"/>
      <c r="F356" s="41" t="s">
        <v>36</v>
      </c>
      <c r="G356" s="19">
        <v>0</v>
      </c>
      <c r="H356" s="19">
        <v>0</v>
      </c>
      <c r="I356" s="19">
        <v>0</v>
      </c>
      <c r="J356" s="91"/>
      <c r="K356" s="91"/>
      <c r="L356" s="91"/>
      <c r="M356" s="91"/>
      <c r="N356" s="85"/>
      <c r="O356" s="3"/>
    </row>
    <row r="357" spans="1:15" ht="50.25" hidden="1" customHeight="1" x14ac:dyDescent="0.3">
      <c r="A357" s="56"/>
      <c r="B357" s="86" t="s">
        <v>201</v>
      </c>
      <c r="C357" s="89">
        <v>2022</v>
      </c>
      <c r="D357" s="89">
        <v>2026</v>
      </c>
      <c r="E357" s="86" t="s">
        <v>129</v>
      </c>
      <c r="F357" s="41" t="s">
        <v>31</v>
      </c>
      <c r="G357" s="72">
        <f t="shared" ref="G357:H357" si="149">G358+G359</f>
        <v>0</v>
      </c>
      <c r="H357" s="72">
        <f t="shared" si="149"/>
        <v>0</v>
      </c>
      <c r="I357" s="57">
        <f t="shared" ref="I357" si="150">I358+I359</f>
        <v>0</v>
      </c>
      <c r="J357" s="89" t="s">
        <v>202</v>
      </c>
      <c r="K357" s="89" t="s">
        <v>203</v>
      </c>
      <c r="L357" s="89" t="s">
        <v>49</v>
      </c>
      <c r="M357" s="89" t="s">
        <v>49</v>
      </c>
      <c r="N357" s="83" t="s">
        <v>49</v>
      </c>
      <c r="O357" s="3"/>
    </row>
    <row r="358" spans="1:15" ht="50.25" hidden="1" customHeight="1" x14ac:dyDescent="0.3">
      <c r="A358" s="56"/>
      <c r="B358" s="87"/>
      <c r="C358" s="90"/>
      <c r="D358" s="90"/>
      <c r="E358" s="87"/>
      <c r="F358" s="41" t="s">
        <v>35</v>
      </c>
      <c r="G358" s="19">
        <v>0</v>
      </c>
      <c r="H358" s="19">
        <v>0</v>
      </c>
      <c r="I358" s="19">
        <v>0</v>
      </c>
      <c r="J358" s="90"/>
      <c r="K358" s="90"/>
      <c r="L358" s="90"/>
      <c r="M358" s="90"/>
      <c r="N358" s="84"/>
      <c r="O358" s="3"/>
    </row>
    <row r="359" spans="1:15" ht="50.25" hidden="1" customHeight="1" x14ac:dyDescent="0.3">
      <c r="A359" s="56"/>
      <c r="B359" s="88"/>
      <c r="C359" s="91"/>
      <c r="D359" s="91"/>
      <c r="E359" s="88"/>
      <c r="F359" s="41" t="s">
        <v>36</v>
      </c>
      <c r="G359" s="19">
        <v>0</v>
      </c>
      <c r="H359" s="19">
        <v>0</v>
      </c>
      <c r="I359" s="19">
        <v>0</v>
      </c>
      <c r="J359" s="91"/>
      <c r="K359" s="91"/>
      <c r="L359" s="91"/>
      <c r="M359" s="91"/>
      <c r="N359" s="85"/>
      <c r="O359" s="3"/>
    </row>
    <row r="360" spans="1:15" ht="50.25" hidden="1" customHeight="1" x14ac:dyDescent="0.3">
      <c r="A360" s="56"/>
      <c r="B360" s="86" t="s">
        <v>204</v>
      </c>
      <c r="C360" s="89">
        <v>2022</v>
      </c>
      <c r="D360" s="89">
        <v>2026</v>
      </c>
      <c r="E360" s="86" t="s">
        <v>129</v>
      </c>
      <c r="F360" s="41" t="s">
        <v>31</v>
      </c>
      <c r="G360" s="73">
        <f t="shared" ref="G360:H360" si="151">G361+G362</f>
        <v>0</v>
      </c>
      <c r="H360" s="73">
        <f t="shared" si="151"/>
        <v>0</v>
      </c>
      <c r="I360" s="58">
        <f t="shared" ref="I360" si="152">I361+I362</f>
        <v>0</v>
      </c>
      <c r="J360" s="89" t="s">
        <v>202</v>
      </c>
      <c r="K360" s="89" t="s">
        <v>203</v>
      </c>
      <c r="L360" s="89" t="s">
        <v>49</v>
      </c>
      <c r="M360" s="89" t="s">
        <v>49</v>
      </c>
      <c r="N360" s="83" t="s">
        <v>49</v>
      </c>
      <c r="O360" s="3"/>
    </row>
    <row r="361" spans="1:15" ht="50.25" hidden="1" customHeight="1" x14ac:dyDescent="0.3">
      <c r="A361" s="56"/>
      <c r="B361" s="87"/>
      <c r="C361" s="90"/>
      <c r="D361" s="90"/>
      <c r="E361" s="87"/>
      <c r="F361" s="41" t="s">
        <v>35</v>
      </c>
      <c r="G361" s="19">
        <v>0</v>
      </c>
      <c r="H361" s="19">
        <v>0</v>
      </c>
      <c r="I361" s="19">
        <v>0</v>
      </c>
      <c r="J361" s="90"/>
      <c r="K361" s="90"/>
      <c r="L361" s="90"/>
      <c r="M361" s="90"/>
      <c r="N361" s="84"/>
      <c r="O361" s="3"/>
    </row>
    <row r="362" spans="1:15" ht="50.25" hidden="1" customHeight="1" x14ac:dyDescent="0.3">
      <c r="A362" s="56"/>
      <c r="B362" s="88"/>
      <c r="C362" s="91"/>
      <c r="D362" s="91"/>
      <c r="E362" s="88"/>
      <c r="F362" s="41" t="s">
        <v>36</v>
      </c>
      <c r="G362" s="19">
        <v>0</v>
      </c>
      <c r="H362" s="19">
        <v>0</v>
      </c>
      <c r="I362" s="19">
        <v>0</v>
      </c>
      <c r="J362" s="91"/>
      <c r="K362" s="91"/>
      <c r="L362" s="91"/>
      <c r="M362" s="91"/>
      <c r="N362" s="85"/>
      <c r="O362" s="3"/>
    </row>
    <row r="363" spans="1:15" ht="50.25" hidden="1" customHeight="1" x14ac:dyDescent="0.3">
      <c r="A363" s="56"/>
      <c r="B363" s="86" t="s">
        <v>205</v>
      </c>
      <c r="C363" s="89">
        <v>2022</v>
      </c>
      <c r="D363" s="89">
        <v>2026</v>
      </c>
      <c r="E363" s="86" t="s">
        <v>129</v>
      </c>
      <c r="F363" s="41" t="s">
        <v>31</v>
      </c>
      <c r="G363" s="73">
        <f t="shared" ref="G363:H363" si="153">G364+G365</f>
        <v>0</v>
      </c>
      <c r="H363" s="73">
        <f t="shared" si="153"/>
        <v>0</v>
      </c>
      <c r="I363" s="58">
        <f t="shared" ref="I363" si="154">I364+I365</f>
        <v>0</v>
      </c>
      <c r="J363" s="89" t="s">
        <v>206</v>
      </c>
      <c r="K363" s="89" t="s">
        <v>172</v>
      </c>
      <c r="L363" s="89" t="s">
        <v>49</v>
      </c>
      <c r="M363" s="89" t="s">
        <v>49</v>
      </c>
      <c r="N363" s="83" t="s">
        <v>49</v>
      </c>
      <c r="O363" s="3"/>
    </row>
    <row r="364" spans="1:15" ht="50.25" hidden="1" customHeight="1" x14ac:dyDescent="0.3">
      <c r="A364" s="56"/>
      <c r="B364" s="87"/>
      <c r="C364" s="90"/>
      <c r="D364" s="90"/>
      <c r="E364" s="87"/>
      <c r="F364" s="41" t="s">
        <v>35</v>
      </c>
      <c r="G364" s="19">
        <v>0</v>
      </c>
      <c r="H364" s="19">
        <v>0</v>
      </c>
      <c r="I364" s="19">
        <v>0</v>
      </c>
      <c r="J364" s="90"/>
      <c r="K364" s="90"/>
      <c r="L364" s="90"/>
      <c r="M364" s="90"/>
      <c r="N364" s="84"/>
      <c r="O364" s="3"/>
    </row>
    <row r="365" spans="1:15" ht="50.25" hidden="1" customHeight="1" x14ac:dyDescent="0.3">
      <c r="A365" s="56"/>
      <c r="B365" s="88"/>
      <c r="C365" s="91"/>
      <c r="D365" s="91"/>
      <c r="E365" s="88"/>
      <c r="F365" s="41" t="s">
        <v>36</v>
      </c>
      <c r="G365" s="19">
        <v>0</v>
      </c>
      <c r="H365" s="19">
        <v>0</v>
      </c>
      <c r="I365" s="19">
        <v>0</v>
      </c>
      <c r="J365" s="91"/>
      <c r="K365" s="91"/>
      <c r="L365" s="91"/>
      <c r="M365" s="91"/>
      <c r="N365" s="85"/>
      <c r="O365" s="3"/>
    </row>
    <row r="366" spans="1:15" ht="50.25" hidden="1" customHeight="1" x14ac:dyDescent="0.3">
      <c r="A366" s="86"/>
      <c r="B366" s="86" t="s">
        <v>244</v>
      </c>
      <c r="C366" s="89">
        <v>2023</v>
      </c>
      <c r="D366" s="89">
        <v>2026</v>
      </c>
      <c r="E366" s="86" t="s">
        <v>129</v>
      </c>
      <c r="F366" s="41" t="s">
        <v>31</v>
      </c>
      <c r="G366" s="73">
        <f t="shared" ref="G366:H366" si="155">G367+G368</f>
        <v>0</v>
      </c>
      <c r="H366" s="73">
        <f t="shared" si="155"/>
        <v>0</v>
      </c>
      <c r="I366" s="58">
        <f t="shared" ref="I366" si="156">I367+I368</f>
        <v>0</v>
      </c>
      <c r="J366" s="89" t="s">
        <v>237</v>
      </c>
      <c r="K366" s="89" t="s">
        <v>172</v>
      </c>
      <c r="L366" s="89" t="s">
        <v>49</v>
      </c>
      <c r="M366" s="89" t="s">
        <v>49</v>
      </c>
      <c r="N366" s="83" t="s">
        <v>49</v>
      </c>
      <c r="O366" s="3"/>
    </row>
    <row r="367" spans="1:15" ht="50.25" hidden="1" customHeight="1" x14ac:dyDescent="0.3">
      <c r="A367" s="87"/>
      <c r="B367" s="87"/>
      <c r="C367" s="90"/>
      <c r="D367" s="90"/>
      <c r="E367" s="87"/>
      <c r="F367" s="41" t="s">
        <v>35</v>
      </c>
      <c r="G367" s="19">
        <v>0</v>
      </c>
      <c r="H367" s="19">
        <v>0</v>
      </c>
      <c r="I367" s="19">
        <v>0</v>
      </c>
      <c r="J367" s="90"/>
      <c r="K367" s="90"/>
      <c r="L367" s="90"/>
      <c r="M367" s="90"/>
      <c r="N367" s="84"/>
      <c r="O367" s="3"/>
    </row>
    <row r="368" spans="1:15" ht="50.25" hidden="1" customHeight="1" x14ac:dyDescent="0.3">
      <c r="A368" s="88"/>
      <c r="B368" s="88"/>
      <c r="C368" s="91"/>
      <c r="D368" s="91"/>
      <c r="E368" s="88"/>
      <c r="F368" s="41" t="s">
        <v>36</v>
      </c>
      <c r="G368" s="19">
        <v>0</v>
      </c>
      <c r="H368" s="19">
        <v>0</v>
      </c>
      <c r="I368" s="19">
        <v>0</v>
      </c>
      <c r="J368" s="91"/>
      <c r="K368" s="91"/>
      <c r="L368" s="91"/>
      <c r="M368" s="91"/>
      <c r="N368" s="85"/>
      <c r="O368" s="3"/>
    </row>
    <row r="369" spans="1:15" ht="50.25" hidden="1" customHeight="1" x14ac:dyDescent="0.3">
      <c r="A369" s="42"/>
      <c r="B369" s="86" t="s">
        <v>248</v>
      </c>
      <c r="C369" s="89">
        <v>2023</v>
      </c>
      <c r="D369" s="89">
        <v>2026</v>
      </c>
      <c r="E369" s="86" t="s">
        <v>129</v>
      </c>
      <c r="F369" s="41" t="s">
        <v>31</v>
      </c>
      <c r="G369" s="73">
        <f t="shared" ref="G369:H369" si="157">G370+G371</f>
        <v>0</v>
      </c>
      <c r="H369" s="73">
        <f t="shared" si="157"/>
        <v>0</v>
      </c>
      <c r="I369" s="58">
        <f t="shared" ref="I369" si="158">I370+I371</f>
        <v>0</v>
      </c>
      <c r="J369" s="89" t="s">
        <v>251</v>
      </c>
      <c r="K369" s="89" t="s">
        <v>90</v>
      </c>
      <c r="L369" s="89"/>
      <c r="M369" s="89" t="s">
        <v>49</v>
      </c>
      <c r="N369" s="83" t="s">
        <v>49</v>
      </c>
      <c r="O369" s="3"/>
    </row>
    <row r="370" spans="1:15" ht="50.25" hidden="1" customHeight="1" x14ac:dyDescent="0.3">
      <c r="A370" s="42"/>
      <c r="B370" s="87"/>
      <c r="C370" s="90"/>
      <c r="D370" s="90"/>
      <c r="E370" s="87"/>
      <c r="F370" s="41" t="s">
        <v>35</v>
      </c>
      <c r="G370" s="19">
        <v>0</v>
      </c>
      <c r="H370" s="19">
        <v>0</v>
      </c>
      <c r="I370" s="19">
        <v>0</v>
      </c>
      <c r="J370" s="90"/>
      <c r="K370" s="90"/>
      <c r="L370" s="90"/>
      <c r="M370" s="90"/>
      <c r="N370" s="84"/>
      <c r="O370" s="3"/>
    </row>
    <row r="371" spans="1:15" ht="50.25" hidden="1" customHeight="1" x14ac:dyDescent="0.3">
      <c r="A371" s="42"/>
      <c r="B371" s="88"/>
      <c r="C371" s="91"/>
      <c r="D371" s="91"/>
      <c r="E371" s="88"/>
      <c r="F371" s="41" t="s">
        <v>36</v>
      </c>
      <c r="G371" s="19">
        <v>0</v>
      </c>
      <c r="H371" s="19">
        <v>0</v>
      </c>
      <c r="I371" s="19">
        <v>0</v>
      </c>
      <c r="J371" s="91"/>
      <c r="K371" s="91"/>
      <c r="L371" s="91"/>
      <c r="M371" s="91"/>
      <c r="N371" s="85"/>
      <c r="O371" s="3"/>
    </row>
    <row r="372" spans="1:15" ht="40.200000000000003" customHeight="1" x14ac:dyDescent="0.3">
      <c r="A372" s="42"/>
      <c r="B372" s="86" t="s">
        <v>249</v>
      </c>
      <c r="C372" s="89">
        <v>2023</v>
      </c>
      <c r="D372" s="89">
        <v>2026</v>
      </c>
      <c r="E372" s="86" t="s">
        <v>129</v>
      </c>
      <c r="F372" s="41" t="s">
        <v>31</v>
      </c>
      <c r="G372" s="73">
        <f t="shared" ref="G372:H372" si="159">G373+G374</f>
        <v>61592.08</v>
      </c>
      <c r="H372" s="73">
        <f t="shared" si="159"/>
        <v>61592.08</v>
      </c>
      <c r="I372" s="58">
        <f t="shared" ref="I372" si="160">I373+I374</f>
        <v>100</v>
      </c>
      <c r="J372" s="89" t="s">
        <v>251</v>
      </c>
      <c r="K372" s="89" t="s">
        <v>90</v>
      </c>
      <c r="L372" s="89">
        <v>100</v>
      </c>
      <c r="M372" s="89">
        <v>100</v>
      </c>
      <c r="N372" s="83">
        <v>100</v>
      </c>
      <c r="O372" s="3"/>
    </row>
    <row r="373" spans="1:15" ht="55.2" customHeight="1" x14ac:dyDescent="0.3">
      <c r="A373" s="42"/>
      <c r="B373" s="87"/>
      <c r="C373" s="90"/>
      <c r="D373" s="90"/>
      <c r="E373" s="87"/>
      <c r="F373" s="41" t="s">
        <v>35</v>
      </c>
      <c r="G373" s="19">
        <v>61592.08</v>
      </c>
      <c r="H373" s="19">
        <v>61592.08</v>
      </c>
      <c r="I373" s="19">
        <v>100</v>
      </c>
      <c r="J373" s="90"/>
      <c r="K373" s="90"/>
      <c r="L373" s="90"/>
      <c r="M373" s="90"/>
      <c r="N373" s="84"/>
      <c r="O373" s="3"/>
    </row>
    <row r="374" spans="1:15" ht="36" customHeight="1" x14ac:dyDescent="0.3">
      <c r="A374" s="42"/>
      <c r="B374" s="88"/>
      <c r="C374" s="91"/>
      <c r="D374" s="91"/>
      <c r="E374" s="88"/>
      <c r="F374" s="41" t="s">
        <v>36</v>
      </c>
      <c r="G374" s="19">
        <v>0</v>
      </c>
      <c r="H374" s="19">
        <v>0</v>
      </c>
      <c r="I374" s="19">
        <v>0</v>
      </c>
      <c r="J374" s="91"/>
      <c r="K374" s="91"/>
      <c r="L374" s="91"/>
      <c r="M374" s="91"/>
      <c r="N374" s="85"/>
      <c r="O374" s="3"/>
    </row>
    <row r="375" spans="1:15" ht="50.25" hidden="1" customHeight="1" x14ac:dyDescent="0.3">
      <c r="A375" s="42"/>
      <c r="B375" s="86" t="s">
        <v>250</v>
      </c>
      <c r="C375" s="89">
        <v>2023</v>
      </c>
      <c r="D375" s="89">
        <v>2026</v>
      </c>
      <c r="E375" s="86" t="s">
        <v>129</v>
      </c>
      <c r="F375" s="41" t="s">
        <v>31</v>
      </c>
      <c r="G375" s="73">
        <f t="shared" ref="G375:H375" si="161">G376+G377</f>
        <v>0</v>
      </c>
      <c r="H375" s="73">
        <f t="shared" si="161"/>
        <v>0</v>
      </c>
      <c r="I375" s="58">
        <f t="shared" ref="I375" si="162">I376+I377</f>
        <v>0</v>
      </c>
      <c r="J375" s="89" t="s">
        <v>251</v>
      </c>
      <c r="K375" s="89" t="s">
        <v>90</v>
      </c>
      <c r="L375" s="89" t="s">
        <v>49</v>
      </c>
      <c r="M375" s="89" t="s">
        <v>49</v>
      </c>
      <c r="N375" s="83" t="s">
        <v>49</v>
      </c>
      <c r="O375" s="3"/>
    </row>
    <row r="376" spans="1:15" ht="50.25" hidden="1" customHeight="1" x14ac:dyDescent="0.3">
      <c r="A376" s="42"/>
      <c r="B376" s="87"/>
      <c r="C376" s="90"/>
      <c r="D376" s="90"/>
      <c r="E376" s="87"/>
      <c r="F376" s="41" t="s">
        <v>35</v>
      </c>
      <c r="G376" s="19">
        <v>0</v>
      </c>
      <c r="H376" s="19">
        <v>0</v>
      </c>
      <c r="I376" s="19">
        <v>0</v>
      </c>
      <c r="J376" s="90"/>
      <c r="K376" s="90"/>
      <c r="L376" s="90"/>
      <c r="M376" s="90"/>
      <c r="N376" s="84"/>
      <c r="O376" s="3"/>
    </row>
    <row r="377" spans="1:15" ht="50.25" hidden="1" customHeight="1" x14ac:dyDescent="0.3">
      <c r="A377" s="42"/>
      <c r="B377" s="88"/>
      <c r="C377" s="91"/>
      <c r="D377" s="91"/>
      <c r="E377" s="88"/>
      <c r="F377" s="41" t="s">
        <v>36</v>
      </c>
      <c r="G377" s="19">
        <v>0</v>
      </c>
      <c r="H377" s="19">
        <v>0</v>
      </c>
      <c r="I377" s="19">
        <v>0</v>
      </c>
      <c r="J377" s="91"/>
      <c r="K377" s="91"/>
      <c r="L377" s="91"/>
      <c r="M377" s="91"/>
      <c r="N377" s="85"/>
      <c r="O377" s="3"/>
    </row>
    <row r="378" spans="1:15" ht="50.25" hidden="1" customHeight="1" x14ac:dyDescent="0.3">
      <c r="A378" s="42"/>
      <c r="B378" s="86" t="s">
        <v>263</v>
      </c>
      <c r="C378" s="89">
        <v>2024</v>
      </c>
      <c r="D378" s="89">
        <v>2026</v>
      </c>
      <c r="E378" s="86" t="s">
        <v>129</v>
      </c>
      <c r="F378" s="41" t="s">
        <v>31</v>
      </c>
      <c r="G378" s="73">
        <f t="shared" ref="G378:H378" si="163">G379+G380</f>
        <v>0</v>
      </c>
      <c r="H378" s="73">
        <f t="shared" si="163"/>
        <v>0</v>
      </c>
      <c r="I378" s="58">
        <f t="shared" ref="I378" si="164">I379+I380</f>
        <v>0</v>
      </c>
      <c r="J378" s="89" t="s">
        <v>237</v>
      </c>
      <c r="K378" s="89" t="s">
        <v>91</v>
      </c>
      <c r="L378" s="89">
        <v>1</v>
      </c>
      <c r="M378" s="89" t="s">
        <v>49</v>
      </c>
      <c r="N378" s="83" t="s">
        <v>49</v>
      </c>
      <c r="O378" s="3"/>
    </row>
    <row r="379" spans="1:15" ht="50.25" hidden="1" customHeight="1" x14ac:dyDescent="0.3">
      <c r="A379" s="42"/>
      <c r="B379" s="87"/>
      <c r="C379" s="90"/>
      <c r="D379" s="90"/>
      <c r="E379" s="87"/>
      <c r="F379" s="41" t="s">
        <v>35</v>
      </c>
      <c r="G379" s="19">
        <v>0</v>
      </c>
      <c r="H379" s="19">
        <v>0</v>
      </c>
      <c r="I379" s="19">
        <v>0</v>
      </c>
      <c r="J379" s="90"/>
      <c r="K379" s="90"/>
      <c r="L379" s="90"/>
      <c r="M379" s="90"/>
      <c r="N379" s="84"/>
      <c r="O379" s="3"/>
    </row>
    <row r="380" spans="1:15" ht="50.25" hidden="1" customHeight="1" x14ac:dyDescent="0.3">
      <c r="A380" s="42"/>
      <c r="B380" s="88"/>
      <c r="C380" s="91"/>
      <c r="D380" s="91"/>
      <c r="E380" s="88"/>
      <c r="F380" s="41" t="s">
        <v>36</v>
      </c>
      <c r="G380" s="19">
        <v>0</v>
      </c>
      <c r="H380" s="19">
        <v>0</v>
      </c>
      <c r="I380" s="19">
        <v>0</v>
      </c>
      <c r="J380" s="91"/>
      <c r="K380" s="91"/>
      <c r="L380" s="91"/>
      <c r="M380" s="91"/>
      <c r="N380" s="85"/>
      <c r="O380" s="3"/>
    </row>
    <row r="381" spans="1:15" ht="33" customHeight="1" x14ac:dyDescent="0.3">
      <c r="A381" s="42"/>
      <c r="B381" s="86" t="s">
        <v>264</v>
      </c>
      <c r="C381" s="89">
        <v>2024</v>
      </c>
      <c r="D381" s="89">
        <v>2026</v>
      </c>
      <c r="E381" s="86" t="s">
        <v>129</v>
      </c>
      <c r="F381" s="41" t="s">
        <v>31</v>
      </c>
      <c r="G381" s="73">
        <f t="shared" ref="G381:H381" si="165">G382+G383</f>
        <v>6803136.2599999998</v>
      </c>
      <c r="H381" s="73">
        <f t="shared" si="165"/>
        <v>6803136.2599999998</v>
      </c>
      <c r="I381" s="58">
        <v>100</v>
      </c>
      <c r="J381" s="89" t="s">
        <v>125</v>
      </c>
      <c r="K381" s="89" t="s">
        <v>90</v>
      </c>
      <c r="L381" s="89">
        <v>100</v>
      </c>
      <c r="M381" s="89">
        <v>100</v>
      </c>
      <c r="N381" s="83">
        <v>100</v>
      </c>
      <c r="O381" s="3"/>
    </row>
    <row r="382" spans="1:15" ht="57.6" customHeight="1" x14ac:dyDescent="0.3">
      <c r="A382" s="42"/>
      <c r="B382" s="87"/>
      <c r="C382" s="90"/>
      <c r="D382" s="90"/>
      <c r="E382" s="87"/>
      <c r="F382" s="41" t="s">
        <v>35</v>
      </c>
      <c r="G382" s="19">
        <v>272125.46000000002</v>
      </c>
      <c r="H382" s="19">
        <v>272125.46000000002</v>
      </c>
      <c r="I382" s="19">
        <v>100</v>
      </c>
      <c r="J382" s="90"/>
      <c r="K382" s="90"/>
      <c r="L382" s="90"/>
      <c r="M382" s="90"/>
      <c r="N382" s="84"/>
      <c r="O382" s="3"/>
    </row>
    <row r="383" spans="1:15" ht="34.799999999999997" customHeight="1" x14ac:dyDescent="0.3">
      <c r="A383" s="42"/>
      <c r="B383" s="88"/>
      <c r="C383" s="91"/>
      <c r="D383" s="91"/>
      <c r="E383" s="88"/>
      <c r="F383" s="41" t="s">
        <v>36</v>
      </c>
      <c r="G383" s="19">
        <v>6531010.7999999998</v>
      </c>
      <c r="H383" s="19">
        <v>6531010.7999999998</v>
      </c>
      <c r="I383" s="19">
        <v>100</v>
      </c>
      <c r="J383" s="91"/>
      <c r="K383" s="91"/>
      <c r="L383" s="91"/>
      <c r="M383" s="91"/>
      <c r="N383" s="85"/>
      <c r="O383" s="3"/>
    </row>
    <row r="384" spans="1:15" ht="36" hidden="1" customHeight="1" x14ac:dyDescent="0.3">
      <c r="A384" s="42"/>
      <c r="B384" s="86" t="s">
        <v>268</v>
      </c>
      <c r="C384" s="89">
        <v>2024</v>
      </c>
      <c r="D384" s="89">
        <v>2026</v>
      </c>
      <c r="E384" s="86" t="s">
        <v>129</v>
      </c>
      <c r="F384" s="41" t="s">
        <v>31</v>
      </c>
      <c r="G384" s="73">
        <f t="shared" ref="G384:H384" si="166">G385+G386</f>
        <v>0</v>
      </c>
      <c r="H384" s="73">
        <f t="shared" si="166"/>
        <v>0</v>
      </c>
      <c r="I384" s="58">
        <f t="shared" ref="I384" si="167">I385+I386</f>
        <v>0</v>
      </c>
      <c r="J384" s="89" t="s">
        <v>269</v>
      </c>
      <c r="K384" s="89" t="s">
        <v>91</v>
      </c>
      <c r="L384" s="89">
        <v>1</v>
      </c>
      <c r="M384" s="89" t="s">
        <v>49</v>
      </c>
      <c r="N384" s="83" t="s">
        <v>49</v>
      </c>
      <c r="O384" s="3"/>
    </row>
    <row r="385" spans="1:15" ht="55.8" hidden="1" customHeight="1" x14ac:dyDescent="0.3">
      <c r="A385" s="42"/>
      <c r="B385" s="87"/>
      <c r="C385" s="90"/>
      <c r="D385" s="90"/>
      <c r="E385" s="87"/>
      <c r="F385" s="41" t="s">
        <v>35</v>
      </c>
      <c r="G385" s="19">
        <v>0</v>
      </c>
      <c r="H385" s="19">
        <v>0</v>
      </c>
      <c r="I385" s="19">
        <v>0</v>
      </c>
      <c r="J385" s="90"/>
      <c r="K385" s="90"/>
      <c r="L385" s="90"/>
      <c r="M385" s="90"/>
      <c r="N385" s="84"/>
      <c r="O385" s="3"/>
    </row>
    <row r="386" spans="1:15" ht="50.25" hidden="1" customHeight="1" x14ac:dyDescent="0.3">
      <c r="A386" s="42"/>
      <c r="B386" s="88"/>
      <c r="C386" s="91"/>
      <c r="D386" s="91"/>
      <c r="E386" s="88"/>
      <c r="F386" s="41" t="s">
        <v>36</v>
      </c>
      <c r="G386" s="19">
        <v>0</v>
      </c>
      <c r="H386" s="19">
        <v>0</v>
      </c>
      <c r="I386" s="19">
        <v>0</v>
      </c>
      <c r="J386" s="91"/>
      <c r="K386" s="91"/>
      <c r="L386" s="91"/>
      <c r="M386" s="91"/>
      <c r="N386" s="85"/>
      <c r="O386" s="3"/>
    </row>
    <row r="387" spans="1:15" ht="37.799999999999997" customHeight="1" x14ac:dyDescent="0.3">
      <c r="A387" s="42"/>
      <c r="B387" s="86" t="s">
        <v>273</v>
      </c>
      <c r="C387" s="89">
        <v>2024</v>
      </c>
      <c r="D387" s="89">
        <v>2026</v>
      </c>
      <c r="E387" s="86" t="s">
        <v>129</v>
      </c>
      <c r="F387" s="41" t="s">
        <v>31</v>
      </c>
      <c r="G387" s="73">
        <f t="shared" ref="G387:H387" si="168">G388+G389</f>
        <v>377242.65</v>
      </c>
      <c r="H387" s="73">
        <f t="shared" si="168"/>
        <v>377242.65</v>
      </c>
      <c r="I387" s="58">
        <f t="shared" ref="I387" si="169">I388+I389</f>
        <v>100</v>
      </c>
      <c r="J387" s="89" t="s">
        <v>274</v>
      </c>
      <c r="K387" s="89" t="s">
        <v>91</v>
      </c>
      <c r="L387" s="89">
        <v>5</v>
      </c>
      <c r="M387" s="89">
        <v>5</v>
      </c>
      <c r="N387" s="83">
        <v>100</v>
      </c>
      <c r="O387" s="3"/>
    </row>
    <row r="388" spans="1:15" ht="60.6" customHeight="1" x14ac:dyDescent="0.3">
      <c r="A388" s="42"/>
      <c r="B388" s="87"/>
      <c r="C388" s="90"/>
      <c r="D388" s="90"/>
      <c r="E388" s="87"/>
      <c r="F388" s="41" t="s">
        <v>35</v>
      </c>
      <c r="G388" s="19">
        <v>377242.65</v>
      </c>
      <c r="H388" s="19">
        <v>377242.65</v>
      </c>
      <c r="I388" s="19">
        <v>100</v>
      </c>
      <c r="J388" s="90"/>
      <c r="K388" s="90"/>
      <c r="L388" s="90"/>
      <c r="M388" s="90"/>
      <c r="N388" s="84"/>
      <c r="O388" s="3"/>
    </row>
    <row r="389" spans="1:15" ht="37.200000000000003" customHeight="1" x14ac:dyDescent="0.3">
      <c r="A389" s="42"/>
      <c r="B389" s="88"/>
      <c r="C389" s="91"/>
      <c r="D389" s="91"/>
      <c r="E389" s="88"/>
      <c r="F389" s="41" t="s">
        <v>36</v>
      </c>
      <c r="G389" s="19">
        <v>0</v>
      </c>
      <c r="H389" s="19">
        <v>0</v>
      </c>
      <c r="I389" s="19">
        <v>0</v>
      </c>
      <c r="J389" s="91"/>
      <c r="K389" s="91"/>
      <c r="L389" s="91"/>
      <c r="M389" s="91"/>
      <c r="N389" s="85"/>
      <c r="O389" s="3"/>
    </row>
    <row r="390" spans="1:15" ht="38.4" customHeight="1" x14ac:dyDescent="0.3">
      <c r="A390" s="42"/>
      <c r="B390" s="86" t="s">
        <v>275</v>
      </c>
      <c r="C390" s="89">
        <v>2024</v>
      </c>
      <c r="D390" s="89">
        <v>2026</v>
      </c>
      <c r="E390" s="86" t="s">
        <v>129</v>
      </c>
      <c r="F390" s="41" t="s">
        <v>31</v>
      </c>
      <c r="G390" s="73">
        <f t="shared" ref="G390:H390" si="170">G391+G392</f>
        <v>419858.72</v>
      </c>
      <c r="H390" s="73">
        <f t="shared" si="170"/>
        <v>419858.72</v>
      </c>
      <c r="I390" s="58">
        <f t="shared" ref="I390" si="171">I391+I392</f>
        <v>100</v>
      </c>
      <c r="J390" s="89" t="s">
        <v>21</v>
      </c>
      <c r="K390" s="89" t="s">
        <v>90</v>
      </c>
      <c r="L390" s="89">
        <v>100</v>
      </c>
      <c r="M390" s="89">
        <v>100</v>
      </c>
      <c r="N390" s="83">
        <v>100</v>
      </c>
      <c r="O390" s="3"/>
    </row>
    <row r="391" spans="1:15" ht="56.4" customHeight="1" x14ac:dyDescent="0.3">
      <c r="A391" s="42"/>
      <c r="B391" s="87"/>
      <c r="C391" s="90"/>
      <c r="D391" s="90"/>
      <c r="E391" s="87"/>
      <c r="F391" s="41" t="s">
        <v>35</v>
      </c>
      <c r="G391" s="19">
        <v>419858.72</v>
      </c>
      <c r="H391" s="19">
        <v>419858.72</v>
      </c>
      <c r="I391" s="19">
        <v>100</v>
      </c>
      <c r="J391" s="90"/>
      <c r="K391" s="90"/>
      <c r="L391" s="90"/>
      <c r="M391" s="90"/>
      <c r="N391" s="84"/>
      <c r="O391" s="3"/>
    </row>
    <row r="392" spans="1:15" ht="38.4" customHeight="1" x14ac:dyDescent="0.3">
      <c r="A392" s="42"/>
      <c r="B392" s="88"/>
      <c r="C392" s="91"/>
      <c r="D392" s="91"/>
      <c r="E392" s="88"/>
      <c r="F392" s="41" t="s">
        <v>36</v>
      </c>
      <c r="G392" s="19">
        <v>0</v>
      </c>
      <c r="H392" s="19">
        <v>0</v>
      </c>
      <c r="I392" s="19">
        <v>0</v>
      </c>
      <c r="J392" s="91"/>
      <c r="K392" s="91"/>
      <c r="L392" s="91"/>
      <c r="M392" s="91"/>
      <c r="N392" s="85"/>
      <c r="O392" s="3"/>
    </row>
    <row r="393" spans="1:15" ht="42" customHeight="1" x14ac:dyDescent="0.3">
      <c r="A393" s="42"/>
      <c r="B393" s="86" t="s">
        <v>276</v>
      </c>
      <c r="C393" s="89">
        <v>2024</v>
      </c>
      <c r="D393" s="89">
        <v>2026</v>
      </c>
      <c r="E393" s="86" t="s">
        <v>129</v>
      </c>
      <c r="F393" s="41" t="s">
        <v>31</v>
      </c>
      <c r="G393" s="73">
        <f t="shared" ref="G393:H393" si="172">G394+G395</f>
        <v>328000</v>
      </c>
      <c r="H393" s="73">
        <f t="shared" si="172"/>
        <v>328000</v>
      </c>
      <c r="I393" s="58">
        <f t="shared" ref="I393" si="173">I394+I395</f>
        <v>100</v>
      </c>
      <c r="J393" s="89" t="s">
        <v>277</v>
      </c>
      <c r="K393" s="89" t="s">
        <v>91</v>
      </c>
      <c r="L393" s="97">
        <v>1</v>
      </c>
      <c r="M393" s="97">
        <v>1</v>
      </c>
      <c r="N393" s="116">
        <v>100</v>
      </c>
      <c r="O393" s="3"/>
    </row>
    <row r="394" spans="1:15" ht="60.6" customHeight="1" x14ac:dyDescent="0.3">
      <c r="A394" s="42"/>
      <c r="B394" s="87"/>
      <c r="C394" s="90"/>
      <c r="D394" s="90"/>
      <c r="E394" s="87"/>
      <c r="F394" s="41" t="s">
        <v>35</v>
      </c>
      <c r="G394" s="19">
        <v>328000</v>
      </c>
      <c r="H394" s="19">
        <v>328000</v>
      </c>
      <c r="I394" s="19">
        <v>100</v>
      </c>
      <c r="J394" s="90"/>
      <c r="K394" s="90"/>
      <c r="L394" s="98"/>
      <c r="M394" s="98"/>
      <c r="N394" s="117"/>
      <c r="O394" s="3"/>
    </row>
    <row r="395" spans="1:15" ht="50.25" customHeight="1" x14ac:dyDescent="0.3">
      <c r="A395" s="42"/>
      <c r="B395" s="88"/>
      <c r="C395" s="91"/>
      <c r="D395" s="91"/>
      <c r="E395" s="88"/>
      <c r="F395" s="41" t="s">
        <v>36</v>
      </c>
      <c r="G395" s="19">
        <v>0</v>
      </c>
      <c r="H395" s="19">
        <v>0</v>
      </c>
      <c r="I395" s="19">
        <v>0</v>
      </c>
      <c r="J395" s="91"/>
      <c r="K395" s="91"/>
      <c r="L395" s="99"/>
      <c r="M395" s="99"/>
      <c r="N395" s="118"/>
      <c r="O395" s="3"/>
    </row>
    <row r="396" spans="1:15" ht="50.25" customHeight="1" x14ac:dyDescent="0.3">
      <c r="A396" s="42"/>
      <c r="B396" s="86" t="s">
        <v>278</v>
      </c>
      <c r="C396" s="89">
        <v>2024</v>
      </c>
      <c r="D396" s="89">
        <v>2026</v>
      </c>
      <c r="E396" s="86" t="s">
        <v>129</v>
      </c>
      <c r="F396" s="41" t="s">
        <v>31</v>
      </c>
      <c r="G396" s="73">
        <f t="shared" ref="G396:H396" si="174">G397+G398</f>
        <v>215712.48</v>
      </c>
      <c r="H396" s="73">
        <f t="shared" si="174"/>
        <v>215712.48</v>
      </c>
      <c r="I396" s="58">
        <f t="shared" ref="I396" si="175">I397+I398</f>
        <v>100</v>
      </c>
      <c r="J396" s="89" t="s">
        <v>279</v>
      </c>
      <c r="K396" s="89" t="s">
        <v>91</v>
      </c>
      <c r="L396" s="97">
        <v>1</v>
      </c>
      <c r="M396" s="97">
        <v>1</v>
      </c>
      <c r="N396" s="116">
        <v>100</v>
      </c>
      <c r="O396" s="3"/>
    </row>
    <row r="397" spans="1:15" ht="50.25" customHeight="1" x14ac:dyDescent="0.3">
      <c r="A397" s="42"/>
      <c r="B397" s="87"/>
      <c r="C397" s="90"/>
      <c r="D397" s="90"/>
      <c r="E397" s="87"/>
      <c r="F397" s="41" t="s">
        <v>35</v>
      </c>
      <c r="G397" s="19">
        <v>215712.48</v>
      </c>
      <c r="H397" s="19">
        <v>215712.48</v>
      </c>
      <c r="I397" s="19">
        <v>100</v>
      </c>
      <c r="J397" s="90"/>
      <c r="K397" s="90"/>
      <c r="L397" s="98"/>
      <c r="M397" s="98"/>
      <c r="N397" s="117"/>
      <c r="O397" s="3"/>
    </row>
    <row r="398" spans="1:15" ht="50.25" customHeight="1" x14ac:dyDescent="0.3">
      <c r="A398" s="42"/>
      <c r="B398" s="88"/>
      <c r="C398" s="91"/>
      <c r="D398" s="91"/>
      <c r="E398" s="88"/>
      <c r="F398" s="41" t="s">
        <v>36</v>
      </c>
      <c r="G398" s="19">
        <v>0</v>
      </c>
      <c r="H398" s="19">
        <v>0</v>
      </c>
      <c r="I398" s="19">
        <v>0</v>
      </c>
      <c r="J398" s="91"/>
      <c r="K398" s="91"/>
      <c r="L398" s="99"/>
      <c r="M398" s="99"/>
      <c r="N398" s="118"/>
      <c r="O398" s="3"/>
    </row>
    <row r="399" spans="1:15" ht="34.200000000000003" customHeight="1" x14ac:dyDescent="0.3">
      <c r="A399" s="86"/>
      <c r="B399" s="86" t="s">
        <v>280</v>
      </c>
      <c r="C399" s="89">
        <v>2024</v>
      </c>
      <c r="D399" s="89">
        <v>2026</v>
      </c>
      <c r="E399" s="86" t="s">
        <v>129</v>
      </c>
      <c r="F399" s="41" t="s">
        <v>31</v>
      </c>
      <c r="G399" s="73">
        <f t="shared" ref="G399:H399" si="176">G400+G401</f>
        <v>87534.24</v>
      </c>
      <c r="H399" s="73">
        <f t="shared" si="176"/>
        <v>87534.24</v>
      </c>
      <c r="I399" s="58">
        <f t="shared" ref="I399" si="177">I400+I401</f>
        <v>100</v>
      </c>
      <c r="J399" s="89" t="s">
        <v>279</v>
      </c>
      <c r="K399" s="89" t="s">
        <v>91</v>
      </c>
      <c r="L399" s="97">
        <v>1</v>
      </c>
      <c r="M399" s="97">
        <v>1</v>
      </c>
      <c r="N399" s="116">
        <v>100</v>
      </c>
      <c r="O399" s="3"/>
    </row>
    <row r="400" spans="1:15" ht="55.8" customHeight="1" x14ac:dyDescent="0.3">
      <c r="A400" s="87"/>
      <c r="B400" s="87"/>
      <c r="C400" s="90"/>
      <c r="D400" s="90"/>
      <c r="E400" s="87"/>
      <c r="F400" s="41" t="s">
        <v>35</v>
      </c>
      <c r="G400" s="19">
        <v>87534.24</v>
      </c>
      <c r="H400" s="19">
        <v>87534.24</v>
      </c>
      <c r="I400" s="19">
        <v>100</v>
      </c>
      <c r="J400" s="90"/>
      <c r="K400" s="90"/>
      <c r="L400" s="98"/>
      <c r="M400" s="98"/>
      <c r="N400" s="117"/>
      <c r="O400" s="3"/>
    </row>
    <row r="401" spans="1:15" ht="38.4" customHeight="1" x14ac:dyDescent="0.3">
      <c r="A401" s="88"/>
      <c r="B401" s="88"/>
      <c r="C401" s="91"/>
      <c r="D401" s="91"/>
      <c r="E401" s="88"/>
      <c r="F401" s="41" t="s">
        <v>36</v>
      </c>
      <c r="G401" s="19">
        <v>0</v>
      </c>
      <c r="H401" s="19">
        <v>0</v>
      </c>
      <c r="I401" s="19">
        <v>0</v>
      </c>
      <c r="J401" s="91"/>
      <c r="K401" s="91"/>
      <c r="L401" s="99"/>
      <c r="M401" s="99"/>
      <c r="N401" s="118"/>
      <c r="O401" s="3"/>
    </row>
    <row r="402" spans="1:15" ht="30.75" customHeight="1" x14ac:dyDescent="0.3">
      <c r="A402" s="86"/>
      <c r="B402" s="86" t="s">
        <v>113</v>
      </c>
      <c r="C402" s="92">
        <v>2020</v>
      </c>
      <c r="D402" s="92">
        <v>2026</v>
      </c>
      <c r="E402" s="89" t="s">
        <v>49</v>
      </c>
      <c r="F402" s="89" t="s">
        <v>49</v>
      </c>
      <c r="G402" s="94" t="s">
        <v>49</v>
      </c>
      <c r="H402" s="94" t="s">
        <v>49</v>
      </c>
      <c r="I402" s="94" t="s">
        <v>49</v>
      </c>
      <c r="J402" s="89"/>
      <c r="K402" s="89"/>
      <c r="L402" s="89"/>
      <c r="M402" s="89"/>
      <c r="N402" s="89"/>
      <c r="O402" s="3"/>
    </row>
    <row r="403" spans="1:15" ht="30.75" customHeight="1" x14ac:dyDescent="0.3">
      <c r="A403" s="87"/>
      <c r="B403" s="87"/>
      <c r="C403" s="92"/>
      <c r="D403" s="92"/>
      <c r="E403" s="90"/>
      <c r="F403" s="90"/>
      <c r="G403" s="95"/>
      <c r="H403" s="95"/>
      <c r="I403" s="95"/>
      <c r="J403" s="90"/>
      <c r="K403" s="90"/>
      <c r="L403" s="90"/>
      <c r="M403" s="90"/>
      <c r="N403" s="90"/>
      <c r="O403" s="3"/>
    </row>
    <row r="404" spans="1:15" ht="30.75" customHeight="1" x14ac:dyDescent="0.3">
      <c r="A404" s="88"/>
      <c r="B404" s="88"/>
      <c r="C404" s="92"/>
      <c r="D404" s="92"/>
      <c r="E404" s="91"/>
      <c r="F404" s="91"/>
      <c r="G404" s="96"/>
      <c r="H404" s="96"/>
      <c r="I404" s="96"/>
      <c r="J404" s="91"/>
      <c r="K404" s="91"/>
      <c r="L404" s="91"/>
      <c r="M404" s="91"/>
      <c r="N404" s="91"/>
      <c r="O404" s="3"/>
    </row>
    <row r="405" spans="1:15" ht="31.2" customHeight="1" x14ac:dyDescent="0.3">
      <c r="A405" s="86"/>
      <c r="B405" s="86" t="s">
        <v>96</v>
      </c>
      <c r="C405" s="92">
        <v>2020</v>
      </c>
      <c r="D405" s="92">
        <v>2026</v>
      </c>
      <c r="E405" s="93" t="s">
        <v>129</v>
      </c>
      <c r="F405" s="41" t="s">
        <v>31</v>
      </c>
      <c r="G405" s="67">
        <f t="shared" ref="G405:H405" si="178">G406+G407</f>
        <v>16578064.49</v>
      </c>
      <c r="H405" s="67">
        <f t="shared" si="178"/>
        <v>16552745.539999999</v>
      </c>
      <c r="I405" s="19">
        <v>99.85</v>
      </c>
      <c r="J405" s="89" t="s">
        <v>49</v>
      </c>
      <c r="K405" s="89" t="s">
        <v>49</v>
      </c>
      <c r="L405" s="89" t="s">
        <v>49</v>
      </c>
      <c r="M405" s="89" t="s">
        <v>49</v>
      </c>
      <c r="N405" s="89" t="s">
        <v>49</v>
      </c>
      <c r="O405" s="3"/>
    </row>
    <row r="406" spans="1:15" ht="58.8" customHeight="1" x14ac:dyDescent="0.3">
      <c r="A406" s="87"/>
      <c r="B406" s="87"/>
      <c r="C406" s="92"/>
      <c r="D406" s="92"/>
      <c r="E406" s="93"/>
      <c r="F406" s="41" t="s">
        <v>20</v>
      </c>
      <c r="G406" s="67">
        <f t="shared" ref="G406:H407" si="179">G412+G409</f>
        <v>828456.3</v>
      </c>
      <c r="H406" s="67">
        <f t="shared" si="179"/>
        <v>827190.35</v>
      </c>
      <c r="I406" s="19">
        <f t="shared" ref="I406" si="180">I412+I409</f>
        <v>99.85</v>
      </c>
      <c r="J406" s="90"/>
      <c r="K406" s="90"/>
      <c r="L406" s="90"/>
      <c r="M406" s="90"/>
      <c r="N406" s="90"/>
      <c r="O406" s="3"/>
    </row>
    <row r="407" spans="1:15" ht="45" customHeight="1" x14ac:dyDescent="0.3">
      <c r="A407" s="88"/>
      <c r="B407" s="88"/>
      <c r="C407" s="92"/>
      <c r="D407" s="92"/>
      <c r="E407" s="93"/>
      <c r="F407" s="41" t="s">
        <v>36</v>
      </c>
      <c r="G407" s="67">
        <f t="shared" si="179"/>
        <v>15749608.189999999</v>
      </c>
      <c r="H407" s="67">
        <f t="shared" si="179"/>
        <v>15725555.189999999</v>
      </c>
      <c r="I407" s="19">
        <v>99.85</v>
      </c>
      <c r="J407" s="91"/>
      <c r="K407" s="91"/>
      <c r="L407" s="91"/>
      <c r="M407" s="91"/>
      <c r="N407" s="91"/>
      <c r="O407" s="3"/>
    </row>
    <row r="408" spans="1:15" ht="45" customHeight="1" x14ac:dyDescent="0.3">
      <c r="A408" s="42"/>
      <c r="B408" s="86" t="s">
        <v>184</v>
      </c>
      <c r="C408" s="92">
        <v>2020</v>
      </c>
      <c r="D408" s="92">
        <v>2026</v>
      </c>
      <c r="E408" s="93" t="s">
        <v>129</v>
      </c>
      <c r="F408" s="41" t="s">
        <v>31</v>
      </c>
      <c r="G408" s="67">
        <f t="shared" ref="G408:H408" si="181">G409+G410</f>
        <v>16569125.970000001</v>
      </c>
      <c r="H408" s="67">
        <f t="shared" si="181"/>
        <v>16543807.02</v>
      </c>
      <c r="I408" s="19">
        <v>99.85</v>
      </c>
      <c r="J408" s="89" t="s">
        <v>97</v>
      </c>
      <c r="K408" s="89" t="s">
        <v>90</v>
      </c>
      <c r="L408" s="89">
        <v>100</v>
      </c>
      <c r="M408" s="89">
        <v>100</v>
      </c>
      <c r="N408" s="83">
        <v>100</v>
      </c>
      <c r="O408" s="3"/>
    </row>
    <row r="409" spans="1:15" ht="56.4" customHeight="1" x14ac:dyDescent="0.3">
      <c r="A409" s="42"/>
      <c r="B409" s="87"/>
      <c r="C409" s="92"/>
      <c r="D409" s="92"/>
      <c r="E409" s="93"/>
      <c r="F409" s="41" t="s">
        <v>20</v>
      </c>
      <c r="G409" s="19">
        <v>828456.3</v>
      </c>
      <c r="H409" s="19">
        <v>827190.35</v>
      </c>
      <c r="I409" s="19">
        <v>99.85</v>
      </c>
      <c r="J409" s="90"/>
      <c r="K409" s="90"/>
      <c r="L409" s="90"/>
      <c r="M409" s="90"/>
      <c r="N409" s="84"/>
      <c r="O409" s="3"/>
    </row>
    <row r="410" spans="1:15" ht="72" customHeight="1" x14ac:dyDescent="0.3">
      <c r="A410" s="42"/>
      <c r="B410" s="88"/>
      <c r="C410" s="92"/>
      <c r="D410" s="92"/>
      <c r="E410" s="93"/>
      <c r="F410" s="41" t="s">
        <v>36</v>
      </c>
      <c r="G410" s="19">
        <v>15740669.67</v>
      </c>
      <c r="H410" s="19">
        <v>15716616.67</v>
      </c>
      <c r="I410" s="19">
        <f>H410/G410*100</f>
        <v>99.847192015941715</v>
      </c>
      <c r="J410" s="91"/>
      <c r="K410" s="91"/>
      <c r="L410" s="91"/>
      <c r="M410" s="91"/>
      <c r="N410" s="85"/>
      <c r="O410" s="3"/>
    </row>
    <row r="411" spans="1:15" ht="37.5" customHeight="1" x14ac:dyDescent="0.3">
      <c r="A411" s="86"/>
      <c r="B411" s="86" t="s">
        <v>233</v>
      </c>
      <c r="C411" s="92">
        <v>2020</v>
      </c>
      <c r="D411" s="92">
        <v>2026</v>
      </c>
      <c r="E411" s="93" t="s">
        <v>129</v>
      </c>
      <c r="F411" s="41" t="s">
        <v>31</v>
      </c>
      <c r="G411" s="67">
        <f t="shared" ref="G411:H411" si="182">G412+G413</f>
        <v>8938.52</v>
      </c>
      <c r="H411" s="67">
        <f t="shared" si="182"/>
        <v>8938.52</v>
      </c>
      <c r="I411" s="19">
        <f t="shared" ref="I411" si="183">I412+I413</f>
        <v>100</v>
      </c>
      <c r="J411" s="89" t="s">
        <v>125</v>
      </c>
      <c r="K411" s="89" t="s">
        <v>90</v>
      </c>
      <c r="L411" s="89">
        <v>100</v>
      </c>
      <c r="M411" s="89">
        <v>100</v>
      </c>
      <c r="N411" s="83">
        <v>100</v>
      </c>
      <c r="O411" s="3"/>
    </row>
    <row r="412" spans="1:15" ht="56.4" customHeight="1" x14ac:dyDescent="0.3">
      <c r="A412" s="87"/>
      <c r="B412" s="87"/>
      <c r="C412" s="92"/>
      <c r="D412" s="92"/>
      <c r="E412" s="93"/>
      <c r="F412" s="41" t="s">
        <v>20</v>
      </c>
      <c r="G412" s="19">
        <v>0</v>
      </c>
      <c r="H412" s="19">
        <v>0</v>
      </c>
      <c r="I412" s="19">
        <v>0</v>
      </c>
      <c r="J412" s="90"/>
      <c r="K412" s="90"/>
      <c r="L412" s="90"/>
      <c r="M412" s="90"/>
      <c r="N412" s="84"/>
      <c r="O412" s="3"/>
    </row>
    <row r="413" spans="1:15" ht="53.25" customHeight="1" x14ac:dyDescent="0.3">
      <c r="A413" s="88"/>
      <c r="B413" s="88"/>
      <c r="C413" s="92"/>
      <c r="D413" s="92"/>
      <c r="E413" s="93"/>
      <c r="F413" s="41" t="s">
        <v>36</v>
      </c>
      <c r="G413" s="19">
        <v>8938.52</v>
      </c>
      <c r="H413" s="19">
        <v>8938.52</v>
      </c>
      <c r="I413" s="19">
        <v>100</v>
      </c>
      <c r="J413" s="91"/>
      <c r="K413" s="91"/>
      <c r="L413" s="91"/>
      <c r="M413" s="91"/>
      <c r="N413" s="85"/>
      <c r="O413" s="3"/>
    </row>
    <row r="414" spans="1:15" ht="53.25" customHeight="1" x14ac:dyDescent="0.3">
      <c r="A414" s="42"/>
      <c r="B414" s="54" t="s">
        <v>114</v>
      </c>
      <c r="C414" s="44">
        <v>2020</v>
      </c>
      <c r="D414" s="44">
        <v>2026</v>
      </c>
      <c r="E414" s="43" t="s">
        <v>49</v>
      </c>
      <c r="F414" s="43" t="s">
        <v>49</v>
      </c>
      <c r="G414" s="59" t="s">
        <v>49</v>
      </c>
      <c r="H414" s="59" t="s">
        <v>49</v>
      </c>
      <c r="I414" s="59" t="s">
        <v>49</v>
      </c>
      <c r="J414" s="43"/>
      <c r="K414" s="43"/>
      <c r="L414" s="43"/>
      <c r="M414" s="43"/>
      <c r="N414" s="43"/>
      <c r="O414" s="3"/>
    </row>
    <row r="415" spans="1:15" ht="22.2" customHeight="1" x14ac:dyDescent="0.3">
      <c r="A415" s="42"/>
      <c r="B415" s="86" t="s">
        <v>0</v>
      </c>
      <c r="C415" s="89">
        <v>2020</v>
      </c>
      <c r="D415" s="89">
        <v>2026</v>
      </c>
      <c r="E415" s="89" t="s">
        <v>129</v>
      </c>
      <c r="F415" s="41" t="s">
        <v>31</v>
      </c>
      <c r="G415" s="67">
        <f t="shared" ref="G415:H415" si="184">G416+G417</f>
        <v>155413.13</v>
      </c>
      <c r="H415" s="67">
        <f t="shared" si="184"/>
        <v>155413.13</v>
      </c>
      <c r="I415" s="19">
        <f t="shared" ref="I415" si="185">I416+I417</f>
        <v>100</v>
      </c>
      <c r="J415" s="89" t="s">
        <v>49</v>
      </c>
      <c r="K415" s="89" t="s">
        <v>49</v>
      </c>
      <c r="L415" s="89" t="s">
        <v>49</v>
      </c>
      <c r="M415" s="89" t="s">
        <v>49</v>
      </c>
      <c r="N415" s="83" t="s">
        <v>49</v>
      </c>
      <c r="O415" s="3"/>
    </row>
    <row r="416" spans="1:15" ht="53.25" customHeight="1" x14ac:dyDescent="0.3">
      <c r="A416" s="42"/>
      <c r="B416" s="87"/>
      <c r="C416" s="90"/>
      <c r="D416" s="90"/>
      <c r="E416" s="90"/>
      <c r="F416" s="41" t="s">
        <v>35</v>
      </c>
      <c r="G416" s="67">
        <f t="shared" ref="G416:H416" si="186">G422+G470+G425+G428+G419++G431+G434+G437+G440+G443+G446+G449+G452+G455+G458+G461+G464+G467</f>
        <v>155413.13</v>
      </c>
      <c r="H416" s="67">
        <f t="shared" si="186"/>
        <v>155413.13</v>
      </c>
      <c r="I416" s="19">
        <v>100</v>
      </c>
      <c r="J416" s="90"/>
      <c r="K416" s="90"/>
      <c r="L416" s="90"/>
      <c r="M416" s="90"/>
      <c r="N416" s="84"/>
      <c r="O416" s="3"/>
    </row>
    <row r="417" spans="1:15" ht="39.6" customHeight="1" x14ac:dyDescent="0.3">
      <c r="A417" s="42"/>
      <c r="B417" s="88"/>
      <c r="C417" s="91"/>
      <c r="D417" s="91"/>
      <c r="E417" s="91"/>
      <c r="F417" s="41" t="s">
        <v>36</v>
      </c>
      <c r="G417" s="67">
        <f t="shared" ref="G417:H417" si="187">G423+G471+G426+G429+G420+G432+G435+G438+G441+G444+G447+G450+G453+G456+G459+G462+G465+G468</f>
        <v>0</v>
      </c>
      <c r="H417" s="67">
        <f t="shared" si="187"/>
        <v>0</v>
      </c>
      <c r="I417" s="19">
        <f t="shared" ref="I417" si="188">I423+I471+I426+I429+I420+I432+I435+I438+I441+I444+I447+I450+I453+I456+I459+I462+I465+I468</f>
        <v>0</v>
      </c>
      <c r="J417" s="91"/>
      <c r="K417" s="91"/>
      <c r="L417" s="91"/>
      <c r="M417" s="91"/>
      <c r="N417" s="85"/>
      <c r="O417" s="3"/>
    </row>
    <row r="418" spans="1:15" ht="34.200000000000003" customHeight="1" x14ac:dyDescent="0.3">
      <c r="A418" s="42"/>
      <c r="B418" s="86" t="s">
        <v>157</v>
      </c>
      <c r="C418" s="89">
        <v>2020</v>
      </c>
      <c r="D418" s="89">
        <v>2026</v>
      </c>
      <c r="E418" s="86" t="s">
        <v>129</v>
      </c>
      <c r="F418" s="41" t="s">
        <v>31</v>
      </c>
      <c r="G418" s="67">
        <f t="shared" ref="G418:H418" si="189">G419+G420</f>
        <v>72857.45</v>
      </c>
      <c r="H418" s="67">
        <f t="shared" si="189"/>
        <v>72857.45</v>
      </c>
      <c r="I418" s="19">
        <f t="shared" ref="I418" si="190">I419+I420</f>
        <v>100</v>
      </c>
      <c r="J418" s="89" t="s">
        <v>154</v>
      </c>
      <c r="K418" s="97" t="s">
        <v>172</v>
      </c>
      <c r="L418" s="97">
        <v>1</v>
      </c>
      <c r="M418" s="97">
        <v>1</v>
      </c>
      <c r="N418" s="80"/>
      <c r="O418" s="3"/>
    </row>
    <row r="419" spans="1:15" ht="60" customHeight="1" x14ac:dyDescent="0.3">
      <c r="A419" s="42"/>
      <c r="B419" s="87"/>
      <c r="C419" s="90"/>
      <c r="D419" s="90"/>
      <c r="E419" s="87"/>
      <c r="F419" s="41" t="s">
        <v>35</v>
      </c>
      <c r="G419" s="19">
        <v>72857.45</v>
      </c>
      <c r="H419" s="19">
        <v>72857.45</v>
      </c>
      <c r="I419" s="19">
        <v>100</v>
      </c>
      <c r="J419" s="90"/>
      <c r="K419" s="98"/>
      <c r="L419" s="98"/>
      <c r="M419" s="98"/>
      <c r="N419" s="80">
        <v>100</v>
      </c>
      <c r="O419" s="3"/>
    </row>
    <row r="420" spans="1:15" ht="39.6" customHeight="1" x14ac:dyDescent="0.3">
      <c r="A420" s="42"/>
      <c r="B420" s="88"/>
      <c r="C420" s="91"/>
      <c r="D420" s="91"/>
      <c r="E420" s="88"/>
      <c r="F420" s="41" t="s">
        <v>36</v>
      </c>
      <c r="G420" s="19">
        <v>0</v>
      </c>
      <c r="H420" s="19">
        <v>0</v>
      </c>
      <c r="I420" s="19">
        <v>0</v>
      </c>
      <c r="J420" s="91"/>
      <c r="K420" s="99"/>
      <c r="L420" s="99"/>
      <c r="M420" s="99"/>
      <c r="N420" s="80"/>
      <c r="O420" s="3"/>
    </row>
    <row r="421" spans="1:15" ht="53.25" hidden="1" customHeight="1" x14ac:dyDescent="0.3">
      <c r="A421" s="42"/>
      <c r="B421" s="86" t="s">
        <v>165</v>
      </c>
      <c r="C421" s="89">
        <v>2020</v>
      </c>
      <c r="D421" s="89">
        <v>2026</v>
      </c>
      <c r="E421" s="86" t="s">
        <v>129</v>
      </c>
      <c r="F421" s="41" t="s">
        <v>31</v>
      </c>
      <c r="G421" s="67">
        <f t="shared" ref="G421:H421" si="191">G422+G423</f>
        <v>0</v>
      </c>
      <c r="H421" s="67">
        <f t="shared" si="191"/>
        <v>0</v>
      </c>
      <c r="I421" s="19">
        <f t="shared" ref="I421" si="192">I422+I423</f>
        <v>0</v>
      </c>
      <c r="J421" s="89" t="s">
        <v>151</v>
      </c>
      <c r="K421" s="89" t="s">
        <v>131</v>
      </c>
      <c r="L421" s="89"/>
      <c r="M421" s="89"/>
      <c r="N421" s="83"/>
      <c r="O421" s="3"/>
    </row>
    <row r="422" spans="1:15" ht="53.25" hidden="1" customHeight="1" x14ac:dyDescent="0.3">
      <c r="A422" s="42"/>
      <c r="B422" s="87"/>
      <c r="C422" s="90"/>
      <c r="D422" s="90"/>
      <c r="E422" s="87"/>
      <c r="F422" s="41" t="s">
        <v>35</v>
      </c>
      <c r="G422" s="19">
        <v>0</v>
      </c>
      <c r="H422" s="19">
        <v>0</v>
      </c>
      <c r="I422" s="19">
        <v>0</v>
      </c>
      <c r="J422" s="90"/>
      <c r="K422" s="90"/>
      <c r="L422" s="90"/>
      <c r="M422" s="90"/>
      <c r="N422" s="84"/>
      <c r="O422" s="3"/>
    </row>
    <row r="423" spans="1:15" ht="53.25" hidden="1" customHeight="1" x14ac:dyDescent="0.3">
      <c r="A423" s="42"/>
      <c r="B423" s="88"/>
      <c r="C423" s="91"/>
      <c r="D423" s="91"/>
      <c r="E423" s="88"/>
      <c r="F423" s="41" t="s">
        <v>36</v>
      </c>
      <c r="G423" s="19">
        <v>0</v>
      </c>
      <c r="H423" s="19">
        <v>0</v>
      </c>
      <c r="I423" s="19">
        <v>0</v>
      </c>
      <c r="J423" s="91"/>
      <c r="K423" s="91"/>
      <c r="L423" s="91"/>
      <c r="M423" s="91"/>
      <c r="N423" s="85"/>
      <c r="O423" s="3"/>
    </row>
    <row r="424" spans="1:15" ht="53.25" hidden="1" customHeight="1" x14ac:dyDescent="0.3">
      <c r="A424" s="42"/>
      <c r="B424" s="86" t="s">
        <v>166</v>
      </c>
      <c r="C424" s="92">
        <v>2020</v>
      </c>
      <c r="D424" s="89">
        <v>2026</v>
      </c>
      <c r="E424" s="93" t="s">
        <v>129</v>
      </c>
      <c r="F424" s="41" t="s">
        <v>31</v>
      </c>
      <c r="G424" s="67">
        <f t="shared" ref="G424:H424" si="193">G425+G426</f>
        <v>0</v>
      </c>
      <c r="H424" s="67">
        <f t="shared" si="193"/>
        <v>0</v>
      </c>
      <c r="I424" s="19">
        <f t="shared" ref="I424" si="194">I425+I426</f>
        <v>0</v>
      </c>
      <c r="J424" s="92" t="s">
        <v>152</v>
      </c>
      <c r="K424" s="89" t="s">
        <v>91</v>
      </c>
      <c r="L424" s="89"/>
      <c r="M424" s="89"/>
      <c r="N424" s="89"/>
      <c r="O424" s="3"/>
    </row>
    <row r="425" spans="1:15" ht="53.25" hidden="1" customHeight="1" x14ac:dyDescent="0.3">
      <c r="A425" s="42"/>
      <c r="B425" s="87"/>
      <c r="C425" s="92"/>
      <c r="D425" s="90"/>
      <c r="E425" s="93"/>
      <c r="F425" s="41" t="s">
        <v>35</v>
      </c>
      <c r="G425" s="19">
        <v>0</v>
      </c>
      <c r="H425" s="19">
        <v>0</v>
      </c>
      <c r="I425" s="19">
        <v>0</v>
      </c>
      <c r="J425" s="92"/>
      <c r="K425" s="90"/>
      <c r="L425" s="90"/>
      <c r="M425" s="90"/>
      <c r="N425" s="90"/>
      <c r="O425" s="3"/>
    </row>
    <row r="426" spans="1:15" ht="53.25" hidden="1" customHeight="1" x14ac:dyDescent="0.3">
      <c r="A426" s="42"/>
      <c r="B426" s="88"/>
      <c r="C426" s="92"/>
      <c r="D426" s="91"/>
      <c r="E426" s="93"/>
      <c r="F426" s="41" t="s">
        <v>36</v>
      </c>
      <c r="G426" s="19">
        <v>0</v>
      </c>
      <c r="H426" s="19">
        <v>0</v>
      </c>
      <c r="I426" s="19">
        <v>0</v>
      </c>
      <c r="J426" s="92"/>
      <c r="K426" s="91"/>
      <c r="L426" s="91"/>
      <c r="M426" s="91"/>
      <c r="N426" s="91"/>
      <c r="O426" s="3"/>
    </row>
    <row r="427" spans="1:15" ht="53.25" hidden="1" customHeight="1" x14ac:dyDescent="0.3">
      <c r="A427" s="42"/>
      <c r="B427" s="86" t="s">
        <v>167</v>
      </c>
      <c r="C427" s="92">
        <v>2020</v>
      </c>
      <c r="D427" s="89">
        <v>2026</v>
      </c>
      <c r="E427" s="93" t="s">
        <v>129</v>
      </c>
      <c r="F427" s="41" t="s">
        <v>31</v>
      </c>
      <c r="G427" s="67">
        <f t="shared" ref="G427:H427" si="195">G428+G429</f>
        <v>0</v>
      </c>
      <c r="H427" s="67">
        <f t="shared" si="195"/>
        <v>0</v>
      </c>
      <c r="I427" s="19">
        <f t="shared" ref="I427" si="196">I428+I429</f>
        <v>0</v>
      </c>
      <c r="J427" s="92" t="s">
        <v>153</v>
      </c>
      <c r="K427" s="89" t="s">
        <v>91</v>
      </c>
      <c r="L427" s="89"/>
      <c r="M427" s="89"/>
      <c r="N427" s="89"/>
      <c r="O427" s="3"/>
    </row>
    <row r="428" spans="1:15" ht="53.25" hidden="1" customHeight="1" x14ac:dyDescent="0.3">
      <c r="A428" s="42"/>
      <c r="B428" s="87"/>
      <c r="C428" s="92"/>
      <c r="D428" s="90"/>
      <c r="E428" s="93"/>
      <c r="F428" s="41" t="s">
        <v>35</v>
      </c>
      <c r="G428" s="19">
        <v>0</v>
      </c>
      <c r="H428" s="19">
        <v>0</v>
      </c>
      <c r="I428" s="19">
        <v>0</v>
      </c>
      <c r="J428" s="92"/>
      <c r="K428" s="90"/>
      <c r="L428" s="90"/>
      <c r="M428" s="90"/>
      <c r="N428" s="90"/>
      <c r="O428" s="3"/>
    </row>
    <row r="429" spans="1:15" ht="53.25" hidden="1" customHeight="1" x14ac:dyDescent="0.3">
      <c r="A429" s="42"/>
      <c r="B429" s="88"/>
      <c r="C429" s="92"/>
      <c r="D429" s="91"/>
      <c r="E429" s="93"/>
      <c r="F429" s="41" t="s">
        <v>36</v>
      </c>
      <c r="G429" s="19">
        <v>0</v>
      </c>
      <c r="H429" s="19">
        <v>0</v>
      </c>
      <c r="I429" s="19">
        <v>0</v>
      </c>
      <c r="J429" s="92"/>
      <c r="K429" s="91"/>
      <c r="L429" s="91"/>
      <c r="M429" s="91"/>
      <c r="N429" s="91"/>
      <c r="O429" s="3"/>
    </row>
    <row r="430" spans="1:15" ht="53.25" hidden="1" customHeight="1" x14ac:dyDescent="0.3">
      <c r="A430" s="42"/>
      <c r="B430" s="86" t="s">
        <v>158</v>
      </c>
      <c r="C430" s="92">
        <v>2020</v>
      </c>
      <c r="D430" s="92">
        <v>2026</v>
      </c>
      <c r="E430" s="93" t="s">
        <v>129</v>
      </c>
      <c r="F430" s="41" t="s">
        <v>31</v>
      </c>
      <c r="G430" s="67">
        <f t="shared" ref="G430:H430" si="197">G431+G432</f>
        <v>0</v>
      </c>
      <c r="H430" s="67">
        <f t="shared" si="197"/>
        <v>0</v>
      </c>
      <c r="I430" s="19">
        <f t="shared" ref="I430" si="198">I431+I432</f>
        <v>0</v>
      </c>
      <c r="J430" s="89" t="s">
        <v>154</v>
      </c>
      <c r="K430" s="89" t="s">
        <v>91</v>
      </c>
      <c r="L430" s="89"/>
      <c r="M430" s="89"/>
      <c r="N430" s="83"/>
      <c r="O430" s="3"/>
    </row>
    <row r="431" spans="1:15" ht="53.25" hidden="1" customHeight="1" x14ac:dyDescent="0.3">
      <c r="A431" s="42"/>
      <c r="B431" s="87"/>
      <c r="C431" s="92"/>
      <c r="D431" s="92"/>
      <c r="E431" s="93"/>
      <c r="F431" s="41" t="s">
        <v>35</v>
      </c>
      <c r="G431" s="19">
        <v>0</v>
      </c>
      <c r="H431" s="19">
        <v>0</v>
      </c>
      <c r="I431" s="19">
        <v>0</v>
      </c>
      <c r="J431" s="90"/>
      <c r="K431" s="90"/>
      <c r="L431" s="90"/>
      <c r="M431" s="90"/>
      <c r="N431" s="84"/>
      <c r="O431" s="3"/>
    </row>
    <row r="432" spans="1:15" ht="53.25" hidden="1" customHeight="1" x14ac:dyDescent="0.3">
      <c r="A432" s="42"/>
      <c r="B432" s="88"/>
      <c r="C432" s="92"/>
      <c r="D432" s="92"/>
      <c r="E432" s="93"/>
      <c r="F432" s="41" t="s">
        <v>36</v>
      </c>
      <c r="G432" s="19">
        <v>0</v>
      </c>
      <c r="H432" s="19">
        <v>0</v>
      </c>
      <c r="I432" s="19">
        <v>0</v>
      </c>
      <c r="J432" s="91"/>
      <c r="K432" s="91"/>
      <c r="L432" s="91"/>
      <c r="M432" s="91"/>
      <c r="N432" s="85"/>
      <c r="O432" s="3"/>
    </row>
    <row r="433" spans="1:15" ht="53.25" hidden="1" customHeight="1" x14ac:dyDescent="0.3">
      <c r="A433" s="42"/>
      <c r="B433" s="86" t="s">
        <v>238</v>
      </c>
      <c r="C433" s="92">
        <v>2023</v>
      </c>
      <c r="D433" s="92">
        <v>2026</v>
      </c>
      <c r="E433" s="93" t="s">
        <v>129</v>
      </c>
      <c r="F433" s="41" t="s">
        <v>31</v>
      </c>
      <c r="G433" s="67">
        <f t="shared" ref="G433:H433" si="199">G434+G435</f>
        <v>0</v>
      </c>
      <c r="H433" s="67">
        <f t="shared" si="199"/>
        <v>0</v>
      </c>
      <c r="I433" s="19">
        <f t="shared" ref="I433" si="200">I434+I435</f>
        <v>0</v>
      </c>
      <c r="J433" s="89" t="s">
        <v>125</v>
      </c>
      <c r="K433" s="89" t="s">
        <v>90</v>
      </c>
      <c r="L433" s="89"/>
      <c r="M433" s="89"/>
      <c r="N433" s="83"/>
      <c r="O433" s="3"/>
    </row>
    <row r="434" spans="1:15" ht="53.25" hidden="1" customHeight="1" x14ac:dyDescent="0.3">
      <c r="A434" s="42"/>
      <c r="B434" s="87"/>
      <c r="C434" s="92"/>
      <c r="D434" s="92"/>
      <c r="E434" s="93"/>
      <c r="F434" s="41" t="s">
        <v>35</v>
      </c>
      <c r="G434" s="19">
        <v>0</v>
      </c>
      <c r="H434" s="19">
        <v>0</v>
      </c>
      <c r="I434" s="19">
        <v>0</v>
      </c>
      <c r="J434" s="90"/>
      <c r="K434" s="90"/>
      <c r="L434" s="90"/>
      <c r="M434" s="90"/>
      <c r="N434" s="84"/>
      <c r="O434" s="3"/>
    </row>
    <row r="435" spans="1:15" ht="53.25" hidden="1" customHeight="1" x14ac:dyDescent="0.3">
      <c r="A435" s="42"/>
      <c r="B435" s="88"/>
      <c r="C435" s="92"/>
      <c r="D435" s="92"/>
      <c r="E435" s="93"/>
      <c r="F435" s="41" t="s">
        <v>36</v>
      </c>
      <c r="G435" s="19">
        <v>0</v>
      </c>
      <c r="H435" s="19">
        <v>0</v>
      </c>
      <c r="I435" s="19">
        <v>0</v>
      </c>
      <c r="J435" s="91"/>
      <c r="K435" s="91"/>
      <c r="L435" s="91"/>
      <c r="M435" s="91"/>
      <c r="N435" s="85"/>
      <c r="O435" s="3"/>
    </row>
    <row r="436" spans="1:15" ht="53.25" hidden="1" customHeight="1" x14ac:dyDescent="0.3">
      <c r="A436" s="42"/>
      <c r="B436" s="86" t="s">
        <v>239</v>
      </c>
      <c r="C436" s="92">
        <v>2023</v>
      </c>
      <c r="D436" s="92">
        <v>2026</v>
      </c>
      <c r="E436" s="93" t="s">
        <v>129</v>
      </c>
      <c r="F436" s="41" t="s">
        <v>31</v>
      </c>
      <c r="G436" s="67">
        <f t="shared" ref="G436:H436" si="201">G437+G438</f>
        <v>0</v>
      </c>
      <c r="H436" s="67">
        <f t="shared" si="201"/>
        <v>0</v>
      </c>
      <c r="I436" s="19">
        <f t="shared" ref="I436" si="202">I437+I438</f>
        <v>0</v>
      </c>
      <c r="J436" s="89" t="s">
        <v>125</v>
      </c>
      <c r="K436" s="89" t="s">
        <v>90</v>
      </c>
      <c r="L436" s="89"/>
      <c r="M436" s="89"/>
      <c r="N436" s="83"/>
      <c r="O436" s="3"/>
    </row>
    <row r="437" spans="1:15" ht="53.25" hidden="1" customHeight="1" x14ac:dyDescent="0.3">
      <c r="A437" s="42"/>
      <c r="B437" s="87"/>
      <c r="C437" s="92"/>
      <c r="D437" s="92"/>
      <c r="E437" s="93"/>
      <c r="F437" s="41" t="s">
        <v>35</v>
      </c>
      <c r="G437" s="19">
        <v>0</v>
      </c>
      <c r="H437" s="19">
        <v>0</v>
      </c>
      <c r="I437" s="19">
        <v>0</v>
      </c>
      <c r="J437" s="90"/>
      <c r="K437" s="90"/>
      <c r="L437" s="90"/>
      <c r="M437" s="90"/>
      <c r="N437" s="84"/>
      <c r="O437" s="3"/>
    </row>
    <row r="438" spans="1:15" ht="53.25" hidden="1" customHeight="1" x14ac:dyDescent="0.3">
      <c r="A438" s="42"/>
      <c r="B438" s="88"/>
      <c r="C438" s="92"/>
      <c r="D438" s="92"/>
      <c r="E438" s="93"/>
      <c r="F438" s="41" t="s">
        <v>36</v>
      </c>
      <c r="G438" s="19">
        <v>0</v>
      </c>
      <c r="H438" s="19">
        <v>0</v>
      </c>
      <c r="I438" s="19">
        <v>0</v>
      </c>
      <c r="J438" s="91"/>
      <c r="K438" s="91"/>
      <c r="L438" s="91"/>
      <c r="M438" s="91"/>
      <c r="N438" s="85"/>
      <c r="O438" s="3"/>
    </row>
    <row r="439" spans="1:15" ht="53.25" customHeight="1" x14ac:dyDescent="0.3">
      <c r="A439" s="42"/>
      <c r="B439" s="86" t="s">
        <v>240</v>
      </c>
      <c r="C439" s="92">
        <v>2023</v>
      </c>
      <c r="D439" s="92">
        <v>2026</v>
      </c>
      <c r="E439" s="93" t="s">
        <v>129</v>
      </c>
      <c r="F439" s="41" t="s">
        <v>31</v>
      </c>
      <c r="G439" s="67">
        <f t="shared" ref="G439:H439" si="203">G440+G441</f>
        <v>82555.679999999993</v>
      </c>
      <c r="H439" s="67">
        <f t="shared" si="203"/>
        <v>82555.679999999993</v>
      </c>
      <c r="I439" s="19">
        <f t="shared" ref="I439" si="204">I440+I441</f>
        <v>100</v>
      </c>
      <c r="J439" s="89" t="s">
        <v>125</v>
      </c>
      <c r="K439" s="89" t="s">
        <v>90</v>
      </c>
      <c r="L439" s="89">
        <v>100</v>
      </c>
      <c r="M439" s="89">
        <v>100</v>
      </c>
      <c r="N439" s="83">
        <v>100</v>
      </c>
      <c r="O439" s="3"/>
    </row>
    <row r="440" spans="1:15" ht="53.25" customHeight="1" x14ac:dyDescent="0.3">
      <c r="A440" s="42"/>
      <c r="B440" s="87"/>
      <c r="C440" s="92"/>
      <c r="D440" s="92"/>
      <c r="E440" s="93"/>
      <c r="F440" s="41" t="s">
        <v>35</v>
      </c>
      <c r="G440" s="19">
        <v>82555.679999999993</v>
      </c>
      <c r="H440" s="19">
        <v>82555.679999999993</v>
      </c>
      <c r="I440" s="19">
        <v>100</v>
      </c>
      <c r="J440" s="90"/>
      <c r="K440" s="90"/>
      <c r="L440" s="90"/>
      <c r="M440" s="90"/>
      <c r="N440" s="84"/>
      <c r="O440" s="3"/>
    </row>
    <row r="441" spans="1:15" ht="53.25" customHeight="1" x14ac:dyDescent="0.3">
      <c r="A441" s="42"/>
      <c r="B441" s="88"/>
      <c r="C441" s="92"/>
      <c r="D441" s="92"/>
      <c r="E441" s="93"/>
      <c r="F441" s="41" t="s">
        <v>36</v>
      </c>
      <c r="G441" s="19">
        <v>0</v>
      </c>
      <c r="H441" s="19">
        <v>0</v>
      </c>
      <c r="I441" s="19">
        <v>0</v>
      </c>
      <c r="J441" s="91"/>
      <c r="K441" s="91"/>
      <c r="L441" s="91"/>
      <c r="M441" s="91"/>
      <c r="N441" s="85"/>
      <c r="O441" s="3"/>
    </row>
    <row r="442" spans="1:15" ht="33.6" hidden="1" customHeight="1" x14ac:dyDescent="0.3">
      <c r="A442" s="42"/>
      <c r="B442" s="86" t="s">
        <v>242</v>
      </c>
      <c r="C442" s="92">
        <v>2023</v>
      </c>
      <c r="D442" s="92">
        <v>2026</v>
      </c>
      <c r="E442" s="93" t="s">
        <v>129</v>
      </c>
      <c r="F442" s="41" t="s">
        <v>31</v>
      </c>
      <c r="G442" s="67">
        <f t="shared" ref="G442:H442" si="205">G443+G444</f>
        <v>0</v>
      </c>
      <c r="H442" s="67">
        <f t="shared" si="205"/>
        <v>0</v>
      </c>
      <c r="I442" s="19">
        <f t="shared" ref="I442" si="206">I443+I444</f>
        <v>0</v>
      </c>
      <c r="J442" s="89" t="s">
        <v>125</v>
      </c>
      <c r="K442" s="89" t="s">
        <v>90</v>
      </c>
      <c r="L442" s="89"/>
      <c r="M442" s="89"/>
      <c r="N442" s="83"/>
      <c r="O442" s="3"/>
    </row>
    <row r="443" spans="1:15" ht="53.25" hidden="1" customHeight="1" x14ac:dyDescent="0.3">
      <c r="A443" s="42"/>
      <c r="B443" s="87"/>
      <c r="C443" s="92"/>
      <c r="D443" s="92"/>
      <c r="E443" s="93"/>
      <c r="F443" s="41" t="s">
        <v>35</v>
      </c>
      <c r="G443" s="19">
        <v>0</v>
      </c>
      <c r="H443" s="19">
        <v>0</v>
      </c>
      <c r="I443" s="19">
        <v>0</v>
      </c>
      <c r="J443" s="90"/>
      <c r="K443" s="90"/>
      <c r="L443" s="90"/>
      <c r="M443" s="90"/>
      <c r="N443" s="84"/>
      <c r="O443" s="3"/>
    </row>
    <row r="444" spans="1:15" ht="53.25" hidden="1" customHeight="1" x14ac:dyDescent="0.3">
      <c r="A444" s="42"/>
      <c r="B444" s="88"/>
      <c r="C444" s="92"/>
      <c r="D444" s="92"/>
      <c r="E444" s="93"/>
      <c r="F444" s="41" t="s">
        <v>36</v>
      </c>
      <c r="G444" s="19">
        <v>0</v>
      </c>
      <c r="H444" s="19">
        <v>0</v>
      </c>
      <c r="I444" s="19">
        <v>0</v>
      </c>
      <c r="J444" s="91"/>
      <c r="K444" s="91"/>
      <c r="L444" s="91"/>
      <c r="M444" s="91"/>
      <c r="N444" s="85"/>
      <c r="O444" s="3"/>
    </row>
    <row r="445" spans="1:15" ht="53.25" hidden="1" customHeight="1" x14ac:dyDescent="0.3">
      <c r="A445" s="42"/>
      <c r="B445" s="86" t="s">
        <v>243</v>
      </c>
      <c r="C445" s="92">
        <v>2023</v>
      </c>
      <c r="D445" s="92">
        <v>2026</v>
      </c>
      <c r="E445" s="93" t="s">
        <v>129</v>
      </c>
      <c r="F445" s="41" t="s">
        <v>31</v>
      </c>
      <c r="G445" s="67">
        <f t="shared" ref="G445:H445" si="207">G446+G447</f>
        <v>0</v>
      </c>
      <c r="H445" s="67">
        <f t="shared" si="207"/>
        <v>0</v>
      </c>
      <c r="I445" s="19">
        <f t="shared" ref="I445" si="208">I446+I447</f>
        <v>0</v>
      </c>
      <c r="J445" s="89" t="s">
        <v>125</v>
      </c>
      <c r="K445" s="89" t="s">
        <v>90</v>
      </c>
      <c r="L445" s="89"/>
      <c r="M445" s="89"/>
      <c r="N445" s="83"/>
      <c r="O445" s="3"/>
    </row>
    <row r="446" spans="1:15" ht="53.25" hidden="1" customHeight="1" x14ac:dyDescent="0.3">
      <c r="A446" s="42"/>
      <c r="B446" s="87"/>
      <c r="C446" s="92"/>
      <c r="D446" s="92"/>
      <c r="E446" s="93"/>
      <c r="F446" s="41" t="s">
        <v>35</v>
      </c>
      <c r="G446" s="19">
        <v>0</v>
      </c>
      <c r="H446" s="19">
        <v>0</v>
      </c>
      <c r="I446" s="19">
        <v>0</v>
      </c>
      <c r="J446" s="90"/>
      <c r="K446" s="90"/>
      <c r="L446" s="90"/>
      <c r="M446" s="90"/>
      <c r="N446" s="84"/>
      <c r="O446" s="3"/>
    </row>
    <row r="447" spans="1:15" ht="53.25" hidden="1" customHeight="1" x14ac:dyDescent="0.3">
      <c r="A447" s="42"/>
      <c r="B447" s="88"/>
      <c r="C447" s="92"/>
      <c r="D447" s="92"/>
      <c r="E447" s="93"/>
      <c r="F447" s="41" t="s">
        <v>36</v>
      </c>
      <c r="G447" s="19">
        <v>0</v>
      </c>
      <c r="H447" s="19">
        <v>0</v>
      </c>
      <c r="I447" s="19">
        <v>0</v>
      </c>
      <c r="J447" s="91"/>
      <c r="K447" s="91"/>
      <c r="L447" s="91"/>
      <c r="M447" s="91"/>
      <c r="N447" s="85"/>
      <c r="O447" s="3"/>
    </row>
    <row r="448" spans="1:15" ht="53.25" hidden="1" customHeight="1" x14ac:dyDescent="0.3">
      <c r="A448" s="42"/>
      <c r="B448" s="86" t="s">
        <v>252</v>
      </c>
      <c r="C448" s="92">
        <v>2023</v>
      </c>
      <c r="D448" s="92">
        <v>2026</v>
      </c>
      <c r="E448" s="93" t="s">
        <v>129</v>
      </c>
      <c r="F448" s="41" t="s">
        <v>31</v>
      </c>
      <c r="G448" s="67">
        <f t="shared" ref="G448:H448" si="209">G449+G450</f>
        <v>0</v>
      </c>
      <c r="H448" s="67">
        <f t="shared" si="209"/>
        <v>0</v>
      </c>
      <c r="I448" s="19">
        <f t="shared" ref="I448" si="210">I449+I450</f>
        <v>0</v>
      </c>
      <c r="J448" s="89" t="s">
        <v>125</v>
      </c>
      <c r="K448" s="89" t="s">
        <v>90</v>
      </c>
      <c r="L448" s="89"/>
      <c r="M448" s="89"/>
      <c r="N448" s="83"/>
      <c r="O448" s="3"/>
    </row>
    <row r="449" spans="1:15" ht="53.25" hidden="1" customHeight="1" x14ac:dyDescent="0.3">
      <c r="A449" s="42"/>
      <c r="B449" s="87"/>
      <c r="C449" s="92"/>
      <c r="D449" s="92"/>
      <c r="E449" s="93"/>
      <c r="F449" s="41" t="s">
        <v>35</v>
      </c>
      <c r="G449" s="19">
        <v>0</v>
      </c>
      <c r="H449" s="19">
        <v>0</v>
      </c>
      <c r="I449" s="19">
        <v>0</v>
      </c>
      <c r="J449" s="90"/>
      <c r="K449" s="90"/>
      <c r="L449" s="90"/>
      <c r="M449" s="90"/>
      <c r="N449" s="84"/>
      <c r="O449" s="3"/>
    </row>
    <row r="450" spans="1:15" ht="53.25" hidden="1" customHeight="1" x14ac:dyDescent="0.3">
      <c r="A450" s="42"/>
      <c r="B450" s="88"/>
      <c r="C450" s="92"/>
      <c r="D450" s="92"/>
      <c r="E450" s="93"/>
      <c r="F450" s="41" t="s">
        <v>36</v>
      </c>
      <c r="G450" s="19">
        <v>0</v>
      </c>
      <c r="H450" s="19">
        <v>0</v>
      </c>
      <c r="I450" s="19">
        <v>0</v>
      </c>
      <c r="J450" s="91"/>
      <c r="K450" s="91"/>
      <c r="L450" s="91"/>
      <c r="M450" s="91"/>
      <c r="N450" s="85"/>
      <c r="O450" s="3"/>
    </row>
    <row r="451" spans="1:15" ht="53.25" hidden="1" customHeight="1" x14ac:dyDescent="0.3">
      <c r="A451" s="42"/>
      <c r="B451" s="86" t="s">
        <v>253</v>
      </c>
      <c r="C451" s="92">
        <v>2023</v>
      </c>
      <c r="D451" s="92">
        <v>2026</v>
      </c>
      <c r="E451" s="93" t="s">
        <v>129</v>
      </c>
      <c r="F451" s="41" t="s">
        <v>31</v>
      </c>
      <c r="G451" s="67">
        <f t="shared" ref="G451:H451" si="211">G452+G453</f>
        <v>0</v>
      </c>
      <c r="H451" s="67">
        <f t="shared" si="211"/>
        <v>0</v>
      </c>
      <c r="I451" s="19">
        <f t="shared" ref="I451" si="212">I452+I453</f>
        <v>0</v>
      </c>
      <c r="J451" s="89" t="s">
        <v>125</v>
      </c>
      <c r="K451" s="89" t="s">
        <v>90</v>
      </c>
      <c r="L451" s="89"/>
      <c r="M451" s="89"/>
      <c r="N451" s="83"/>
      <c r="O451" s="3"/>
    </row>
    <row r="452" spans="1:15" ht="53.25" hidden="1" customHeight="1" x14ac:dyDescent="0.3">
      <c r="A452" s="42"/>
      <c r="B452" s="87"/>
      <c r="C452" s="92"/>
      <c r="D452" s="92"/>
      <c r="E452" s="93"/>
      <c r="F452" s="41" t="s">
        <v>35</v>
      </c>
      <c r="G452" s="19">
        <v>0</v>
      </c>
      <c r="H452" s="19">
        <v>0</v>
      </c>
      <c r="I452" s="19">
        <v>0</v>
      </c>
      <c r="J452" s="90"/>
      <c r="K452" s="90"/>
      <c r="L452" s="90"/>
      <c r="M452" s="90"/>
      <c r="N452" s="84"/>
      <c r="O452" s="3"/>
    </row>
    <row r="453" spans="1:15" ht="53.25" hidden="1" customHeight="1" x14ac:dyDescent="0.3">
      <c r="A453" s="42"/>
      <c r="B453" s="88"/>
      <c r="C453" s="92"/>
      <c r="D453" s="92"/>
      <c r="E453" s="93"/>
      <c r="F453" s="41" t="s">
        <v>36</v>
      </c>
      <c r="G453" s="19">
        <v>0</v>
      </c>
      <c r="H453" s="19">
        <v>0</v>
      </c>
      <c r="I453" s="19">
        <v>0</v>
      </c>
      <c r="J453" s="91"/>
      <c r="K453" s="91"/>
      <c r="L453" s="91"/>
      <c r="M453" s="91"/>
      <c r="N453" s="85"/>
      <c r="O453" s="3"/>
    </row>
    <row r="454" spans="1:15" ht="53.25" hidden="1" customHeight="1" x14ac:dyDescent="0.3">
      <c r="A454" s="42"/>
      <c r="B454" s="86" t="s">
        <v>254</v>
      </c>
      <c r="C454" s="92">
        <v>2023</v>
      </c>
      <c r="D454" s="92">
        <v>2026</v>
      </c>
      <c r="E454" s="93" t="s">
        <v>129</v>
      </c>
      <c r="F454" s="41" t="s">
        <v>31</v>
      </c>
      <c r="G454" s="67">
        <f t="shared" ref="G454:H454" si="213">G455+G456</f>
        <v>0</v>
      </c>
      <c r="H454" s="67">
        <f t="shared" si="213"/>
        <v>0</v>
      </c>
      <c r="I454" s="19">
        <f t="shared" ref="I454" si="214">I455+I456</f>
        <v>0</v>
      </c>
      <c r="J454" s="89" t="s">
        <v>125</v>
      </c>
      <c r="K454" s="89" t="s">
        <v>90</v>
      </c>
      <c r="L454" s="89"/>
      <c r="M454" s="89"/>
      <c r="N454" s="83"/>
      <c r="O454" s="3"/>
    </row>
    <row r="455" spans="1:15" ht="53.25" hidden="1" customHeight="1" x14ac:dyDescent="0.3">
      <c r="A455" s="42"/>
      <c r="B455" s="87"/>
      <c r="C455" s="92"/>
      <c r="D455" s="92"/>
      <c r="E455" s="93"/>
      <c r="F455" s="41" t="s">
        <v>35</v>
      </c>
      <c r="G455" s="19">
        <v>0</v>
      </c>
      <c r="H455" s="19">
        <v>0</v>
      </c>
      <c r="I455" s="19">
        <v>0</v>
      </c>
      <c r="J455" s="90"/>
      <c r="K455" s="90"/>
      <c r="L455" s="90"/>
      <c r="M455" s="90"/>
      <c r="N455" s="84"/>
      <c r="O455" s="3"/>
    </row>
    <row r="456" spans="1:15" ht="53.25" hidden="1" customHeight="1" x14ac:dyDescent="0.3">
      <c r="A456" s="42"/>
      <c r="B456" s="88"/>
      <c r="C456" s="92"/>
      <c r="D456" s="92"/>
      <c r="E456" s="93"/>
      <c r="F456" s="41" t="s">
        <v>36</v>
      </c>
      <c r="G456" s="19">
        <v>0</v>
      </c>
      <c r="H456" s="19">
        <v>0</v>
      </c>
      <c r="I456" s="19">
        <v>0</v>
      </c>
      <c r="J456" s="91"/>
      <c r="K456" s="91"/>
      <c r="L456" s="91"/>
      <c r="M456" s="91"/>
      <c r="N456" s="85"/>
      <c r="O456" s="3"/>
    </row>
    <row r="457" spans="1:15" ht="53.25" hidden="1" customHeight="1" x14ac:dyDescent="0.3">
      <c r="A457" s="42"/>
      <c r="B457" s="86" t="s">
        <v>255</v>
      </c>
      <c r="C457" s="92">
        <v>2023</v>
      </c>
      <c r="D457" s="92">
        <v>2026</v>
      </c>
      <c r="E457" s="93" t="s">
        <v>129</v>
      </c>
      <c r="F457" s="41" t="s">
        <v>31</v>
      </c>
      <c r="G457" s="67">
        <f t="shared" ref="G457:H457" si="215">G458+G459</f>
        <v>0</v>
      </c>
      <c r="H457" s="67">
        <f t="shared" si="215"/>
        <v>0</v>
      </c>
      <c r="I457" s="19">
        <f t="shared" ref="I457" si="216">I458+I459</f>
        <v>0</v>
      </c>
      <c r="J457" s="89" t="s">
        <v>125</v>
      </c>
      <c r="K457" s="89" t="s">
        <v>90</v>
      </c>
      <c r="L457" s="89">
        <v>100</v>
      </c>
      <c r="M457" s="89"/>
      <c r="N457" s="83"/>
      <c r="O457" s="3"/>
    </row>
    <row r="458" spans="1:15" ht="53.25" hidden="1" customHeight="1" x14ac:dyDescent="0.3">
      <c r="A458" s="42"/>
      <c r="B458" s="87"/>
      <c r="C458" s="92"/>
      <c r="D458" s="92"/>
      <c r="E458" s="93"/>
      <c r="F458" s="41" t="s">
        <v>35</v>
      </c>
      <c r="G458" s="19">
        <v>0</v>
      </c>
      <c r="H458" s="19">
        <v>0</v>
      </c>
      <c r="I458" s="19">
        <v>0</v>
      </c>
      <c r="J458" s="90"/>
      <c r="K458" s="90"/>
      <c r="L458" s="90"/>
      <c r="M458" s="90"/>
      <c r="N458" s="84"/>
      <c r="O458" s="3"/>
    </row>
    <row r="459" spans="1:15" ht="53.25" hidden="1" customHeight="1" x14ac:dyDescent="0.3">
      <c r="A459" s="42"/>
      <c r="B459" s="88"/>
      <c r="C459" s="92"/>
      <c r="D459" s="92"/>
      <c r="E459" s="93"/>
      <c r="F459" s="41" t="s">
        <v>36</v>
      </c>
      <c r="G459" s="19">
        <v>0</v>
      </c>
      <c r="H459" s="19">
        <v>0</v>
      </c>
      <c r="I459" s="19">
        <v>0</v>
      </c>
      <c r="J459" s="91"/>
      <c r="K459" s="91"/>
      <c r="L459" s="91"/>
      <c r="M459" s="91"/>
      <c r="N459" s="85"/>
      <c r="O459" s="3"/>
    </row>
    <row r="460" spans="1:15" ht="53.25" hidden="1" customHeight="1" x14ac:dyDescent="0.3">
      <c r="A460" s="42"/>
      <c r="B460" s="86" t="s">
        <v>256</v>
      </c>
      <c r="C460" s="92">
        <v>2023</v>
      </c>
      <c r="D460" s="92">
        <v>2026</v>
      </c>
      <c r="E460" s="93" t="s">
        <v>129</v>
      </c>
      <c r="F460" s="41" t="s">
        <v>31</v>
      </c>
      <c r="G460" s="67">
        <f t="shared" ref="G460:H460" si="217">G461+G462</f>
        <v>0</v>
      </c>
      <c r="H460" s="67">
        <f t="shared" si="217"/>
        <v>0</v>
      </c>
      <c r="I460" s="19">
        <f t="shared" ref="I460" si="218">I461+I462</f>
        <v>0</v>
      </c>
      <c r="J460" s="89" t="s">
        <v>125</v>
      </c>
      <c r="K460" s="89" t="s">
        <v>90</v>
      </c>
      <c r="L460" s="89"/>
      <c r="M460" s="89"/>
      <c r="N460" s="83"/>
      <c r="O460" s="3"/>
    </row>
    <row r="461" spans="1:15" ht="53.25" hidden="1" customHeight="1" x14ac:dyDescent="0.3">
      <c r="A461" s="42"/>
      <c r="B461" s="87"/>
      <c r="C461" s="92"/>
      <c r="D461" s="92"/>
      <c r="E461" s="93"/>
      <c r="F461" s="41" t="s">
        <v>35</v>
      </c>
      <c r="G461" s="19">
        <v>0</v>
      </c>
      <c r="H461" s="19">
        <v>0</v>
      </c>
      <c r="I461" s="19">
        <v>0</v>
      </c>
      <c r="J461" s="90"/>
      <c r="K461" s="90"/>
      <c r="L461" s="90"/>
      <c r="M461" s="90"/>
      <c r="N461" s="84"/>
      <c r="O461" s="3"/>
    </row>
    <row r="462" spans="1:15" ht="53.25" hidden="1" customHeight="1" x14ac:dyDescent="0.3">
      <c r="A462" s="42"/>
      <c r="B462" s="88"/>
      <c r="C462" s="92"/>
      <c r="D462" s="92"/>
      <c r="E462" s="93"/>
      <c r="F462" s="41" t="s">
        <v>36</v>
      </c>
      <c r="G462" s="19">
        <v>0</v>
      </c>
      <c r="H462" s="19">
        <v>0</v>
      </c>
      <c r="I462" s="19">
        <v>0</v>
      </c>
      <c r="J462" s="91"/>
      <c r="K462" s="91"/>
      <c r="L462" s="91"/>
      <c r="M462" s="91"/>
      <c r="N462" s="85"/>
      <c r="O462" s="3"/>
    </row>
    <row r="463" spans="1:15" ht="53.25" hidden="1" customHeight="1" x14ac:dyDescent="0.3">
      <c r="A463" s="42"/>
      <c r="B463" s="86" t="s">
        <v>257</v>
      </c>
      <c r="C463" s="92">
        <v>2023</v>
      </c>
      <c r="D463" s="92">
        <v>2026</v>
      </c>
      <c r="E463" s="93" t="s">
        <v>129</v>
      </c>
      <c r="F463" s="41" t="s">
        <v>31</v>
      </c>
      <c r="G463" s="67">
        <f t="shared" ref="G463:H463" si="219">G464+G465</f>
        <v>0</v>
      </c>
      <c r="H463" s="67">
        <f t="shared" si="219"/>
        <v>0</v>
      </c>
      <c r="I463" s="19">
        <f t="shared" ref="I463" si="220">I464+I465</f>
        <v>0</v>
      </c>
      <c r="J463" s="89" t="s">
        <v>125</v>
      </c>
      <c r="K463" s="89" t="s">
        <v>90</v>
      </c>
      <c r="L463" s="89"/>
      <c r="M463" s="89"/>
      <c r="N463" s="83"/>
      <c r="O463" s="3"/>
    </row>
    <row r="464" spans="1:15" ht="53.25" hidden="1" customHeight="1" x14ac:dyDescent="0.3">
      <c r="A464" s="42"/>
      <c r="B464" s="87"/>
      <c r="C464" s="92"/>
      <c r="D464" s="92"/>
      <c r="E464" s="93"/>
      <c r="F464" s="41" t="s">
        <v>35</v>
      </c>
      <c r="G464" s="19">
        <v>0</v>
      </c>
      <c r="H464" s="19">
        <v>0</v>
      </c>
      <c r="I464" s="19">
        <v>0</v>
      </c>
      <c r="J464" s="90"/>
      <c r="K464" s="90"/>
      <c r="L464" s="90"/>
      <c r="M464" s="90"/>
      <c r="N464" s="84"/>
      <c r="O464" s="3"/>
    </row>
    <row r="465" spans="1:15" ht="53.25" hidden="1" customHeight="1" x14ac:dyDescent="0.3">
      <c r="A465" s="42"/>
      <c r="B465" s="88"/>
      <c r="C465" s="92"/>
      <c r="D465" s="92"/>
      <c r="E465" s="93"/>
      <c r="F465" s="41" t="s">
        <v>36</v>
      </c>
      <c r="G465" s="19">
        <v>0</v>
      </c>
      <c r="H465" s="19">
        <v>0</v>
      </c>
      <c r="I465" s="19">
        <v>0</v>
      </c>
      <c r="J465" s="91"/>
      <c r="K465" s="91"/>
      <c r="L465" s="91"/>
      <c r="M465" s="91"/>
      <c r="N465" s="85"/>
      <c r="O465" s="3"/>
    </row>
    <row r="466" spans="1:15" ht="53.25" hidden="1" customHeight="1" x14ac:dyDescent="0.3">
      <c r="A466" s="42"/>
      <c r="B466" s="86" t="s">
        <v>258</v>
      </c>
      <c r="C466" s="92">
        <v>2023</v>
      </c>
      <c r="D466" s="92">
        <v>2026</v>
      </c>
      <c r="E466" s="93" t="s">
        <v>129</v>
      </c>
      <c r="F466" s="41" t="s">
        <v>31</v>
      </c>
      <c r="G466" s="67">
        <f t="shared" ref="G466:H466" si="221">G467+G468</f>
        <v>0</v>
      </c>
      <c r="H466" s="67">
        <f t="shared" si="221"/>
        <v>0</v>
      </c>
      <c r="I466" s="19">
        <f t="shared" ref="I466" si="222">I467+I468</f>
        <v>0</v>
      </c>
      <c r="J466" s="89" t="s">
        <v>125</v>
      </c>
      <c r="K466" s="89" t="s">
        <v>90</v>
      </c>
      <c r="L466" s="89"/>
      <c r="M466" s="89"/>
      <c r="N466" s="83"/>
      <c r="O466" s="3"/>
    </row>
    <row r="467" spans="1:15" ht="53.25" hidden="1" customHeight="1" x14ac:dyDescent="0.3">
      <c r="A467" s="42"/>
      <c r="B467" s="87"/>
      <c r="C467" s="92"/>
      <c r="D467" s="92"/>
      <c r="E467" s="93"/>
      <c r="F467" s="41" t="s">
        <v>35</v>
      </c>
      <c r="G467" s="19">
        <v>0</v>
      </c>
      <c r="H467" s="19">
        <v>0</v>
      </c>
      <c r="I467" s="19">
        <v>0</v>
      </c>
      <c r="J467" s="90"/>
      <c r="K467" s="90"/>
      <c r="L467" s="90"/>
      <c r="M467" s="90"/>
      <c r="N467" s="84"/>
      <c r="O467" s="3"/>
    </row>
    <row r="468" spans="1:15" ht="53.25" hidden="1" customHeight="1" x14ac:dyDescent="0.3">
      <c r="A468" s="42"/>
      <c r="B468" s="88"/>
      <c r="C468" s="92"/>
      <c r="D468" s="92"/>
      <c r="E468" s="93"/>
      <c r="F468" s="41" t="s">
        <v>36</v>
      </c>
      <c r="G468" s="19">
        <v>0</v>
      </c>
      <c r="H468" s="19">
        <v>0</v>
      </c>
      <c r="I468" s="19">
        <v>0</v>
      </c>
      <c r="J468" s="91"/>
      <c r="K468" s="91"/>
      <c r="L468" s="91"/>
      <c r="M468" s="91"/>
      <c r="N468" s="85"/>
      <c r="O468" s="3"/>
    </row>
    <row r="469" spans="1:15" ht="31.2" hidden="1" customHeight="1" x14ac:dyDescent="0.3">
      <c r="A469" s="42"/>
      <c r="B469" s="86" t="s">
        <v>259</v>
      </c>
      <c r="C469" s="92">
        <v>2023</v>
      </c>
      <c r="D469" s="92">
        <v>2026</v>
      </c>
      <c r="E469" s="93" t="s">
        <v>129</v>
      </c>
      <c r="F469" s="41" t="s">
        <v>31</v>
      </c>
      <c r="G469" s="67">
        <f t="shared" ref="G469:H469" si="223">G470+G471</f>
        <v>0</v>
      </c>
      <c r="H469" s="67">
        <f t="shared" si="223"/>
        <v>0</v>
      </c>
      <c r="I469" s="19">
        <f t="shared" ref="I469" si="224">I470+I471</f>
        <v>0</v>
      </c>
      <c r="J469" s="89" t="s">
        <v>125</v>
      </c>
      <c r="K469" s="89" t="s">
        <v>90</v>
      </c>
      <c r="L469" s="89"/>
      <c r="M469" s="89"/>
      <c r="N469" s="83"/>
      <c r="O469" s="3"/>
    </row>
    <row r="470" spans="1:15" ht="53.25" hidden="1" customHeight="1" x14ac:dyDescent="0.3">
      <c r="A470" s="42"/>
      <c r="B470" s="87"/>
      <c r="C470" s="92"/>
      <c r="D470" s="92"/>
      <c r="E470" s="93"/>
      <c r="F470" s="41" t="s">
        <v>35</v>
      </c>
      <c r="G470" s="19">
        <v>0</v>
      </c>
      <c r="H470" s="19">
        <v>0</v>
      </c>
      <c r="I470" s="19">
        <v>0</v>
      </c>
      <c r="J470" s="90"/>
      <c r="K470" s="90"/>
      <c r="L470" s="90"/>
      <c r="M470" s="90"/>
      <c r="N470" s="84"/>
      <c r="O470" s="3"/>
    </row>
    <row r="471" spans="1:15" ht="52.95" hidden="1" customHeight="1" x14ac:dyDescent="0.3">
      <c r="A471" s="42"/>
      <c r="B471" s="88"/>
      <c r="C471" s="92"/>
      <c r="D471" s="92"/>
      <c r="E471" s="93"/>
      <c r="F471" s="41" t="s">
        <v>36</v>
      </c>
      <c r="G471" s="19">
        <v>0</v>
      </c>
      <c r="H471" s="19">
        <v>0</v>
      </c>
      <c r="I471" s="19">
        <v>0</v>
      </c>
      <c r="J471" s="91"/>
      <c r="K471" s="91"/>
      <c r="L471" s="91"/>
      <c r="M471" s="91"/>
      <c r="N471" s="85"/>
      <c r="O471" s="3"/>
    </row>
    <row r="472" spans="1:15" ht="42.6" customHeight="1" x14ac:dyDescent="0.3">
      <c r="A472" s="42"/>
      <c r="B472" s="54" t="s">
        <v>146</v>
      </c>
      <c r="C472" s="43">
        <v>2020</v>
      </c>
      <c r="D472" s="43">
        <v>2026</v>
      </c>
      <c r="E472" s="43" t="s">
        <v>49</v>
      </c>
      <c r="F472" s="43" t="s">
        <v>49</v>
      </c>
      <c r="G472" s="59" t="s">
        <v>49</v>
      </c>
      <c r="H472" s="59" t="s">
        <v>49</v>
      </c>
      <c r="I472" s="59" t="s">
        <v>49</v>
      </c>
      <c r="J472" s="43" t="s">
        <v>49</v>
      </c>
      <c r="K472" s="43" t="s">
        <v>49</v>
      </c>
      <c r="L472" s="43" t="s">
        <v>49</v>
      </c>
      <c r="M472" s="43" t="s">
        <v>49</v>
      </c>
      <c r="N472" s="43" t="s">
        <v>49</v>
      </c>
      <c r="O472" s="3"/>
    </row>
    <row r="473" spans="1:15" ht="22.2" customHeight="1" x14ac:dyDescent="0.3">
      <c r="A473" s="42"/>
      <c r="B473" s="86" t="s">
        <v>144</v>
      </c>
      <c r="C473" s="89">
        <v>2020</v>
      </c>
      <c r="D473" s="89">
        <v>2026</v>
      </c>
      <c r="E473" s="89" t="s">
        <v>129</v>
      </c>
      <c r="F473" s="41" t="s">
        <v>31</v>
      </c>
      <c r="G473" s="67">
        <f t="shared" ref="G473:H473" si="225">G474+G475</f>
        <v>2344834.08</v>
      </c>
      <c r="H473" s="67">
        <f t="shared" si="225"/>
        <v>2344834.08</v>
      </c>
      <c r="I473" s="19">
        <v>100</v>
      </c>
      <c r="J473" s="89" t="s">
        <v>49</v>
      </c>
      <c r="K473" s="89" t="s">
        <v>49</v>
      </c>
      <c r="L473" s="89" t="s">
        <v>49</v>
      </c>
      <c r="M473" s="89" t="s">
        <v>49</v>
      </c>
      <c r="N473" s="83" t="s">
        <v>49</v>
      </c>
      <c r="O473" s="3"/>
    </row>
    <row r="474" spans="1:15" ht="67.95" customHeight="1" x14ac:dyDescent="0.3">
      <c r="A474" s="42"/>
      <c r="B474" s="87"/>
      <c r="C474" s="90"/>
      <c r="D474" s="90"/>
      <c r="E474" s="90"/>
      <c r="F474" s="41" t="s">
        <v>35</v>
      </c>
      <c r="G474" s="67">
        <f t="shared" ref="G474:H475" si="226">G477+G495+G480+G483+G486+G489+G492</f>
        <v>759556.16</v>
      </c>
      <c r="H474" s="67">
        <f t="shared" si="226"/>
        <v>759556.16</v>
      </c>
      <c r="I474" s="19">
        <f t="shared" ref="I474" si="227">I477+I495+I480+I483+I486+I489+I492</f>
        <v>100</v>
      </c>
      <c r="J474" s="90"/>
      <c r="K474" s="90"/>
      <c r="L474" s="90"/>
      <c r="M474" s="90"/>
      <c r="N474" s="84"/>
      <c r="O474" s="3"/>
    </row>
    <row r="475" spans="1:15" ht="53.25" customHeight="1" x14ac:dyDescent="0.3">
      <c r="A475" s="42"/>
      <c r="B475" s="88"/>
      <c r="C475" s="91"/>
      <c r="D475" s="91"/>
      <c r="E475" s="91"/>
      <c r="F475" s="41" t="s">
        <v>36</v>
      </c>
      <c r="G475" s="67">
        <f t="shared" si="226"/>
        <v>1585277.92</v>
      </c>
      <c r="H475" s="67">
        <f t="shared" si="226"/>
        <v>1585277.92</v>
      </c>
      <c r="I475" s="19">
        <f t="shared" ref="I475" si="228">I478+I496+I481+I484+I487+I490+I493</f>
        <v>100</v>
      </c>
      <c r="J475" s="91"/>
      <c r="K475" s="91"/>
      <c r="L475" s="91"/>
      <c r="M475" s="91"/>
      <c r="N475" s="85"/>
      <c r="O475" s="3"/>
    </row>
    <row r="476" spans="1:15" ht="53.25" hidden="1" customHeight="1" x14ac:dyDescent="0.3">
      <c r="A476" s="42"/>
      <c r="B476" s="86" t="s">
        <v>170</v>
      </c>
      <c r="C476" s="92">
        <v>2020</v>
      </c>
      <c r="D476" s="92">
        <v>2026</v>
      </c>
      <c r="E476" s="93" t="s">
        <v>129</v>
      </c>
      <c r="F476" s="41" t="s">
        <v>31</v>
      </c>
      <c r="G476" s="67">
        <f t="shared" ref="G476:H476" si="229">G477+G478</f>
        <v>0</v>
      </c>
      <c r="H476" s="67">
        <f t="shared" si="229"/>
        <v>0</v>
      </c>
      <c r="I476" s="19">
        <f t="shared" ref="I476" si="230">I477+I478</f>
        <v>0</v>
      </c>
      <c r="J476" s="89" t="s">
        <v>125</v>
      </c>
      <c r="K476" s="89" t="s">
        <v>90</v>
      </c>
      <c r="L476" s="89"/>
      <c r="M476" s="89"/>
      <c r="N476" s="83"/>
      <c r="O476" s="3"/>
    </row>
    <row r="477" spans="1:15" ht="53.25" hidden="1" customHeight="1" x14ac:dyDescent="0.3">
      <c r="A477" s="42"/>
      <c r="B477" s="87"/>
      <c r="C477" s="92"/>
      <c r="D477" s="92"/>
      <c r="E477" s="93"/>
      <c r="F477" s="41" t="s">
        <v>35</v>
      </c>
      <c r="G477" s="19">
        <v>0</v>
      </c>
      <c r="H477" s="19">
        <v>0</v>
      </c>
      <c r="I477" s="19">
        <v>0</v>
      </c>
      <c r="J477" s="90"/>
      <c r="K477" s="90"/>
      <c r="L477" s="90"/>
      <c r="M477" s="90"/>
      <c r="N477" s="84"/>
      <c r="O477" s="3"/>
    </row>
    <row r="478" spans="1:15" ht="53.25" hidden="1" customHeight="1" x14ac:dyDescent="0.3">
      <c r="A478" s="42"/>
      <c r="B478" s="88"/>
      <c r="C478" s="92"/>
      <c r="D478" s="92"/>
      <c r="E478" s="93"/>
      <c r="F478" s="41" t="s">
        <v>36</v>
      </c>
      <c r="G478" s="19">
        <v>0</v>
      </c>
      <c r="H478" s="19">
        <v>0</v>
      </c>
      <c r="I478" s="19">
        <v>0</v>
      </c>
      <c r="J478" s="91"/>
      <c r="K478" s="91"/>
      <c r="L478" s="91"/>
      <c r="M478" s="91"/>
      <c r="N478" s="85"/>
      <c r="O478" s="3"/>
    </row>
    <row r="479" spans="1:15" ht="53.25" customHeight="1" x14ac:dyDescent="0.3">
      <c r="A479" s="42"/>
      <c r="B479" s="86" t="s">
        <v>176</v>
      </c>
      <c r="C479" s="92">
        <v>2020</v>
      </c>
      <c r="D479" s="92">
        <v>2026</v>
      </c>
      <c r="E479" s="93" t="s">
        <v>129</v>
      </c>
      <c r="F479" s="41" t="s">
        <v>31</v>
      </c>
      <c r="G479" s="67">
        <f t="shared" ref="G479:H479" si="231">G480+G481</f>
        <v>604000</v>
      </c>
      <c r="H479" s="67">
        <f t="shared" si="231"/>
        <v>604000</v>
      </c>
      <c r="I479" s="19">
        <f t="shared" ref="I479" si="232">I480+I481</f>
        <v>100</v>
      </c>
      <c r="J479" s="89" t="s">
        <v>125</v>
      </c>
      <c r="K479" s="89" t="s">
        <v>90</v>
      </c>
      <c r="L479" s="89">
        <v>100</v>
      </c>
      <c r="M479" s="89">
        <v>100</v>
      </c>
      <c r="N479" s="83">
        <v>100</v>
      </c>
      <c r="O479" s="3"/>
    </row>
    <row r="480" spans="1:15" ht="53.25" customHeight="1" x14ac:dyDescent="0.3">
      <c r="A480" s="42"/>
      <c r="B480" s="87"/>
      <c r="C480" s="92"/>
      <c r="D480" s="92"/>
      <c r="E480" s="93"/>
      <c r="F480" s="41" t="s">
        <v>35</v>
      </c>
      <c r="G480" s="19">
        <v>604000</v>
      </c>
      <c r="H480" s="19">
        <v>604000</v>
      </c>
      <c r="I480" s="19">
        <v>100</v>
      </c>
      <c r="J480" s="90"/>
      <c r="K480" s="90"/>
      <c r="L480" s="90"/>
      <c r="M480" s="90"/>
      <c r="N480" s="84"/>
      <c r="O480" s="3"/>
    </row>
    <row r="481" spans="1:15" ht="53.25" customHeight="1" x14ac:dyDescent="0.3">
      <c r="A481" s="42"/>
      <c r="B481" s="88"/>
      <c r="C481" s="92"/>
      <c r="D481" s="92"/>
      <c r="E481" s="93"/>
      <c r="F481" s="41" t="s">
        <v>36</v>
      </c>
      <c r="G481" s="19">
        <v>0</v>
      </c>
      <c r="H481" s="19">
        <v>0</v>
      </c>
      <c r="I481" s="19">
        <v>0</v>
      </c>
      <c r="J481" s="91"/>
      <c r="K481" s="91"/>
      <c r="L481" s="91"/>
      <c r="M481" s="91"/>
      <c r="N481" s="85"/>
      <c r="O481" s="3"/>
    </row>
    <row r="482" spans="1:15" ht="53.25" customHeight="1" x14ac:dyDescent="0.3">
      <c r="A482" s="42"/>
      <c r="B482" s="86" t="s">
        <v>171</v>
      </c>
      <c r="C482" s="92">
        <v>2020</v>
      </c>
      <c r="D482" s="92">
        <v>2026</v>
      </c>
      <c r="E482" s="93" t="s">
        <v>129</v>
      </c>
      <c r="F482" s="41" t="s">
        <v>31</v>
      </c>
      <c r="G482" s="67">
        <f t="shared" ref="G482:H482" si="233">G483+G484</f>
        <v>1740834.0799999998</v>
      </c>
      <c r="H482" s="67">
        <f t="shared" si="233"/>
        <v>1740834.0799999998</v>
      </c>
      <c r="I482" s="19">
        <f t="shared" ref="I482" si="234">I483+I484</f>
        <v>100</v>
      </c>
      <c r="J482" s="92" t="s">
        <v>177</v>
      </c>
      <c r="K482" s="92" t="s">
        <v>90</v>
      </c>
      <c r="L482" s="100">
        <v>100</v>
      </c>
      <c r="M482" s="100">
        <v>100</v>
      </c>
      <c r="N482" s="79"/>
      <c r="O482" s="3"/>
    </row>
    <row r="483" spans="1:15" ht="53.25" customHeight="1" x14ac:dyDescent="0.3">
      <c r="A483" s="42"/>
      <c r="B483" s="87"/>
      <c r="C483" s="92"/>
      <c r="D483" s="92"/>
      <c r="E483" s="93"/>
      <c r="F483" s="41" t="s">
        <v>35</v>
      </c>
      <c r="G483" s="19">
        <v>155556.16</v>
      </c>
      <c r="H483" s="19">
        <v>155556.16</v>
      </c>
      <c r="I483" s="19">
        <v>0</v>
      </c>
      <c r="J483" s="92"/>
      <c r="K483" s="92"/>
      <c r="L483" s="100"/>
      <c r="M483" s="100"/>
      <c r="N483" s="80">
        <v>100</v>
      </c>
      <c r="O483" s="3"/>
    </row>
    <row r="484" spans="1:15" ht="74.400000000000006" customHeight="1" x14ac:dyDescent="0.3">
      <c r="A484" s="42"/>
      <c r="B484" s="88"/>
      <c r="C484" s="92"/>
      <c r="D484" s="92"/>
      <c r="E484" s="93"/>
      <c r="F484" s="41" t="s">
        <v>36</v>
      </c>
      <c r="G484" s="19">
        <v>1585277.92</v>
      </c>
      <c r="H484" s="19">
        <v>1585277.92</v>
      </c>
      <c r="I484" s="19">
        <v>100</v>
      </c>
      <c r="J484" s="60" t="s">
        <v>145</v>
      </c>
      <c r="K484" s="60" t="s">
        <v>172</v>
      </c>
      <c r="L484" s="81">
        <v>17</v>
      </c>
      <c r="M484" s="81">
        <v>57</v>
      </c>
      <c r="N484" s="82">
        <v>335.29</v>
      </c>
      <c r="O484" s="3"/>
    </row>
    <row r="485" spans="1:15" ht="74.400000000000006" hidden="1" customHeight="1" x14ac:dyDescent="0.3">
      <c r="A485" s="42"/>
      <c r="B485" s="86" t="s">
        <v>190</v>
      </c>
      <c r="C485" s="92">
        <v>2020</v>
      </c>
      <c r="D485" s="92">
        <v>2026</v>
      </c>
      <c r="E485" s="93" t="s">
        <v>129</v>
      </c>
      <c r="F485" s="41" t="s">
        <v>31</v>
      </c>
      <c r="G485" s="67">
        <f t="shared" ref="G485:H485" si="235">G486+G487</f>
        <v>0</v>
      </c>
      <c r="H485" s="67">
        <f t="shared" si="235"/>
        <v>0</v>
      </c>
      <c r="I485" s="19">
        <f t="shared" ref="I485" si="236">I486+I487</f>
        <v>0</v>
      </c>
      <c r="J485" s="89" t="s">
        <v>125</v>
      </c>
      <c r="K485" s="89" t="s">
        <v>91</v>
      </c>
      <c r="L485" s="89"/>
      <c r="M485" s="89"/>
      <c r="N485" s="83"/>
      <c r="O485" s="3"/>
    </row>
    <row r="486" spans="1:15" ht="74.400000000000006" hidden="1" customHeight="1" x14ac:dyDescent="0.3">
      <c r="A486" s="42"/>
      <c r="B486" s="87"/>
      <c r="C486" s="92"/>
      <c r="D486" s="92"/>
      <c r="E486" s="93"/>
      <c r="F486" s="41" t="s">
        <v>35</v>
      </c>
      <c r="G486" s="19">
        <v>0</v>
      </c>
      <c r="H486" s="19">
        <v>0</v>
      </c>
      <c r="I486" s="19">
        <v>0</v>
      </c>
      <c r="J486" s="90"/>
      <c r="K486" s="90"/>
      <c r="L486" s="90"/>
      <c r="M486" s="90"/>
      <c r="N486" s="84"/>
      <c r="O486" s="3"/>
    </row>
    <row r="487" spans="1:15" ht="74.400000000000006" hidden="1" customHeight="1" x14ac:dyDescent="0.3">
      <c r="A487" s="42"/>
      <c r="B487" s="88"/>
      <c r="C487" s="92"/>
      <c r="D487" s="92"/>
      <c r="E487" s="93"/>
      <c r="F487" s="41" t="s">
        <v>36</v>
      </c>
      <c r="G487" s="19">
        <v>0</v>
      </c>
      <c r="H487" s="19">
        <v>0</v>
      </c>
      <c r="I487" s="19">
        <v>0</v>
      </c>
      <c r="J487" s="91"/>
      <c r="K487" s="91"/>
      <c r="L487" s="91"/>
      <c r="M487" s="91"/>
      <c r="N487" s="85"/>
      <c r="O487" s="3"/>
    </row>
    <row r="488" spans="1:15" ht="74.400000000000006" hidden="1" customHeight="1" x14ac:dyDescent="0.3">
      <c r="A488" s="42"/>
      <c r="B488" s="86" t="s">
        <v>245</v>
      </c>
      <c r="C488" s="92">
        <v>2022</v>
      </c>
      <c r="D488" s="92">
        <v>2026</v>
      </c>
      <c r="E488" s="93" t="s">
        <v>129</v>
      </c>
      <c r="F488" s="41" t="s">
        <v>31</v>
      </c>
      <c r="G488" s="67">
        <f t="shared" ref="G488:H488" si="237">G489+G490</f>
        <v>0</v>
      </c>
      <c r="H488" s="67">
        <f t="shared" si="237"/>
        <v>0</v>
      </c>
      <c r="I488" s="19">
        <f t="shared" ref="I488" si="238">I489+I490</f>
        <v>0</v>
      </c>
      <c r="J488" s="89" t="s">
        <v>207</v>
      </c>
      <c r="K488" s="89" t="s">
        <v>140</v>
      </c>
      <c r="L488" s="89"/>
      <c r="M488" s="89"/>
      <c r="N488" s="83"/>
      <c r="O488" s="3"/>
    </row>
    <row r="489" spans="1:15" ht="74.400000000000006" hidden="1" customHeight="1" x14ac:dyDescent="0.3">
      <c r="A489" s="42"/>
      <c r="B489" s="87"/>
      <c r="C489" s="92"/>
      <c r="D489" s="92"/>
      <c r="E489" s="93"/>
      <c r="F489" s="41" t="s">
        <v>35</v>
      </c>
      <c r="G489" s="19">
        <v>0</v>
      </c>
      <c r="H489" s="19">
        <v>0</v>
      </c>
      <c r="I489" s="19">
        <v>0</v>
      </c>
      <c r="J489" s="90"/>
      <c r="K489" s="90"/>
      <c r="L489" s="90"/>
      <c r="M489" s="90"/>
      <c r="N489" s="84"/>
      <c r="O489" s="3"/>
    </row>
    <row r="490" spans="1:15" ht="74.400000000000006" hidden="1" customHeight="1" x14ac:dyDescent="0.3">
      <c r="A490" s="42"/>
      <c r="B490" s="88"/>
      <c r="C490" s="92"/>
      <c r="D490" s="92"/>
      <c r="E490" s="93"/>
      <c r="F490" s="41" t="s">
        <v>36</v>
      </c>
      <c r="G490" s="19">
        <v>0</v>
      </c>
      <c r="H490" s="19">
        <v>0</v>
      </c>
      <c r="I490" s="19">
        <v>0</v>
      </c>
      <c r="J490" s="91"/>
      <c r="K490" s="91"/>
      <c r="L490" s="91"/>
      <c r="M490" s="91"/>
      <c r="N490" s="85"/>
      <c r="O490" s="3"/>
    </row>
    <row r="491" spans="1:15" ht="74.400000000000006" hidden="1" customHeight="1" x14ac:dyDescent="0.3">
      <c r="A491" s="42"/>
      <c r="B491" s="86" t="s">
        <v>208</v>
      </c>
      <c r="C491" s="92">
        <v>2022</v>
      </c>
      <c r="D491" s="92">
        <v>2026</v>
      </c>
      <c r="E491" s="93" t="s">
        <v>129</v>
      </c>
      <c r="F491" s="41" t="s">
        <v>31</v>
      </c>
      <c r="G491" s="67">
        <f t="shared" ref="G491:H491" si="239">G492+G493</f>
        <v>0</v>
      </c>
      <c r="H491" s="67">
        <f t="shared" si="239"/>
        <v>0</v>
      </c>
      <c r="I491" s="19">
        <f t="shared" ref="I491" si="240">I492+I493</f>
        <v>0</v>
      </c>
      <c r="J491" s="89" t="s">
        <v>145</v>
      </c>
      <c r="K491" s="89" t="s">
        <v>91</v>
      </c>
      <c r="L491" s="89"/>
      <c r="M491" s="89"/>
      <c r="N491" s="83"/>
      <c r="O491" s="3"/>
    </row>
    <row r="492" spans="1:15" ht="74.400000000000006" hidden="1" customHeight="1" x14ac:dyDescent="0.3">
      <c r="A492" s="42"/>
      <c r="B492" s="87"/>
      <c r="C492" s="92"/>
      <c r="D492" s="92"/>
      <c r="E492" s="93"/>
      <c r="F492" s="41" t="s">
        <v>35</v>
      </c>
      <c r="G492" s="19">
        <v>0</v>
      </c>
      <c r="H492" s="19">
        <v>0</v>
      </c>
      <c r="I492" s="19">
        <v>0</v>
      </c>
      <c r="J492" s="90"/>
      <c r="K492" s="90"/>
      <c r="L492" s="90"/>
      <c r="M492" s="90"/>
      <c r="N492" s="84"/>
      <c r="O492" s="3"/>
    </row>
    <row r="493" spans="1:15" ht="74.400000000000006" hidden="1" customHeight="1" x14ac:dyDescent="0.3">
      <c r="A493" s="42"/>
      <c r="B493" s="88"/>
      <c r="C493" s="92"/>
      <c r="D493" s="92"/>
      <c r="E493" s="93"/>
      <c r="F493" s="41" t="s">
        <v>36</v>
      </c>
      <c r="G493" s="19">
        <v>0</v>
      </c>
      <c r="H493" s="19">
        <v>0</v>
      </c>
      <c r="I493" s="19">
        <v>0</v>
      </c>
      <c r="J493" s="91"/>
      <c r="K493" s="91"/>
      <c r="L493" s="91"/>
      <c r="M493" s="91"/>
      <c r="N493" s="85"/>
      <c r="O493" s="3"/>
    </row>
    <row r="494" spans="1:15" ht="53.25" hidden="1" customHeight="1" x14ac:dyDescent="0.3">
      <c r="A494" s="42"/>
      <c r="B494" s="86" t="s">
        <v>209</v>
      </c>
      <c r="C494" s="92">
        <v>2022</v>
      </c>
      <c r="D494" s="92">
        <v>2026</v>
      </c>
      <c r="E494" s="93" t="s">
        <v>129</v>
      </c>
      <c r="F494" s="41" t="s">
        <v>31</v>
      </c>
      <c r="G494" s="67">
        <f t="shared" ref="G494:H494" si="241">G495+G496</f>
        <v>0</v>
      </c>
      <c r="H494" s="67">
        <f t="shared" si="241"/>
        <v>0</v>
      </c>
      <c r="I494" s="19">
        <f t="shared" ref="I494" si="242">I495+I496</f>
        <v>0</v>
      </c>
      <c r="J494" s="89" t="s">
        <v>210</v>
      </c>
      <c r="K494" s="89" t="s">
        <v>140</v>
      </c>
      <c r="L494" s="89"/>
      <c r="M494" s="89"/>
      <c r="N494" s="83"/>
      <c r="O494" s="3"/>
    </row>
    <row r="495" spans="1:15" ht="53.25" hidden="1" customHeight="1" x14ac:dyDescent="0.3">
      <c r="A495" s="42"/>
      <c r="B495" s="87"/>
      <c r="C495" s="92"/>
      <c r="D495" s="92"/>
      <c r="E495" s="93"/>
      <c r="F495" s="41" t="s">
        <v>35</v>
      </c>
      <c r="G495" s="19">
        <v>0</v>
      </c>
      <c r="H495" s="19">
        <v>0</v>
      </c>
      <c r="I495" s="19">
        <v>0</v>
      </c>
      <c r="J495" s="90"/>
      <c r="K495" s="90"/>
      <c r="L495" s="90"/>
      <c r="M495" s="90"/>
      <c r="N495" s="84"/>
      <c r="O495" s="3"/>
    </row>
    <row r="496" spans="1:15" ht="53.25" hidden="1" customHeight="1" x14ac:dyDescent="0.3">
      <c r="A496" s="42"/>
      <c r="B496" s="88"/>
      <c r="C496" s="92"/>
      <c r="D496" s="92"/>
      <c r="E496" s="93"/>
      <c r="F496" s="41" t="s">
        <v>36</v>
      </c>
      <c r="G496" s="19">
        <v>0</v>
      </c>
      <c r="H496" s="19">
        <v>0</v>
      </c>
      <c r="I496" s="19">
        <v>0</v>
      </c>
      <c r="J496" s="91"/>
      <c r="K496" s="91"/>
      <c r="L496" s="91"/>
      <c r="M496" s="91"/>
      <c r="N496" s="85"/>
      <c r="O496" s="3"/>
    </row>
    <row r="497" spans="1:15" ht="53.25" customHeight="1" x14ac:dyDescent="0.3">
      <c r="A497" s="42"/>
      <c r="B497" s="86" t="s">
        <v>147</v>
      </c>
      <c r="C497" s="92">
        <v>2020</v>
      </c>
      <c r="D497" s="92">
        <v>2026</v>
      </c>
      <c r="E497" s="89" t="s">
        <v>49</v>
      </c>
      <c r="F497" s="89" t="s">
        <v>49</v>
      </c>
      <c r="G497" s="59" t="s">
        <v>49</v>
      </c>
      <c r="H497" s="94" t="s">
        <v>49</v>
      </c>
      <c r="I497" s="94" t="s">
        <v>49</v>
      </c>
      <c r="J497" s="43" t="s">
        <v>49</v>
      </c>
      <c r="K497" s="43" t="s">
        <v>49</v>
      </c>
      <c r="L497" s="43" t="s">
        <v>49</v>
      </c>
      <c r="M497" s="43" t="s">
        <v>49</v>
      </c>
      <c r="N497" s="43" t="s">
        <v>49</v>
      </c>
      <c r="O497" s="3"/>
    </row>
    <row r="498" spans="1:15" ht="53.25" customHeight="1" x14ac:dyDescent="0.3">
      <c r="A498" s="42"/>
      <c r="B498" s="88"/>
      <c r="C498" s="92"/>
      <c r="D498" s="92"/>
      <c r="E498" s="91"/>
      <c r="F498" s="91"/>
      <c r="G498" s="58"/>
      <c r="H498" s="96"/>
      <c r="I498" s="96"/>
      <c r="J498" s="60"/>
      <c r="K498" s="60"/>
      <c r="L498" s="60"/>
      <c r="M498" s="60"/>
      <c r="N498" s="23"/>
      <c r="O498" s="3"/>
    </row>
    <row r="499" spans="1:15" ht="53.25" customHeight="1" x14ac:dyDescent="0.3">
      <c r="A499" s="42"/>
      <c r="B499" s="86" t="s">
        <v>148</v>
      </c>
      <c r="C499" s="89">
        <v>2020</v>
      </c>
      <c r="D499" s="89">
        <v>2026</v>
      </c>
      <c r="E499" s="89" t="s">
        <v>129</v>
      </c>
      <c r="F499" s="41" t="s">
        <v>31</v>
      </c>
      <c r="G499" s="67">
        <f t="shared" ref="G499:H499" si="243">G500+G501</f>
        <v>16000</v>
      </c>
      <c r="H499" s="67">
        <f t="shared" si="243"/>
        <v>16000</v>
      </c>
      <c r="I499" s="19">
        <f t="shared" ref="I499" si="244">I500+I501</f>
        <v>200</v>
      </c>
      <c r="J499" s="89" t="s">
        <v>49</v>
      </c>
      <c r="K499" s="89" t="s">
        <v>49</v>
      </c>
      <c r="L499" s="89" t="s">
        <v>49</v>
      </c>
      <c r="M499" s="89" t="s">
        <v>49</v>
      </c>
      <c r="N499" s="83" t="s">
        <v>49</v>
      </c>
      <c r="O499" s="3"/>
    </row>
    <row r="500" spans="1:15" ht="53.25" customHeight="1" x14ac:dyDescent="0.3">
      <c r="A500" s="42"/>
      <c r="B500" s="87"/>
      <c r="C500" s="90"/>
      <c r="D500" s="90"/>
      <c r="E500" s="90"/>
      <c r="F500" s="41" t="s">
        <v>35</v>
      </c>
      <c r="G500" s="67">
        <f t="shared" ref="G500:H500" si="245">G506+G503</f>
        <v>16000</v>
      </c>
      <c r="H500" s="67">
        <f t="shared" si="245"/>
        <v>16000</v>
      </c>
      <c r="I500" s="19">
        <f t="shared" ref="I500" si="246">I506+I503</f>
        <v>200</v>
      </c>
      <c r="J500" s="90"/>
      <c r="K500" s="90"/>
      <c r="L500" s="90"/>
      <c r="M500" s="90"/>
      <c r="N500" s="84"/>
      <c r="O500" s="3"/>
    </row>
    <row r="501" spans="1:15" ht="53.25" customHeight="1" x14ac:dyDescent="0.3">
      <c r="A501" s="42"/>
      <c r="B501" s="88"/>
      <c r="C501" s="91"/>
      <c r="D501" s="91"/>
      <c r="E501" s="91"/>
      <c r="F501" s="41" t="s">
        <v>36</v>
      </c>
      <c r="G501" s="67">
        <f t="shared" ref="G501:H501" si="247">G507</f>
        <v>0</v>
      </c>
      <c r="H501" s="67">
        <f t="shared" si="247"/>
        <v>0</v>
      </c>
      <c r="I501" s="19">
        <f t="shared" ref="I501" si="248">I507</f>
        <v>0</v>
      </c>
      <c r="J501" s="91"/>
      <c r="K501" s="91"/>
      <c r="L501" s="91"/>
      <c r="M501" s="91"/>
      <c r="N501" s="85"/>
      <c r="O501" s="3"/>
    </row>
    <row r="502" spans="1:15" ht="53.25" customHeight="1" x14ac:dyDescent="0.3">
      <c r="A502" s="42"/>
      <c r="B502" s="86" t="s">
        <v>149</v>
      </c>
      <c r="C502" s="92">
        <v>2020</v>
      </c>
      <c r="D502" s="92">
        <v>2026</v>
      </c>
      <c r="E502" s="93" t="s">
        <v>129</v>
      </c>
      <c r="F502" s="41" t="s">
        <v>31</v>
      </c>
      <c r="G502" s="67">
        <f t="shared" ref="G502:H502" si="249">G503+G504</f>
        <v>15000</v>
      </c>
      <c r="H502" s="67">
        <f t="shared" si="249"/>
        <v>15000</v>
      </c>
      <c r="I502" s="19">
        <v>100</v>
      </c>
      <c r="J502" s="89" t="s">
        <v>150</v>
      </c>
      <c r="K502" s="89" t="s">
        <v>91</v>
      </c>
      <c r="L502" s="89">
        <v>15</v>
      </c>
      <c r="M502" s="89">
        <v>15</v>
      </c>
      <c r="N502" s="83">
        <v>100</v>
      </c>
      <c r="O502" s="3"/>
    </row>
    <row r="503" spans="1:15" ht="53.25" customHeight="1" x14ac:dyDescent="0.3">
      <c r="A503" s="42"/>
      <c r="B503" s="87"/>
      <c r="C503" s="92"/>
      <c r="D503" s="92"/>
      <c r="E503" s="93"/>
      <c r="F503" s="41" t="s">
        <v>35</v>
      </c>
      <c r="G503" s="19">
        <v>15000</v>
      </c>
      <c r="H503" s="19">
        <v>15000</v>
      </c>
      <c r="I503" s="19">
        <v>100</v>
      </c>
      <c r="J503" s="90"/>
      <c r="K503" s="90"/>
      <c r="L503" s="90"/>
      <c r="M503" s="90"/>
      <c r="N503" s="84"/>
      <c r="O503" s="3"/>
    </row>
    <row r="504" spans="1:15" ht="53.25" customHeight="1" x14ac:dyDescent="0.3">
      <c r="A504" s="42"/>
      <c r="B504" s="88"/>
      <c r="C504" s="92"/>
      <c r="D504" s="92"/>
      <c r="E504" s="93"/>
      <c r="F504" s="41" t="s">
        <v>36</v>
      </c>
      <c r="G504" s="19">
        <v>0</v>
      </c>
      <c r="H504" s="19">
        <v>0</v>
      </c>
      <c r="I504" s="19">
        <v>0</v>
      </c>
      <c r="J504" s="91"/>
      <c r="K504" s="91"/>
      <c r="L504" s="91"/>
      <c r="M504" s="91"/>
      <c r="N504" s="85"/>
      <c r="O504" s="3"/>
    </row>
    <row r="505" spans="1:15" ht="53.25" customHeight="1" x14ac:dyDescent="0.3">
      <c r="A505" s="42"/>
      <c r="B505" s="86" t="s">
        <v>260</v>
      </c>
      <c r="C505" s="92">
        <v>2023</v>
      </c>
      <c r="D505" s="92">
        <v>2026</v>
      </c>
      <c r="E505" s="93" t="s">
        <v>129</v>
      </c>
      <c r="F505" s="41" t="s">
        <v>31</v>
      </c>
      <c r="G505" s="67">
        <f t="shared" ref="G505:H505" si="250">G506+G507</f>
        <v>1000</v>
      </c>
      <c r="H505" s="67">
        <f t="shared" si="250"/>
        <v>1000</v>
      </c>
      <c r="I505" s="19">
        <v>100</v>
      </c>
      <c r="J505" s="89" t="s">
        <v>125</v>
      </c>
      <c r="K505" s="89" t="s">
        <v>90</v>
      </c>
      <c r="L505" s="89">
        <v>100</v>
      </c>
      <c r="M505" s="89">
        <v>100</v>
      </c>
      <c r="N505" s="83">
        <v>100</v>
      </c>
      <c r="O505" s="3"/>
    </row>
    <row r="506" spans="1:15" ht="53.25" customHeight="1" x14ac:dyDescent="0.3">
      <c r="A506" s="42"/>
      <c r="B506" s="87"/>
      <c r="C506" s="92"/>
      <c r="D506" s="92"/>
      <c r="E506" s="93"/>
      <c r="F506" s="41" t="s">
        <v>35</v>
      </c>
      <c r="G506" s="19">
        <v>1000</v>
      </c>
      <c r="H506" s="19">
        <v>1000</v>
      </c>
      <c r="I506" s="19">
        <v>100</v>
      </c>
      <c r="J506" s="90"/>
      <c r="K506" s="90"/>
      <c r="L506" s="90"/>
      <c r="M506" s="90"/>
      <c r="N506" s="84"/>
      <c r="O506" s="3"/>
    </row>
    <row r="507" spans="1:15" ht="53.25" customHeight="1" x14ac:dyDescent="0.3">
      <c r="A507" s="42"/>
      <c r="B507" s="88"/>
      <c r="C507" s="92"/>
      <c r="D507" s="92"/>
      <c r="E507" s="93"/>
      <c r="F507" s="41" t="s">
        <v>36</v>
      </c>
      <c r="G507" s="19">
        <v>0</v>
      </c>
      <c r="H507" s="19">
        <v>0</v>
      </c>
      <c r="I507" s="19">
        <v>0</v>
      </c>
      <c r="J507" s="91"/>
      <c r="K507" s="91"/>
      <c r="L507" s="91"/>
      <c r="M507" s="91"/>
      <c r="N507" s="85"/>
      <c r="O507" s="3"/>
    </row>
    <row r="508" spans="1:15" ht="43.95" customHeight="1" x14ac:dyDescent="0.3">
      <c r="A508" s="86"/>
      <c r="B508" s="86" t="s">
        <v>226</v>
      </c>
      <c r="C508" s="92">
        <v>2023</v>
      </c>
      <c r="D508" s="92">
        <v>2026</v>
      </c>
      <c r="E508" s="89" t="s">
        <v>49</v>
      </c>
      <c r="F508" s="89" t="s">
        <v>49</v>
      </c>
      <c r="G508" s="59" t="s">
        <v>49</v>
      </c>
      <c r="H508" s="94" t="s">
        <v>49</v>
      </c>
      <c r="I508" s="94" t="s">
        <v>49</v>
      </c>
      <c r="J508" s="43" t="s">
        <v>49</v>
      </c>
      <c r="K508" s="43" t="s">
        <v>49</v>
      </c>
      <c r="L508" s="43" t="s">
        <v>49</v>
      </c>
      <c r="M508" s="43" t="s">
        <v>49</v>
      </c>
      <c r="N508" s="43" t="s">
        <v>49</v>
      </c>
      <c r="O508" s="3"/>
    </row>
    <row r="509" spans="1:15" ht="24" customHeight="1" x14ac:dyDescent="0.3">
      <c r="A509" s="88"/>
      <c r="B509" s="88"/>
      <c r="C509" s="92"/>
      <c r="D509" s="92"/>
      <c r="E509" s="91"/>
      <c r="F509" s="91"/>
      <c r="G509" s="58"/>
      <c r="H509" s="96"/>
      <c r="I509" s="96"/>
      <c r="J509" s="60"/>
      <c r="K509" s="60"/>
      <c r="L509" s="60"/>
      <c r="M509" s="60"/>
      <c r="N509" s="23"/>
      <c r="O509" s="3"/>
    </row>
    <row r="510" spans="1:15" ht="29.25" customHeight="1" x14ac:dyDescent="0.3">
      <c r="A510" s="45"/>
      <c r="B510" s="86" t="s">
        <v>225</v>
      </c>
      <c r="C510" s="89">
        <v>2023</v>
      </c>
      <c r="D510" s="89">
        <v>2026</v>
      </c>
      <c r="E510" s="89" t="s">
        <v>129</v>
      </c>
      <c r="F510" s="41" t="s">
        <v>31</v>
      </c>
      <c r="G510" s="67">
        <f t="shared" ref="G510:H510" si="251">G511+G512</f>
        <v>4377360.6500000004</v>
      </c>
      <c r="H510" s="67">
        <f t="shared" si="251"/>
        <v>0</v>
      </c>
      <c r="I510" s="19">
        <f t="shared" ref="I510" si="252">I511+I512</f>
        <v>0</v>
      </c>
      <c r="J510" s="89" t="s">
        <v>49</v>
      </c>
      <c r="K510" s="89" t="s">
        <v>49</v>
      </c>
      <c r="L510" s="89" t="s">
        <v>49</v>
      </c>
      <c r="M510" s="89" t="s">
        <v>49</v>
      </c>
      <c r="N510" s="83" t="s">
        <v>49</v>
      </c>
      <c r="O510" s="3"/>
    </row>
    <row r="511" spans="1:15" ht="37.5" customHeight="1" x14ac:dyDescent="0.3">
      <c r="A511" s="86"/>
      <c r="B511" s="87"/>
      <c r="C511" s="90"/>
      <c r="D511" s="90"/>
      <c r="E511" s="90"/>
      <c r="F511" s="41" t="s">
        <v>35</v>
      </c>
      <c r="G511" s="67">
        <f t="shared" ref="G511:H512" si="253">G523+G517+G514+G520</f>
        <v>4377360.6500000004</v>
      </c>
      <c r="H511" s="67">
        <f t="shared" si="253"/>
        <v>0</v>
      </c>
      <c r="I511" s="19">
        <f t="shared" ref="I511" si="254">I523+I517+I514+I520</f>
        <v>0</v>
      </c>
      <c r="J511" s="90"/>
      <c r="K511" s="90"/>
      <c r="L511" s="90"/>
      <c r="M511" s="90"/>
      <c r="N511" s="84"/>
      <c r="O511" s="3"/>
    </row>
    <row r="512" spans="1:15" ht="36" customHeight="1" x14ac:dyDescent="0.3">
      <c r="A512" s="88"/>
      <c r="B512" s="88"/>
      <c r="C512" s="91"/>
      <c r="D512" s="91"/>
      <c r="E512" s="91"/>
      <c r="F512" s="41" t="s">
        <v>36</v>
      </c>
      <c r="G512" s="67">
        <f t="shared" si="253"/>
        <v>0</v>
      </c>
      <c r="H512" s="67">
        <f t="shared" si="253"/>
        <v>0</v>
      </c>
      <c r="I512" s="19">
        <f t="shared" ref="I512" si="255">I524+I518+I515+I521</f>
        <v>0</v>
      </c>
      <c r="J512" s="91"/>
      <c r="K512" s="91"/>
      <c r="L512" s="91"/>
      <c r="M512" s="91"/>
      <c r="N512" s="85"/>
      <c r="O512" s="3"/>
    </row>
    <row r="513" spans="1:15" ht="36" customHeight="1" x14ac:dyDescent="0.3">
      <c r="A513" s="86"/>
      <c r="B513" s="86" t="s">
        <v>227</v>
      </c>
      <c r="C513" s="92">
        <v>2023</v>
      </c>
      <c r="D513" s="92">
        <v>2026</v>
      </c>
      <c r="E513" s="93" t="s">
        <v>129</v>
      </c>
      <c r="F513" s="41" t="s">
        <v>31</v>
      </c>
      <c r="G513" s="67">
        <f t="shared" ref="G513:H513" si="256">G514+G515</f>
        <v>300000</v>
      </c>
      <c r="H513" s="67">
        <f t="shared" si="256"/>
        <v>0</v>
      </c>
      <c r="I513" s="19">
        <f t="shared" ref="I513" si="257">I514+I515</f>
        <v>0</v>
      </c>
      <c r="J513" s="89" t="s">
        <v>230</v>
      </c>
      <c r="K513" s="89" t="s">
        <v>91</v>
      </c>
      <c r="L513" s="89">
        <v>1</v>
      </c>
      <c r="M513" s="89">
        <v>0</v>
      </c>
      <c r="N513" s="83">
        <v>0</v>
      </c>
      <c r="O513" s="3"/>
    </row>
    <row r="514" spans="1:15" ht="36" customHeight="1" x14ac:dyDescent="0.3">
      <c r="A514" s="87"/>
      <c r="B514" s="87"/>
      <c r="C514" s="92"/>
      <c r="D514" s="92"/>
      <c r="E514" s="93"/>
      <c r="F514" s="41" t="s">
        <v>35</v>
      </c>
      <c r="G514" s="19">
        <v>300000</v>
      </c>
      <c r="H514" s="19">
        <v>0</v>
      </c>
      <c r="I514" s="19">
        <v>0</v>
      </c>
      <c r="J514" s="90"/>
      <c r="K514" s="90"/>
      <c r="L514" s="90"/>
      <c r="M514" s="90"/>
      <c r="N514" s="84"/>
      <c r="O514" s="3"/>
    </row>
    <row r="515" spans="1:15" ht="46.95" customHeight="1" x14ac:dyDescent="0.3">
      <c r="A515" s="88"/>
      <c r="B515" s="88"/>
      <c r="C515" s="92"/>
      <c r="D515" s="92"/>
      <c r="E515" s="93"/>
      <c r="F515" s="41" t="s">
        <v>36</v>
      </c>
      <c r="G515" s="19">
        <v>0</v>
      </c>
      <c r="H515" s="19">
        <v>0</v>
      </c>
      <c r="I515" s="19">
        <v>0</v>
      </c>
      <c r="J515" s="91"/>
      <c r="K515" s="91"/>
      <c r="L515" s="91"/>
      <c r="M515" s="91"/>
      <c r="N515" s="85"/>
      <c r="O515" s="3"/>
    </row>
    <row r="516" spans="1:15" ht="36" customHeight="1" x14ac:dyDescent="0.3">
      <c r="A516" s="86"/>
      <c r="B516" s="86" t="s">
        <v>228</v>
      </c>
      <c r="C516" s="92">
        <v>2023</v>
      </c>
      <c r="D516" s="92">
        <v>2026</v>
      </c>
      <c r="E516" s="93" t="s">
        <v>129</v>
      </c>
      <c r="F516" s="41" t="s">
        <v>31</v>
      </c>
      <c r="G516" s="67">
        <f t="shared" ref="G516:H516" si="258">G517+G518</f>
        <v>1764711.01</v>
      </c>
      <c r="H516" s="67">
        <f t="shared" si="258"/>
        <v>0</v>
      </c>
      <c r="I516" s="19">
        <f t="shared" ref="I516" si="259">I517+I518</f>
        <v>0</v>
      </c>
      <c r="J516" s="89" t="s">
        <v>125</v>
      </c>
      <c r="K516" s="89" t="s">
        <v>91</v>
      </c>
      <c r="L516" s="89">
        <v>100</v>
      </c>
      <c r="M516" s="89">
        <v>0</v>
      </c>
      <c r="N516" s="83">
        <v>0</v>
      </c>
      <c r="O516" s="3"/>
    </row>
    <row r="517" spans="1:15" ht="36" customHeight="1" x14ac:dyDescent="0.3">
      <c r="A517" s="87"/>
      <c r="B517" s="87"/>
      <c r="C517" s="92"/>
      <c r="D517" s="92"/>
      <c r="E517" s="93"/>
      <c r="F517" s="41" t="s">
        <v>35</v>
      </c>
      <c r="G517" s="19">
        <v>1764711.01</v>
      </c>
      <c r="H517" s="19">
        <v>0</v>
      </c>
      <c r="I517" s="19">
        <v>0</v>
      </c>
      <c r="J517" s="90"/>
      <c r="K517" s="90"/>
      <c r="L517" s="90"/>
      <c r="M517" s="90"/>
      <c r="N517" s="84"/>
      <c r="O517" s="3"/>
    </row>
    <row r="518" spans="1:15" ht="36" customHeight="1" x14ac:dyDescent="0.3">
      <c r="A518" s="88"/>
      <c r="B518" s="88"/>
      <c r="C518" s="92"/>
      <c r="D518" s="92"/>
      <c r="E518" s="93"/>
      <c r="F518" s="41" t="s">
        <v>36</v>
      </c>
      <c r="G518" s="19">
        <v>0</v>
      </c>
      <c r="H518" s="19">
        <v>0</v>
      </c>
      <c r="I518" s="19">
        <v>0</v>
      </c>
      <c r="J518" s="91"/>
      <c r="K518" s="91"/>
      <c r="L518" s="91"/>
      <c r="M518" s="91"/>
      <c r="N518" s="85"/>
      <c r="O518" s="3"/>
    </row>
    <row r="519" spans="1:15" ht="36" customHeight="1" x14ac:dyDescent="0.3">
      <c r="A519" s="42"/>
      <c r="B519" s="86" t="s">
        <v>229</v>
      </c>
      <c r="C519" s="92">
        <v>2023</v>
      </c>
      <c r="D519" s="92">
        <v>2026</v>
      </c>
      <c r="E519" s="93" t="s">
        <v>129</v>
      </c>
      <c r="F519" s="41" t="s">
        <v>31</v>
      </c>
      <c r="G519" s="67">
        <f t="shared" ref="G519:H519" si="260">G520+G521</f>
        <v>2312649.64</v>
      </c>
      <c r="H519" s="67">
        <f t="shared" si="260"/>
        <v>0</v>
      </c>
      <c r="I519" s="19">
        <f t="shared" ref="I519" si="261">I520+I521</f>
        <v>0</v>
      </c>
      <c r="J519" s="89" t="s">
        <v>207</v>
      </c>
      <c r="K519" s="89" t="s">
        <v>91</v>
      </c>
      <c r="L519" s="89">
        <v>1</v>
      </c>
      <c r="M519" s="89">
        <v>0</v>
      </c>
      <c r="N519" s="83">
        <v>0</v>
      </c>
      <c r="O519" s="3"/>
    </row>
    <row r="520" spans="1:15" ht="36" customHeight="1" x14ac:dyDescent="0.3">
      <c r="A520" s="42"/>
      <c r="B520" s="87"/>
      <c r="C520" s="92"/>
      <c r="D520" s="92"/>
      <c r="E520" s="93"/>
      <c r="F520" s="41" t="s">
        <v>35</v>
      </c>
      <c r="G520" s="19">
        <v>2312649.64</v>
      </c>
      <c r="H520" s="19">
        <v>0</v>
      </c>
      <c r="I520" s="19">
        <v>0</v>
      </c>
      <c r="J520" s="90"/>
      <c r="K520" s="90"/>
      <c r="L520" s="90"/>
      <c r="M520" s="90"/>
      <c r="N520" s="84"/>
      <c r="O520" s="3"/>
    </row>
    <row r="521" spans="1:15" ht="36" customHeight="1" x14ac:dyDescent="0.3">
      <c r="A521" s="42"/>
      <c r="B521" s="88"/>
      <c r="C521" s="92"/>
      <c r="D521" s="92"/>
      <c r="E521" s="93"/>
      <c r="F521" s="41" t="s">
        <v>36</v>
      </c>
      <c r="G521" s="19">
        <v>0</v>
      </c>
      <c r="H521" s="19">
        <v>0</v>
      </c>
      <c r="I521" s="19">
        <v>0</v>
      </c>
      <c r="J521" s="91"/>
      <c r="K521" s="91"/>
      <c r="L521" s="91"/>
      <c r="M521" s="91"/>
      <c r="N521" s="85"/>
      <c r="O521" s="3"/>
    </row>
    <row r="522" spans="1:15" ht="37.5" hidden="1" customHeight="1" x14ac:dyDescent="0.3">
      <c r="A522" s="86"/>
      <c r="B522" s="86" t="s">
        <v>246</v>
      </c>
      <c r="C522" s="92">
        <v>2023</v>
      </c>
      <c r="D522" s="92">
        <v>2026</v>
      </c>
      <c r="E522" s="93" t="s">
        <v>129</v>
      </c>
      <c r="F522" s="41" t="s">
        <v>31</v>
      </c>
      <c r="G522" s="67">
        <f t="shared" ref="G522:H522" si="262">G523+G524</f>
        <v>0</v>
      </c>
      <c r="H522" s="67">
        <f t="shared" si="262"/>
        <v>0</v>
      </c>
      <c r="I522" s="19">
        <f t="shared" ref="I522" si="263">I523+I524</f>
        <v>0</v>
      </c>
      <c r="J522" s="89" t="s">
        <v>207</v>
      </c>
      <c r="K522" s="89" t="s">
        <v>91</v>
      </c>
      <c r="L522" s="89"/>
      <c r="M522" s="89"/>
      <c r="N522" s="83"/>
      <c r="O522" s="3"/>
    </row>
    <row r="523" spans="1:15" ht="37.5" hidden="1" customHeight="1" x14ac:dyDescent="0.3">
      <c r="A523" s="87"/>
      <c r="B523" s="87"/>
      <c r="C523" s="92"/>
      <c r="D523" s="92"/>
      <c r="E523" s="93"/>
      <c r="F523" s="41" t="s">
        <v>35</v>
      </c>
      <c r="G523" s="19">
        <v>0</v>
      </c>
      <c r="H523" s="19">
        <v>0</v>
      </c>
      <c r="I523" s="19">
        <v>0</v>
      </c>
      <c r="J523" s="90"/>
      <c r="K523" s="90"/>
      <c r="L523" s="90"/>
      <c r="M523" s="90"/>
      <c r="N523" s="84"/>
      <c r="O523" s="3"/>
    </row>
    <row r="524" spans="1:15" ht="76.2" hidden="1" customHeight="1" x14ac:dyDescent="0.3">
      <c r="A524" s="88"/>
      <c r="B524" s="88"/>
      <c r="C524" s="92"/>
      <c r="D524" s="92"/>
      <c r="E524" s="93"/>
      <c r="F524" s="41" t="s">
        <v>36</v>
      </c>
      <c r="G524" s="19">
        <v>0</v>
      </c>
      <c r="H524" s="19">
        <v>0</v>
      </c>
      <c r="I524" s="19">
        <v>0</v>
      </c>
      <c r="J524" s="91"/>
      <c r="K524" s="91"/>
      <c r="L524" s="91"/>
      <c r="M524" s="91"/>
      <c r="N524" s="85"/>
      <c r="O524" s="3"/>
    </row>
    <row r="525" spans="1:15" ht="20.399999999999999" x14ac:dyDescent="0.3">
      <c r="A525" s="165" t="s">
        <v>63</v>
      </c>
      <c r="B525" s="165"/>
      <c r="C525" s="165"/>
      <c r="D525" s="165"/>
      <c r="E525" s="165"/>
      <c r="F525" s="61" t="s">
        <v>31</v>
      </c>
      <c r="G525" s="74">
        <f t="shared" ref="G525:H525" si="264">G526+G527</f>
        <v>39716345.359999999</v>
      </c>
      <c r="H525" s="74">
        <f t="shared" si="264"/>
        <v>31607176.219999999</v>
      </c>
      <c r="I525" s="62">
        <f t="shared" ref="I525" si="265">I526+I527</f>
        <v>1099.7</v>
      </c>
      <c r="J525" s="92" t="s">
        <v>30</v>
      </c>
      <c r="K525" s="92" t="s">
        <v>30</v>
      </c>
      <c r="L525" s="92" t="s">
        <v>30</v>
      </c>
      <c r="M525" s="92" t="s">
        <v>30</v>
      </c>
      <c r="N525" s="101" t="s">
        <v>30</v>
      </c>
      <c r="O525" s="3"/>
    </row>
    <row r="526" spans="1:15" ht="63" customHeight="1" x14ac:dyDescent="0.3">
      <c r="A526" s="165"/>
      <c r="B526" s="165"/>
      <c r="C526" s="165"/>
      <c r="D526" s="165"/>
      <c r="E526" s="165"/>
      <c r="F526" s="61" t="s">
        <v>35</v>
      </c>
      <c r="G526" s="74">
        <f t="shared" ref="G526:H526" si="266">G318+G337+G406+G511+G312+G474+G416+G328+G500</f>
        <v>15850448.449999999</v>
      </c>
      <c r="H526" s="74">
        <f t="shared" si="266"/>
        <v>7765332.3099999987</v>
      </c>
      <c r="I526" s="62">
        <f t="shared" ref="I526" si="267">I318+I337+I406+I511+I312+I474+I416+I328+I500</f>
        <v>799.85</v>
      </c>
      <c r="J526" s="92"/>
      <c r="K526" s="92"/>
      <c r="L526" s="92"/>
      <c r="M526" s="92"/>
      <c r="N526" s="101"/>
      <c r="O526" s="3"/>
    </row>
    <row r="527" spans="1:15" ht="30.6" x14ac:dyDescent="0.3">
      <c r="A527" s="165"/>
      <c r="B527" s="165"/>
      <c r="C527" s="165"/>
      <c r="D527" s="165"/>
      <c r="E527" s="165"/>
      <c r="F527" s="61" t="s">
        <v>36</v>
      </c>
      <c r="G527" s="75">
        <f t="shared" ref="G527:H527" si="268">G319+G338+G512+G313+G475+G417+G329+G501+G407</f>
        <v>23865896.91</v>
      </c>
      <c r="H527" s="75">
        <f t="shared" si="268"/>
        <v>23841843.91</v>
      </c>
      <c r="I527" s="63">
        <f t="shared" ref="I527" si="269">I319+I338+I512+I313+I475+I417+I329+I501+I407</f>
        <v>299.85000000000002</v>
      </c>
      <c r="J527" s="92"/>
      <c r="K527" s="92"/>
      <c r="L527" s="92"/>
      <c r="M527" s="92"/>
      <c r="N527" s="101"/>
      <c r="O527" s="3"/>
    </row>
    <row r="528" spans="1:15" ht="20.399999999999999" x14ac:dyDescent="0.3">
      <c r="A528" s="159" t="s">
        <v>39</v>
      </c>
      <c r="B528" s="160"/>
      <c r="C528" s="158"/>
      <c r="D528" s="158"/>
      <c r="E528" s="171"/>
      <c r="F528" s="64" t="s">
        <v>31</v>
      </c>
      <c r="G528" s="76">
        <f t="shared" ref="G528:H528" si="270">G529+G530</f>
        <v>237553381.84</v>
      </c>
      <c r="H528" s="76">
        <f t="shared" si="270"/>
        <v>229217025.56999999</v>
      </c>
      <c r="I528" s="65">
        <f t="shared" ref="I528" si="271">I529+I530</f>
        <v>1698.9699999999998</v>
      </c>
      <c r="J528" s="83"/>
      <c r="K528" s="83"/>
      <c r="L528" s="83"/>
      <c r="M528" s="83"/>
      <c r="N528" s="83"/>
      <c r="O528" s="3"/>
    </row>
    <row r="529" spans="1:15" ht="63" customHeight="1" x14ac:dyDescent="0.3">
      <c r="A529" s="161"/>
      <c r="B529" s="162"/>
      <c r="C529" s="158"/>
      <c r="D529" s="158"/>
      <c r="E529" s="171"/>
      <c r="F529" s="64" t="s">
        <v>35</v>
      </c>
      <c r="G529" s="76">
        <f t="shared" ref="G529:H529" si="272">G526+G304+G254+G190</f>
        <v>166135128.73000002</v>
      </c>
      <c r="H529" s="76">
        <f t="shared" si="272"/>
        <v>158050012.59</v>
      </c>
      <c r="I529" s="65">
        <f t="shared" ref="I529" si="273">I526+I304+I254+I190</f>
        <v>1099.8499999999999</v>
      </c>
      <c r="J529" s="84"/>
      <c r="K529" s="84"/>
      <c r="L529" s="84"/>
      <c r="M529" s="84"/>
      <c r="N529" s="84"/>
      <c r="O529" s="3"/>
    </row>
    <row r="530" spans="1:15" ht="30.6" x14ac:dyDescent="0.3">
      <c r="A530" s="163"/>
      <c r="B530" s="164"/>
      <c r="C530" s="158"/>
      <c r="D530" s="158"/>
      <c r="E530" s="171"/>
      <c r="F530" s="64" t="s">
        <v>36</v>
      </c>
      <c r="G530" s="77">
        <f t="shared" ref="G530:H530" si="274">G191+G255+G527+G305</f>
        <v>71418253.109999985</v>
      </c>
      <c r="H530" s="77">
        <f t="shared" si="274"/>
        <v>71167012.979999989</v>
      </c>
      <c r="I530" s="66">
        <f t="shared" ref="I530" si="275">I191+I255+I527+I305</f>
        <v>599.12</v>
      </c>
      <c r="J530" s="85"/>
      <c r="K530" s="85"/>
      <c r="L530" s="85"/>
      <c r="M530" s="85"/>
      <c r="N530" s="85"/>
      <c r="O530" s="3"/>
    </row>
  </sheetData>
  <mergeCells count="1533">
    <mergeCell ref="N99:N101"/>
    <mergeCell ref="B442:B444"/>
    <mergeCell ref="C442:C444"/>
    <mergeCell ref="D442:D444"/>
    <mergeCell ref="E442:E444"/>
    <mergeCell ref="J442:J444"/>
    <mergeCell ref="K442:K444"/>
    <mergeCell ref="E396:E398"/>
    <mergeCell ref="B399:B401"/>
    <mergeCell ref="B418:B420"/>
    <mergeCell ref="B408:B410"/>
    <mergeCell ref="N363:N365"/>
    <mergeCell ref="J360:J362"/>
    <mergeCell ref="K360:K362"/>
    <mergeCell ref="N360:N362"/>
    <mergeCell ref="C360:C362"/>
    <mergeCell ref="L378:L380"/>
    <mergeCell ref="M378:M380"/>
    <mergeCell ref="N378:N380"/>
    <mergeCell ref="B390:B392"/>
    <mergeCell ref="C390:C392"/>
    <mergeCell ref="D390:D392"/>
    <mergeCell ref="B433:B435"/>
    <mergeCell ref="E427:E429"/>
    <mergeCell ref="K427:K429"/>
    <mergeCell ref="J424:J426"/>
    <mergeCell ref="D436:D438"/>
    <mergeCell ref="J430:J432"/>
    <mergeCell ref="K430:K432"/>
    <mergeCell ref="C427:C429"/>
    <mergeCell ref="B411:B413"/>
    <mergeCell ref="B405:B407"/>
    <mergeCell ref="B427:B429"/>
    <mergeCell ref="J183:J185"/>
    <mergeCell ref="K183:K185"/>
    <mergeCell ref="N247:N249"/>
    <mergeCell ref="N279:N281"/>
    <mergeCell ref="N253:N255"/>
    <mergeCell ref="N261:N263"/>
    <mergeCell ref="N333:N335"/>
    <mergeCell ref="B381:B383"/>
    <mergeCell ref="C381:C383"/>
    <mergeCell ref="D381:D383"/>
    <mergeCell ref="C357:C359"/>
    <mergeCell ref="B360:B362"/>
    <mergeCell ref="D360:D362"/>
    <mergeCell ref="E360:E362"/>
    <mergeCell ref="E357:E359"/>
    <mergeCell ref="N342:N344"/>
    <mergeCell ref="B351:B353"/>
    <mergeCell ref="E351:E353"/>
    <mergeCell ref="J351:J353"/>
    <mergeCell ref="N381:N383"/>
    <mergeCell ref="M183:M185"/>
    <mergeCell ref="N183:N185"/>
    <mergeCell ref="B357:B359"/>
    <mergeCell ref="B375:B377"/>
    <mergeCell ref="K375:K377"/>
    <mergeCell ref="E297:E299"/>
    <mergeCell ref="D285:D287"/>
    <mergeCell ref="N387:N389"/>
    <mergeCell ref="N396:N398"/>
    <mergeCell ref="L363:L365"/>
    <mergeCell ref="L399:L401"/>
    <mergeCell ref="L177:L179"/>
    <mergeCell ref="M177:M179"/>
    <mergeCell ref="N177:N179"/>
    <mergeCell ref="B180:B182"/>
    <mergeCell ref="C180:C182"/>
    <mergeCell ref="D180:D182"/>
    <mergeCell ref="E180:E182"/>
    <mergeCell ref="J180:J182"/>
    <mergeCell ref="K180:K182"/>
    <mergeCell ref="L180:L182"/>
    <mergeCell ref="M180:M182"/>
    <mergeCell ref="M238:M240"/>
    <mergeCell ref="N222:N224"/>
    <mergeCell ref="M229:M231"/>
    <mergeCell ref="J210:J212"/>
    <mergeCell ref="L244:L246"/>
    <mergeCell ref="N339:N341"/>
    <mergeCell ref="M333:M335"/>
    <mergeCell ref="E314:E316"/>
    <mergeCell ref="N267:N269"/>
    <mergeCell ref="N265:N266"/>
    <mergeCell ref="N271:N272"/>
    <mergeCell ref="N276:N278"/>
    <mergeCell ref="N282:N284"/>
    <mergeCell ref="L279:L281"/>
    <mergeCell ref="M282:M284"/>
    <mergeCell ref="C327:C329"/>
    <mergeCell ref="E327:E329"/>
    <mergeCell ref="K285:K287"/>
    <mergeCell ref="H308:H310"/>
    <mergeCell ref="C320:C322"/>
    <mergeCell ref="C317:C319"/>
    <mergeCell ref="B448:B450"/>
    <mergeCell ref="E375:E377"/>
    <mergeCell ref="N372:N374"/>
    <mergeCell ref="B372:B374"/>
    <mergeCell ref="C372:C374"/>
    <mergeCell ref="B369:B371"/>
    <mergeCell ref="L311:L313"/>
    <mergeCell ref="L333:L335"/>
    <mergeCell ref="E390:E392"/>
    <mergeCell ref="B393:B395"/>
    <mergeCell ref="C393:C395"/>
    <mergeCell ref="D393:D395"/>
    <mergeCell ref="E393:E395"/>
    <mergeCell ref="E363:E365"/>
    <mergeCell ref="C387:C389"/>
    <mergeCell ref="D387:D389"/>
    <mergeCell ref="B466:B468"/>
    <mergeCell ref="C466:C468"/>
    <mergeCell ref="D466:D468"/>
    <mergeCell ref="E466:E468"/>
    <mergeCell ref="N375:N377"/>
    <mergeCell ref="J378:J380"/>
    <mergeCell ref="K378:K380"/>
    <mergeCell ref="D454:D456"/>
    <mergeCell ref="E454:E456"/>
    <mergeCell ref="J454:J456"/>
    <mergeCell ref="L451:L453"/>
    <mergeCell ref="M451:M453"/>
    <mergeCell ref="J418:J420"/>
    <mergeCell ref="L463:L465"/>
    <mergeCell ref="M463:M465"/>
    <mergeCell ref="M381:M383"/>
    <mergeCell ref="E463:E465"/>
    <mergeCell ref="J463:J465"/>
    <mergeCell ref="M384:M386"/>
    <mergeCell ref="J375:J377"/>
    <mergeCell ref="N463:N465"/>
    <mergeCell ref="B384:B386"/>
    <mergeCell ref="C384:C386"/>
    <mergeCell ref="D384:D386"/>
    <mergeCell ref="B378:B380"/>
    <mergeCell ref="C378:C380"/>
    <mergeCell ref="D378:D380"/>
    <mergeCell ref="E378:E380"/>
    <mergeCell ref="N454:N456"/>
    <mergeCell ref="B457:B459"/>
    <mergeCell ref="N442:N444"/>
    <mergeCell ref="N439:N441"/>
    <mergeCell ref="B387:B389"/>
    <mergeCell ref="E457:E459"/>
    <mergeCell ref="N460:N462"/>
    <mergeCell ref="B463:B465"/>
    <mergeCell ref="C463:C465"/>
    <mergeCell ref="D463:D465"/>
    <mergeCell ref="K463:K465"/>
    <mergeCell ref="K457:K459"/>
    <mergeCell ref="L457:L459"/>
    <mergeCell ref="M457:M459"/>
    <mergeCell ref="K390:K392"/>
    <mergeCell ref="L402:L404"/>
    <mergeCell ref="L405:L407"/>
    <mergeCell ref="M405:M407"/>
    <mergeCell ref="C457:C459"/>
    <mergeCell ref="N457:N459"/>
    <mergeCell ref="M454:M456"/>
    <mergeCell ref="J372:J374"/>
    <mergeCell ref="K372:K374"/>
    <mergeCell ref="E381:E383"/>
    <mergeCell ref="E372:E374"/>
    <mergeCell ref="E408:E410"/>
    <mergeCell ref="J408:J410"/>
    <mergeCell ref="E399:E401"/>
    <mergeCell ref="M427:M429"/>
    <mergeCell ref="J448:J450"/>
    <mergeCell ref="E418:E420"/>
    <mergeCell ref="E384:E386"/>
    <mergeCell ref="J384:J386"/>
    <mergeCell ref="K384:K386"/>
    <mergeCell ref="L393:L395"/>
    <mergeCell ref="M393:M395"/>
    <mergeCell ref="J390:J392"/>
    <mergeCell ref="J433:J435"/>
    <mergeCell ref="J381:J383"/>
    <mergeCell ref="E451:E453"/>
    <mergeCell ref="J451:J453"/>
    <mergeCell ref="K451:K453"/>
    <mergeCell ref="K445:K447"/>
    <mergeCell ref="J439:J441"/>
    <mergeCell ref="K439:K441"/>
    <mergeCell ref="J393:J395"/>
    <mergeCell ref="L384:L386"/>
    <mergeCell ref="K402:K404"/>
    <mergeCell ref="K424:K426"/>
    <mergeCell ref="K408:K410"/>
    <mergeCell ref="F402:F404"/>
    <mergeCell ref="K448:K450"/>
    <mergeCell ref="N476:N478"/>
    <mergeCell ref="J482:J483"/>
    <mergeCell ref="K482:K483"/>
    <mergeCell ref="N488:N490"/>
    <mergeCell ref="B485:B487"/>
    <mergeCell ref="C485:C487"/>
    <mergeCell ref="B488:B490"/>
    <mergeCell ref="C488:C490"/>
    <mergeCell ref="D479:D481"/>
    <mergeCell ref="E476:E478"/>
    <mergeCell ref="E482:E484"/>
    <mergeCell ref="B460:B462"/>
    <mergeCell ref="B499:B501"/>
    <mergeCell ref="N473:N475"/>
    <mergeCell ref="D485:D487"/>
    <mergeCell ref="C499:C501"/>
    <mergeCell ref="B502:B504"/>
    <mergeCell ref="C502:C504"/>
    <mergeCell ref="D502:D504"/>
    <mergeCell ref="E502:E504"/>
    <mergeCell ref="J502:J504"/>
    <mergeCell ref="K502:K504"/>
    <mergeCell ref="L502:L504"/>
    <mergeCell ref="M502:M504"/>
    <mergeCell ref="K499:K501"/>
    <mergeCell ref="D499:D501"/>
    <mergeCell ref="E473:E475"/>
    <mergeCell ref="J488:J490"/>
    <mergeCell ref="K488:K490"/>
    <mergeCell ref="L466:L468"/>
    <mergeCell ref="M466:M468"/>
    <mergeCell ref="E491:E493"/>
    <mergeCell ref="C448:C450"/>
    <mergeCell ref="D448:D450"/>
    <mergeCell ref="E448:E450"/>
    <mergeCell ref="L442:L444"/>
    <mergeCell ref="M460:M462"/>
    <mergeCell ref="B436:B438"/>
    <mergeCell ref="C436:C438"/>
    <mergeCell ref="L418:L420"/>
    <mergeCell ref="M408:M410"/>
    <mergeCell ref="N402:N404"/>
    <mergeCell ref="N393:N395"/>
    <mergeCell ref="B396:B398"/>
    <mergeCell ref="C396:C398"/>
    <mergeCell ref="D396:D398"/>
    <mergeCell ref="B402:B404"/>
    <mergeCell ref="B366:B368"/>
    <mergeCell ref="N466:N468"/>
    <mergeCell ref="B454:B456"/>
    <mergeCell ref="C454:C456"/>
    <mergeCell ref="M439:M441"/>
    <mergeCell ref="C460:C462"/>
    <mergeCell ref="D460:D462"/>
    <mergeCell ref="E460:E462"/>
    <mergeCell ref="J460:J462"/>
    <mergeCell ref="K460:K462"/>
    <mergeCell ref="C399:C401"/>
    <mergeCell ref="K396:K398"/>
    <mergeCell ref="C418:C420"/>
    <mergeCell ref="D418:D420"/>
    <mergeCell ref="E402:E404"/>
    <mergeCell ref="E424:E426"/>
    <mergeCell ref="E433:E435"/>
    <mergeCell ref="N448:N450"/>
    <mergeCell ref="B451:B453"/>
    <mergeCell ref="C451:C453"/>
    <mergeCell ref="D451:D453"/>
    <mergeCell ref="N451:N453"/>
    <mergeCell ref="L445:L447"/>
    <mergeCell ref="M445:M447"/>
    <mergeCell ref="N445:N447"/>
    <mergeCell ref="D369:D371"/>
    <mergeCell ref="E369:E371"/>
    <mergeCell ref="J369:J371"/>
    <mergeCell ref="K369:K371"/>
    <mergeCell ref="E415:E417"/>
    <mergeCell ref="L421:L423"/>
    <mergeCell ref="L396:L398"/>
    <mergeCell ref="M396:M398"/>
    <mergeCell ref="D399:D401"/>
    <mergeCell ref="N369:N371"/>
    <mergeCell ref="D372:D374"/>
    <mergeCell ref="D408:D410"/>
    <mergeCell ref="C375:C377"/>
    <mergeCell ref="D375:D377"/>
    <mergeCell ref="K411:K413"/>
    <mergeCell ref="C439:C441"/>
    <mergeCell ref="D439:D441"/>
    <mergeCell ref="E439:E441"/>
    <mergeCell ref="G402:G404"/>
    <mergeCell ref="H402:H404"/>
    <mergeCell ref="J396:J398"/>
    <mergeCell ref="J415:J417"/>
    <mergeCell ref="E436:E438"/>
    <mergeCell ref="J436:J438"/>
    <mergeCell ref="K433:K435"/>
    <mergeCell ref="K436:K438"/>
    <mergeCell ref="E430:E432"/>
    <mergeCell ref="J342:J344"/>
    <mergeCell ref="J330:J332"/>
    <mergeCell ref="E336:E338"/>
    <mergeCell ref="C330:C332"/>
    <mergeCell ref="E330:E332"/>
    <mergeCell ref="J333:J335"/>
    <mergeCell ref="E333:E335"/>
    <mergeCell ref="J339:J341"/>
    <mergeCell ref="C366:C368"/>
    <mergeCell ref="D366:D368"/>
    <mergeCell ref="J363:J365"/>
    <mergeCell ref="E366:E368"/>
    <mergeCell ref="J427:J429"/>
    <mergeCell ref="K348:K350"/>
    <mergeCell ref="D421:D423"/>
    <mergeCell ref="J345:J347"/>
    <mergeCell ref="K345:K347"/>
    <mergeCell ref="E339:E341"/>
    <mergeCell ref="K454:K456"/>
    <mergeCell ref="L439:L441"/>
    <mergeCell ref="L354:L356"/>
    <mergeCell ref="N351:N353"/>
    <mergeCell ref="N308:N310"/>
    <mergeCell ref="N297:N299"/>
    <mergeCell ref="N300:N302"/>
    <mergeCell ref="N330:N332"/>
    <mergeCell ref="N336:N338"/>
    <mergeCell ref="N323:N325"/>
    <mergeCell ref="N317:N319"/>
    <mergeCell ref="N320:N322"/>
    <mergeCell ref="N303:N305"/>
    <mergeCell ref="M320:M322"/>
    <mergeCell ref="M327:M329"/>
    <mergeCell ref="M336:M338"/>
    <mergeCell ref="K339:K341"/>
    <mergeCell ref="K336:K338"/>
    <mergeCell ref="L345:L347"/>
    <mergeCell ref="M418:M420"/>
    <mergeCell ref="K366:K368"/>
    <mergeCell ref="M421:M423"/>
    <mergeCell ref="M402:M404"/>
    <mergeCell ref="N384:N386"/>
    <mergeCell ref="M339:M341"/>
    <mergeCell ref="L390:L392"/>
    <mergeCell ref="M390:M392"/>
    <mergeCell ref="N399:N401"/>
    <mergeCell ref="N408:N410"/>
    <mergeCell ref="L357:L359"/>
    <mergeCell ref="L351:L353"/>
    <mergeCell ref="M351:M353"/>
    <mergeCell ref="B354:B356"/>
    <mergeCell ref="C354:C356"/>
    <mergeCell ref="D354:D356"/>
    <mergeCell ref="E354:E356"/>
    <mergeCell ref="J354:J356"/>
    <mergeCell ref="K354:K356"/>
    <mergeCell ref="B333:B335"/>
    <mergeCell ref="B342:B344"/>
    <mergeCell ref="C342:C344"/>
    <mergeCell ref="E320:E322"/>
    <mergeCell ref="K330:K332"/>
    <mergeCell ref="K327:K329"/>
    <mergeCell ref="C351:C353"/>
    <mergeCell ref="D351:D353"/>
    <mergeCell ref="B430:B432"/>
    <mergeCell ref="J317:J319"/>
    <mergeCell ref="D320:D322"/>
    <mergeCell ref="D323:D325"/>
    <mergeCell ref="J323:J325"/>
    <mergeCell ref="D327:D329"/>
    <mergeCell ref="K363:K365"/>
    <mergeCell ref="D330:D332"/>
    <mergeCell ref="C333:C335"/>
    <mergeCell ref="C402:C404"/>
    <mergeCell ref="C408:C410"/>
    <mergeCell ref="B320:B322"/>
    <mergeCell ref="B327:B329"/>
    <mergeCell ref="B339:B341"/>
    <mergeCell ref="C339:C341"/>
    <mergeCell ref="D339:D341"/>
    <mergeCell ref="B421:B423"/>
    <mergeCell ref="C421:C423"/>
    <mergeCell ref="M415:M417"/>
    <mergeCell ref="N354:N356"/>
    <mergeCell ref="N415:N417"/>
    <mergeCell ref="N348:N350"/>
    <mergeCell ref="M330:M332"/>
    <mergeCell ref="C323:C325"/>
    <mergeCell ref="K351:K353"/>
    <mergeCell ref="C348:C350"/>
    <mergeCell ref="J311:J313"/>
    <mergeCell ref="L387:L389"/>
    <mergeCell ref="N390:N392"/>
    <mergeCell ref="N294:N296"/>
    <mergeCell ref="L285:L287"/>
    <mergeCell ref="M323:M325"/>
    <mergeCell ref="M294:M296"/>
    <mergeCell ref="L375:L377"/>
    <mergeCell ref="M375:M377"/>
    <mergeCell ref="L369:L371"/>
    <mergeCell ref="K303:K305"/>
    <mergeCell ref="J291:J293"/>
    <mergeCell ref="N311:N313"/>
    <mergeCell ref="L339:L341"/>
    <mergeCell ref="C405:C407"/>
    <mergeCell ref="K381:K383"/>
    <mergeCell ref="K393:K395"/>
    <mergeCell ref="C411:C413"/>
    <mergeCell ref="J411:J413"/>
    <mergeCell ref="D411:D413"/>
    <mergeCell ref="E387:E389"/>
    <mergeCell ref="J387:J389"/>
    <mergeCell ref="K387:K389"/>
    <mergeCell ref="L308:L310"/>
    <mergeCell ref="L314:L316"/>
    <mergeCell ref="L317:L319"/>
    <mergeCell ref="L323:L325"/>
    <mergeCell ref="E317:E319"/>
    <mergeCell ref="J327:J329"/>
    <mergeCell ref="E323:E325"/>
    <mergeCell ref="G258:G260"/>
    <mergeCell ref="L253:L255"/>
    <mergeCell ref="N244:N246"/>
    <mergeCell ref="E300:E302"/>
    <mergeCell ref="J276:J278"/>
    <mergeCell ref="J288:J290"/>
    <mergeCell ref="K317:K319"/>
    <mergeCell ref="K320:K322"/>
    <mergeCell ref="K323:K325"/>
    <mergeCell ref="K311:K313"/>
    <mergeCell ref="J303:J305"/>
    <mergeCell ref="L291:L293"/>
    <mergeCell ref="L300:L302"/>
    <mergeCell ref="L303:L305"/>
    <mergeCell ref="L276:L278"/>
    <mergeCell ref="K282:K284"/>
    <mergeCell ref="L168:L170"/>
    <mergeCell ref="M168:M170"/>
    <mergeCell ref="E168:E170"/>
    <mergeCell ref="J168:J170"/>
    <mergeCell ref="K168:K170"/>
    <mergeCell ref="K195:K197"/>
    <mergeCell ref="E156:E158"/>
    <mergeCell ref="G195:G197"/>
    <mergeCell ref="I192:I194"/>
    <mergeCell ref="J174:J176"/>
    <mergeCell ref="K174:K176"/>
    <mergeCell ref="E291:E293"/>
    <mergeCell ref="E294:E296"/>
    <mergeCell ref="D297:D299"/>
    <mergeCell ref="K267:K269"/>
    <mergeCell ref="I308:I310"/>
    <mergeCell ref="F308:F310"/>
    <mergeCell ref="D270:D272"/>
    <mergeCell ref="K294:K296"/>
    <mergeCell ref="J282:J284"/>
    <mergeCell ref="J294:J296"/>
    <mergeCell ref="J273:J275"/>
    <mergeCell ref="K297:K299"/>
    <mergeCell ref="K279:K281"/>
    <mergeCell ref="G308:G310"/>
    <mergeCell ref="J300:J302"/>
    <mergeCell ref="J308:J310"/>
    <mergeCell ref="K261:K263"/>
    <mergeCell ref="K276:K278"/>
    <mergeCell ref="J285:J287"/>
    <mergeCell ref="J279:J281"/>
    <mergeCell ref="L183:L185"/>
    <mergeCell ref="M189:M191"/>
    <mergeCell ref="K189:K191"/>
    <mergeCell ref="L273:L275"/>
    <mergeCell ref="L189:L191"/>
    <mergeCell ref="K308:K310"/>
    <mergeCell ref="K273:K275"/>
    <mergeCell ref="K300:K302"/>
    <mergeCell ref="L210:L212"/>
    <mergeCell ref="M303:M305"/>
    <mergeCell ref="M267:M269"/>
    <mergeCell ref="M247:M249"/>
    <mergeCell ref="M273:M275"/>
    <mergeCell ref="M300:M302"/>
    <mergeCell ref="M258:M260"/>
    <mergeCell ref="M253:M255"/>
    <mergeCell ref="M279:M281"/>
    <mergeCell ref="M265:M266"/>
    <mergeCell ref="L192:L194"/>
    <mergeCell ref="M241:M243"/>
    <mergeCell ref="L241:L243"/>
    <mergeCell ref="L213:L215"/>
    <mergeCell ref="L222:L224"/>
    <mergeCell ref="M244:M246"/>
    <mergeCell ref="L250:L252"/>
    <mergeCell ref="L247:L249"/>
    <mergeCell ref="M250:M252"/>
    <mergeCell ref="M216:M218"/>
    <mergeCell ref="L232:L234"/>
    <mergeCell ref="K291:K293"/>
    <mergeCell ref="L294:L296"/>
    <mergeCell ref="K216:K218"/>
    <mergeCell ref="L271:L272"/>
    <mergeCell ref="D430:D432"/>
    <mergeCell ref="J466:J468"/>
    <mergeCell ref="M345:M347"/>
    <mergeCell ref="L336:L338"/>
    <mergeCell ref="N198:N199"/>
    <mergeCell ref="M314:M316"/>
    <mergeCell ref="N314:N316"/>
    <mergeCell ref="J265:J266"/>
    <mergeCell ref="K265:K266"/>
    <mergeCell ref="K258:K260"/>
    <mergeCell ref="J267:J269"/>
    <mergeCell ref="N357:N359"/>
    <mergeCell ref="N192:N194"/>
    <mergeCell ref="M192:M194"/>
    <mergeCell ref="N201:N203"/>
    <mergeCell ref="M198:M199"/>
    <mergeCell ref="L195:L197"/>
    <mergeCell ref="N195:N197"/>
    <mergeCell ref="E241:E243"/>
    <mergeCell ref="N216:N218"/>
    <mergeCell ref="N241:N243"/>
    <mergeCell ref="N250:N252"/>
    <mergeCell ref="N238:N240"/>
    <mergeCell ref="E225:E227"/>
    <mergeCell ref="J222:J224"/>
    <mergeCell ref="E222:E224"/>
    <mergeCell ref="E273:E275"/>
    <mergeCell ref="E264:E266"/>
    <mergeCell ref="J320:J322"/>
    <mergeCell ref="J261:J263"/>
    <mergeCell ref="J314:J316"/>
    <mergeCell ref="K314:K316"/>
    <mergeCell ref="E279:E281"/>
    <mergeCell ref="B279:B281"/>
    <mergeCell ref="C279:C281"/>
    <mergeCell ref="C303:C305"/>
    <mergeCell ref="C469:C471"/>
    <mergeCell ref="D469:D471"/>
    <mergeCell ref="C424:C426"/>
    <mergeCell ref="D363:D365"/>
    <mergeCell ref="C369:C371"/>
    <mergeCell ref="M348:M350"/>
    <mergeCell ref="E348:E350"/>
    <mergeCell ref="D345:D347"/>
    <mergeCell ref="K342:K344"/>
    <mergeCell ref="E342:E344"/>
    <mergeCell ref="K333:K335"/>
    <mergeCell ref="C345:C347"/>
    <mergeCell ref="D333:D335"/>
    <mergeCell ref="C336:C338"/>
    <mergeCell ref="J445:J447"/>
    <mergeCell ref="M372:M374"/>
    <mergeCell ref="M363:M365"/>
    <mergeCell ref="D348:D350"/>
    <mergeCell ref="L360:L362"/>
    <mergeCell ref="C433:C435"/>
    <mergeCell ref="D433:D435"/>
    <mergeCell ref="J469:J471"/>
    <mergeCell ref="K469:K471"/>
    <mergeCell ref="C445:C447"/>
    <mergeCell ref="D445:D447"/>
    <mergeCell ref="E445:E447"/>
    <mergeCell ref="E469:E471"/>
    <mergeCell ref="C430:C432"/>
    <mergeCell ref="E311:E313"/>
    <mergeCell ref="D317:D319"/>
    <mergeCell ref="B291:B293"/>
    <mergeCell ref="A307:B307"/>
    <mergeCell ref="C311:C313"/>
    <mergeCell ref="B317:B319"/>
    <mergeCell ref="C300:C302"/>
    <mergeCell ref="D300:D302"/>
    <mergeCell ref="D291:D293"/>
    <mergeCell ref="E303:E305"/>
    <mergeCell ref="B282:B284"/>
    <mergeCell ref="C282:C284"/>
    <mergeCell ref="C285:C287"/>
    <mergeCell ref="C308:C310"/>
    <mergeCell ref="B297:B299"/>
    <mergeCell ref="C297:C299"/>
    <mergeCell ref="C291:C293"/>
    <mergeCell ref="E308:E310"/>
    <mergeCell ref="B285:B287"/>
    <mergeCell ref="D314:D316"/>
    <mergeCell ref="A225:A227"/>
    <mergeCell ref="C258:C260"/>
    <mergeCell ref="D216:D218"/>
    <mergeCell ref="D253:D255"/>
    <mergeCell ref="B250:B252"/>
    <mergeCell ref="A256:B256"/>
    <mergeCell ref="A247:A249"/>
    <mergeCell ref="A241:A243"/>
    <mergeCell ref="C232:C234"/>
    <mergeCell ref="D232:D234"/>
    <mergeCell ref="B241:B243"/>
    <mergeCell ref="B232:B234"/>
    <mergeCell ref="B311:B313"/>
    <mergeCell ref="D279:D281"/>
    <mergeCell ref="B314:B316"/>
    <mergeCell ref="C314:C316"/>
    <mergeCell ref="D308:D310"/>
    <mergeCell ref="D303:D305"/>
    <mergeCell ref="D311:D313"/>
    <mergeCell ref="D276:D278"/>
    <mergeCell ref="E258:E260"/>
    <mergeCell ref="C225:C227"/>
    <mergeCell ref="C222:C224"/>
    <mergeCell ref="A213:A215"/>
    <mergeCell ref="D282:D284"/>
    <mergeCell ref="D222:D224"/>
    <mergeCell ref="B244:B246"/>
    <mergeCell ref="C244:C246"/>
    <mergeCell ref="A250:A252"/>
    <mergeCell ref="C264:C266"/>
    <mergeCell ref="B225:B227"/>
    <mergeCell ref="D267:D269"/>
    <mergeCell ref="D264:D266"/>
    <mergeCell ref="B264:B266"/>
    <mergeCell ref="B261:B263"/>
    <mergeCell ref="A222:A224"/>
    <mergeCell ref="A273:A275"/>
    <mergeCell ref="A279:A281"/>
    <mergeCell ref="A276:A278"/>
    <mergeCell ref="C267:C269"/>
    <mergeCell ref="B213:B215"/>
    <mergeCell ref="E213:E215"/>
    <mergeCell ref="A264:A266"/>
    <mergeCell ref="C253:C255"/>
    <mergeCell ref="B267:B269"/>
    <mergeCell ref="A261:A263"/>
    <mergeCell ref="A257:B257"/>
    <mergeCell ref="D219:D221"/>
    <mergeCell ref="A253:B255"/>
    <mergeCell ref="C261:C263"/>
    <mergeCell ref="A267:A269"/>
    <mergeCell ref="A270:A272"/>
    <mergeCell ref="D171:D173"/>
    <mergeCell ref="E171:E173"/>
    <mergeCell ref="F192:F194"/>
    <mergeCell ref="D192:D194"/>
    <mergeCell ref="C192:C194"/>
    <mergeCell ref="C204:C206"/>
    <mergeCell ref="C213:C215"/>
    <mergeCell ref="D201:D203"/>
    <mergeCell ref="C207:C209"/>
    <mergeCell ref="F198:F200"/>
    <mergeCell ref="E210:E212"/>
    <mergeCell ref="A183:A185"/>
    <mergeCell ref="B183:B185"/>
    <mergeCell ref="C183:C185"/>
    <mergeCell ref="D183:D185"/>
    <mergeCell ref="E183:E185"/>
    <mergeCell ref="A186:A188"/>
    <mergeCell ref="B198:B200"/>
    <mergeCell ref="C201:C203"/>
    <mergeCell ref="B204:B206"/>
    <mergeCell ref="A201:A203"/>
    <mergeCell ref="A210:A212"/>
    <mergeCell ref="B210:B212"/>
    <mergeCell ref="B201:B203"/>
    <mergeCell ref="C210:C212"/>
    <mergeCell ref="D207:D209"/>
    <mergeCell ref="D198:D200"/>
    <mergeCell ref="D210:D212"/>
    <mergeCell ref="A204:A206"/>
    <mergeCell ref="A207:A209"/>
    <mergeCell ref="B168:B170"/>
    <mergeCell ref="C168:C170"/>
    <mergeCell ref="D156:D158"/>
    <mergeCell ref="B186:B188"/>
    <mergeCell ref="E186:E188"/>
    <mergeCell ref="C186:C188"/>
    <mergeCell ref="C162:C164"/>
    <mergeCell ref="C189:C191"/>
    <mergeCell ref="C177:C179"/>
    <mergeCell ref="D168:D170"/>
    <mergeCell ref="B171:B173"/>
    <mergeCell ref="C171:C173"/>
    <mergeCell ref="D177:D179"/>
    <mergeCell ref="E177:E179"/>
    <mergeCell ref="B156:B158"/>
    <mergeCell ref="C156:C158"/>
    <mergeCell ref="H195:H197"/>
    <mergeCell ref="B174:B176"/>
    <mergeCell ref="C174:C176"/>
    <mergeCell ref="D174:D176"/>
    <mergeCell ref="E174:E176"/>
    <mergeCell ref="A192:B194"/>
    <mergeCell ref="C195:C197"/>
    <mergeCell ref="E192:E194"/>
    <mergeCell ref="D189:D191"/>
    <mergeCell ref="E189:E191"/>
    <mergeCell ref="A189:B191"/>
    <mergeCell ref="B177:B179"/>
    <mergeCell ref="A195:B197"/>
    <mergeCell ref="D195:D197"/>
    <mergeCell ref="H192:H194"/>
    <mergeCell ref="D186:D188"/>
    <mergeCell ref="B150:B152"/>
    <mergeCell ref="C150:C152"/>
    <mergeCell ref="D150:D152"/>
    <mergeCell ref="E150:E152"/>
    <mergeCell ref="B69:B71"/>
    <mergeCell ref="A51:A53"/>
    <mergeCell ref="C30:C32"/>
    <mergeCell ref="E57:E59"/>
    <mergeCell ref="C66:C68"/>
    <mergeCell ref="B66:B68"/>
    <mergeCell ref="C51:C53"/>
    <mergeCell ref="B60:B62"/>
    <mergeCell ref="B57:B59"/>
    <mergeCell ref="E66:E68"/>
    <mergeCell ref="E45:E47"/>
    <mergeCell ref="D114:D116"/>
    <mergeCell ref="E114:E116"/>
    <mergeCell ref="B111:B113"/>
    <mergeCell ref="B135:B137"/>
    <mergeCell ref="B138:B140"/>
    <mergeCell ref="B78:B80"/>
    <mergeCell ref="D78:D80"/>
    <mergeCell ref="E99:E101"/>
    <mergeCell ref="B72:B74"/>
    <mergeCell ref="B75:B77"/>
    <mergeCell ref="B99:B101"/>
    <mergeCell ref="B87:B89"/>
    <mergeCell ref="A144:A146"/>
    <mergeCell ref="A135:A137"/>
    <mergeCell ref="B117:B119"/>
    <mergeCell ref="A54:A56"/>
    <mergeCell ref="A30:A32"/>
    <mergeCell ref="C36:C38"/>
    <mergeCell ref="B144:B146"/>
    <mergeCell ref="E120:E122"/>
    <mergeCell ref="C141:C143"/>
    <mergeCell ref="D141:D143"/>
    <mergeCell ref="E54:E56"/>
    <mergeCell ref="A66:A68"/>
    <mergeCell ref="A57:A65"/>
    <mergeCell ref="A39:A41"/>
    <mergeCell ref="A33:A35"/>
    <mergeCell ref="B36:B38"/>
    <mergeCell ref="D63:D65"/>
    <mergeCell ref="D60:D62"/>
    <mergeCell ref="C48:C50"/>
    <mergeCell ref="E51:E53"/>
    <mergeCell ref="D57:D59"/>
    <mergeCell ref="B63:B65"/>
    <mergeCell ref="B48:B50"/>
    <mergeCell ref="D48:D50"/>
    <mergeCell ref="E48:E50"/>
    <mergeCell ref="C57:C59"/>
    <mergeCell ref="C60:C62"/>
    <mergeCell ref="C63:C65"/>
    <mergeCell ref="E60:E62"/>
    <mergeCell ref="D42:D44"/>
    <mergeCell ref="B45:B47"/>
    <mergeCell ref="B42:B44"/>
    <mergeCell ref="B39:B41"/>
    <mergeCell ref="D54:D56"/>
    <mergeCell ref="E63:E65"/>
    <mergeCell ref="E105:E107"/>
    <mergeCell ref="D81:D83"/>
    <mergeCell ref="K177:K179"/>
    <mergeCell ref="I195:I197"/>
    <mergeCell ref="B114:B116"/>
    <mergeCell ref="C114:C116"/>
    <mergeCell ref="E87:E89"/>
    <mergeCell ref="J132:J134"/>
    <mergeCell ref="E81:E83"/>
    <mergeCell ref="B81:B83"/>
    <mergeCell ref="J144:J146"/>
    <mergeCell ref="J138:J140"/>
    <mergeCell ref="C99:C101"/>
    <mergeCell ref="D99:D101"/>
    <mergeCell ref="C117:C119"/>
    <mergeCell ref="B90:B92"/>
    <mergeCell ref="C90:C92"/>
    <mergeCell ref="D90:D92"/>
    <mergeCell ref="B96:B98"/>
    <mergeCell ref="C96:C98"/>
    <mergeCell ref="D96:D98"/>
    <mergeCell ref="E96:E98"/>
    <mergeCell ref="E108:E110"/>
    <mergeCell ref="B123:B125"/>
    <mergeCell ref="C123:C125"/>
    <mergeCell ref="D123:D125"/>
    <mergeCell ref="E123:E125"/>
    <mergeCell ref="J123:J125"/>
    <mergeCell ref="B108:B110"/>
    <mergeCell ref="B84:B86"/>
    <mergeCell ref="I135:I137"/>
    <mergeCell ref="B141:B143"/>
    <mergeCell ref="B147:B149"/>
    <mergeCell ref="K192:K194"/>
    <mergeCell ref="N525:N527"/>
    <mergeCell ref="M525:M527"/>
    <mergeCell ref="M411:M413"/>
    <mergeCell ref="M528:M530"/>
    <mergeCell ref="N528:N530"/>
    <mergeCell ref="N522:N524"/>
    <mergeCell ref="M522:M524"/>
    <mergeCell ref="L411:L413"/>
    <mergeCell ref="N411:N413"/>
    <mergeCell ref="M469:M471"/>
    <mergeCell ref="N469:N471"/>
    <mergeCell ref="L505:L507"/>
    <mergeCell ref="M505:M507"/>
    <mergeCell ref="N505:N507"/>
    <mergeCell ref="L433:L435"/>
    <mergeCell ref="N494:N496"/>
    <mergeCell ref="N491:N493"/>
    <mergeCell ref="N433:N435"/>
    <mergeCell ref="L436:L438"/>
    <mergeCell ref="M436:M438"/>
    <mergeCell ref="N436:N438"/>
    <mergeCell ref="N424:N426"/>
    <mergeCell ref="N430:N432"/>
    <mergeCell ref="M424:M426"/>
    <mergeCell ref="M476:M478"/>
    <mergeCell ref="L488:L490"/>
    <mergeCell ref="M488:M490"/>
    <mergeCell ref="N427:N429"/>
    <mergeCell ref="L460:L462"/>
    <mergeCell ref="N479:N481"/>
    <mergeCell ref="L454:L456"/>
    <mergeCell ref="N519:N521"/>
    <mergeCell ref="E528:E530"/>
    <mergeCell ref="D525:D527"/>
    <mergeCell ref="D528:D530"/>
    <mergeCell ref="E525:E527"/>
    <mergeCell ref="E522:E524"/>
    <mergeCell ref="F508:F509"/>
    <mergeCell ref="E421:E423"/>
    <mergeCell ref="J421:J423"/>
    <mergeCell ref="K421:K423"/>
    <mergeCell ref="K525:K527"/>
    <mergeCell ref="J528:J530"/>
    <mergeCell ref="K528:K530"/>
    <mergeCell ref="M448:M450"/>
    <mergeCell ref="M473:M475"/>
    <mergeCell ref="D424:D426"/>
    <mergeCell ref="D427:D429"/>
    <mergeCell ref="J479:J481"/>
    <mergeCell ref="E494:E496"/>
    <mergeCell ref="J494:J496"/>
    <mergeCell ref="K494:K496"/>
    <mergeCell ref="I508:I509"/>
    <mergeCell ref="H508:H509"/>
    <mergeCell ref="E497:E498"/>
    <mergeCell ref="F497:F498"/>
    <mergeCell ref="L519:L521"/>
    <mergeCell ref="M519:M521"/>
    <mergeCell ref="L516:L518"/>
    <mergeCell ref="M516:M518"/>
    <mergeCell ref="E485:E487"/>
    <mergeCell ref="J485:J487"/>
    <mergeCell ref="K485:K487"/>
    <mergeCell ref="L424:L426"/>
    <mergeCell ref="L528:L530"/>
    <mergeCell ref="L525:L527"/>
    <mergeCell ref="L522:L524"/>
    <mergeCell ref="J195:J197"/>
    <mergeCell ref="J198:J199"/>
    <mergeCell ref="F195:F197"/>
    <mergeCell ref="I198:I199"/>
    <mergeCell ref="E147:E149"/>
    <mergeCell ref="J147:J149"/>
    <mergeCell ref="J171:J173"/>
    <mergeCell ref="K171:K173"/>
    <mergeCell ref="J219:J221"/>
    <mergeCell ref="K153:K155"/>
    <mergeCell ref="J186:J188"/>
    <mergeCell ref="H198:H199"/>
    <mergeCell ref="K213:K215"/>
    <mergeCell ref="K147:K149"/>
    <mergeCell ref="K522:K524"/>
    <mergeCell ref="J525:J527"/>
    <mergeCell ref="E508:E509"/>
    <mergeCell ref="L448:L450"/>
    <mergeCell ref="K244:K246"/>
    <mergeCell ref="H258:H260"/>
    <mergeCell ref="F258:F260"/>
    <mergeCell ref="J258:J260"/>
    <mergeCell ref="J250:J252"/>
    <mergeCell ref="I258:I260"/>
    <mergeCell ref="E198:E200"/>
    <mergeCell ref="J522:J524"/>
    <mergeCell ref="K516:K518"/>
    <mergeCell ref="L198:L199"/>
    <mergeCell ref="E345:E347"/>
    <mergeCell ref="N485:N487"/>
    <mergeCell ref="M195:M197"/>
    <mergeCell ref="C505:C507"/>
    <mergeCell ref="D505:D507"/>
    <mergeCell ref="E505:E507"/>
    <mergeCell ref="J505:J507"/>
    <mergeCell ref="D473:D475"/>
    <mergeCell ref="E519:E521"/>
    <mergeCell ref="J519:J521"/>
    <mergeCell ref="K476:K478"/>
    <mergeCell ref="J476:J478"/>
    <mergeCell ref="B473:B475"/>
    <mergeCell ref="B445:B447"/>
    <mergeCell ref="K519:K521"/>
    <mergeCell ref="K505:K507"/>
    <mergeCell ref="K415:K417"/>
    <mergeCell ref="D510:D512"/>
    <mergeCell ref="E488:E490"/>
    <mergeCell ref="J457:J459"/>
    <mergeCell ref="B424:B426"/>
    <mergeCell ref="C473:C475"/>
    <mergeCell ref="B469:B471"/>
    <mergeCell ref="K466:K468"/>
    <mergeCell ref="E499:E501"/>
    <mergeCell ref="J499:J501"/>
    <mergeCell ref="H497:H498"/>
    <mergeCell ref="I497:I498"/>
    <mergeCell ref="D457:D459"/>
    <mergeCell ref="B439:B441"/>
    <mergeCell ref="C516:C518"/>
    <mergeCell ref="E516:E518"/>
    <mergeCell ref="J516:J518"/>
    <mergeCell ref="C528:C530"/>
    <mergeCell ref="B522:B524"/>
    <mergeCell ref="C522:C524"/>
    <mergeCell ref="A528:B530"/>
    <mergeCell ref="A522:A524"/>
    <mergeCell ref="A525:B527"/>
    <mergeCell ref="C525:C527"/>
    <mergeCell ref="A511:A512"/>
    <mergeCell ref="A508:A509"/>
    <mergeCell ref="D522:D524"/>
    <mergeCell ref="B510:B512"/>
    <mergeCell ref="B508:B509"/>
    <mergeCell ref="B476:B478"/>
    <mergeCell ref="C476:C478"/>
    <mergeCell ref="D476:D478"/>
    <mergeCell ref="C510:C512"/>
    <mergeCell ref="D516:D518"/>
    <mergeCell ref="B519:B521"/>
    <mergeCell ref="C519:C521"/>
    <mergeCell ref="D519:D521"/>
    <mergeCell ref="B497:B498"/>
    <mergeCell ref="C497:C498"/>
    <mergeCell ref="D497:D498"/>
    <mergeCell ref="D482:D484"/>
    <mergeCell ref="B491:B493"/>
    <mergeCell ref="C491:C493"/>
    <mergeCell ref="D491:D493"/>
    <mergeCell ref="B494:B496"/>
    <mergeCell ref="C494:C496"/>
    <mergeCell ref="D494:D496"/>
    <mergeCell ref="A516:A518"/>
    <mergeCell ref="B516:B518"/>
    <mergeCell ref="B415:B417"/>
    <mergeCell ref="C415:C417"/>
    <mergeCell ref="D415:D417"/>
    <mergeCell ref="B345:B347"/>
    <mergeCell ref="E195:E197"/>
    <mergeCell ref="E201:E203"/>
    <mergeCell ref="E204:E206"/>
    <mergeCell ref="A405:A407"/>
    <mergeCell ref="B276:B278"/>
    <mergeCell ref="E285:E287"/>
    <mergeCell ref="E267:E269"/>
    <mergeCell ref="E270:E272"/>
    <mergeCell ref="E261:E263"/>
    <mergeCell ref="D294:D296"/>
    <mergeCell ref="B294:B296"/>
    <mergeCell ref="C294:C296"/>
    <mergeCell ref="D273:D275"/>
    <mergeCell ref="D213:D215"/>
    <mergeCell ref="B216:B218"/>
    <mergeCell ref="A216:A218"/>
    <mergeCell ref="B363:B365"/>
    <mergeCell ref="C363:C365"/>
    <mergeCell ref="A399:A401"/>
    <mergeCell ref="B348:B350"/>
    <mergeCell ref="A336:A338"/>
    <mergeCell ref="B336:B338"/>
    <mergeCell ref="C198:C200"/>
    <mergeCell ref="A198:A200"/>
    <mergeCell ref="B270:B272"/>
    <mergeCell ref="A258:A260"/>
    <mergeCell ref="C219:C221"/>
    <mergeCell ref="C216:C218"/>
    <mergeCell ref="B330:B332"/>
    <mergeCell ref="A306:B306"/>
    <mergeCell ref="A300:A302"/>
    <mergeCell ref="B300:B302"/>
    <mergeCell ref="A317:A319"/>
    <mergeCell ref="A308:A310"/>
    <mergeCell ref="E238:E240"/>
    <mergeCell ref="A323:A325"/>
    <mergeCell ref="B288:B290"/>
    <mergeCell ref="C288:C290"/>
    <mergeCell ref="B323:B325"/>
    <mergeCell ref="J297:J299"/>
    <mergeCell ref="B219:B221"/>
    <mergeCell ref="D244:D246"/>
    <mergeCell ref="E244:E246"/>
    <mergeCell ref="E232:E234"/>
    <mergeCell ref="B238:B240"/>
    <mergeCell ref="D241:D243"/>
    <mergeCell ref="D288:D290"/>
    <mergeCell ref="E288:E290"/>
    <mergeCell ref="E282:E284"/>
    <mergeCell ref="B235:B237"/>
    <mergeCell ref="B222:B224"/>
    <mergeCell ref="C276:C278"/>
    <mergeCell ref="B273:B275"/>
    <mergeCell ref="C270:C272"/>
    <mergeCell ref="B308:B310"/>
    <mergeCell ref="B247:B249"/>
    <mergeCell ref="C273:C275"/>
    <mergeCell ref="A303:B305"/>
    <mergeCell ref="B258:B260"/>
    <mergeCell ref="C241:C243"/>
    <mergeCell ref="L2:N2"/>
    <mergeCell ref="L5:N5"/>
    <mergeCell ref="L6:O6"/>
    <mergeCell ref="L7:N7"/>
    <mergeCell ref="L3:N3"/>
    <mergeCell ref="N27:N29"/>
    <mergeCell ref="M66:M68"/>
    <mergeCell ref="M69:M71"/>
    <mergeCell ref="M57:M59"/>
    <mergeCell ref="L66:L68"/>
    <mergeCell ref="L63:L65"/>
    <mergeCell ref="N72:N74"/>
    <mergeCell ref="N69:N71"/>
    <mergeCell ref="M72:M74"/>
    <mergeCell ref="L4:N4"/>
    <mergeCell ref="L30:L32"/>
    <mergeCell ref="N48:N50"/>
    <mergeCell ref="N60:N62"/>
    <mergeCell ref="N57:N59"/>
    <mergeCell ref="N39:N41"/>
    <mergeCell ref="L24:L26"/>
    <mergeCell ref="A10:N10"/>
    <mergeCell ref="N42:N44"/>
    <mergeCell ref="K66:K68"/>
    <mergeCell ref="N33:N35"/>
    <mergeCell ref="N51:N53"/>
    <mergeCell ref="M54:M56"/>
    <mergeCell ref="L54:L56"/>
    <mergeCell ref="L33:L35"/>
    <mergeCell ref="M48:M50"/>
    <mergeCell ref="J45:J47"/>
    <mergeCell ref="K45:K47"/>
    <mergeCell ref="N189:N191"/>
    <mergeCell ref="N135:N137"/>
    <mergeCell ref="M75:M77"/>
    <mergeCell ref="M144:M146"/>
    <mergeCell ref="L144:L146"/>
    <mergeCell ref="N84:N86"/>
    <mergeCell ref="N168:N170"/>
    <mergeCell ref="L171:L173"/>
    <mergeCell ref="M171:M173"/>
    <mergeCell ref="N174:N176"/>
    <mergeCell ref="N180:N182"/>
    <mergeCell ref="M63:M65"/>
    <mergeCell ref="L138:L140"/>
    <mergeCell ref="M138:M140"/>
    <mergeCell ref="N153:N155"/>
    <mergeCell ref="N144:N146"/>
    <mergeCell ref="N171:N173"/>
    <mergeCell ref="L174:L176"/>
    <mergeCell ref="M174:M176"/>
    <mergeCell ref="L141:L143"/>
    <mergeCell ref="M141:M143"/>
    <mergeCell ref="M162:M164"/>
    <mergeCell ref="L78:L80"/>
    <mergeCell ref="L186:L188"/>
    <mergeCell ref="N66:N68"/>
    <mergeCell ref="N63:N65"/>
    <mergeCell ref="N138:N140"/>
    <mergeCell ref="N141:N143"/>
    <mergeCell ref="N150:N152"/>
    <mergeCell ref="L156:L158"/>
    <mergeCell ref="M153:M155"/>
    <mergeCell ref="N147:N149"/>
    <mergeCell ref="L57:L59"/>
    <mergeCell ref="L60:L62"/>
    <mergeCell ref="M84:M86"/>
    <mergeCell ref="J48:J50"/>
    <mergeCell ref="J54:J56"/>
    <mergeCell ref="J57:J59"/>
    <mergeCell ref="J60:J62"/>
    <mergeCell ref="M60:M62"/>
    <mergeCell ref="J78:J80"/>
    <mergeCell ref="J141:J143"/>
    <mergeCell ref="L135:L137"/>
    <mergeCell ref="J135:J137"/>
    <mergeCell ref="J81:J83"/>
    <mergeCell ref="K138:K140"/>
    <mergeCell ref="J150:J152"/>
    <mergeCell ref="K135:K137"/>
    <mergeCell ref="K144:K146"/>
    <mergeCell ref="K141:K143"/>
    <mergeCell ref="J120:J122"/>
    <mergeCell ref="J63:J65"/>
    <mergeCell ref="J69:J71"/>
    <mergeCell ref="L75:L77"/>
    <mergeCell ref="K63:K65"/>
    <mergeCell ref="K150:K152"/>
    <mergeCell ref="L150:L152"/>
    <mergeCell ref="M150:M152"/>
    <mergeCell ref="L147:L149"/>
    <mergeCell ref="M147:M149"/>
    <mergeCell ref="K69:K71"/>
    <mergeCell ref="L72:L74"/>
    <mergeCell ref="K75:K77"/>
    <mergeCell ref="K72:K74"/>
    <mergeCell ref="B21:B23"/>
    <mergeCell ref="E33:E35"/>
    <mergeCell ref="H21:H23"/>
    <mergeCell ref="K24:K26"/>
    <mergeCell ref="F14:F16"/>
    <mergeCell ref="J13:N13"/>
    <mergeCell ref="N186:N188"/>
    <mergeCell ref="N75:N77"/>
    <mergeCell ref="N78:N80"/>
    <mergeCell ref="B27:B29"/>
    <mergeCell ref="C27:C29"/>
    <mergeCell ref="E27:E29"/>
    <mergeCell ref="K33:K35"/>
    <mergeCell ref="B30:B32"/>
    <mergeCell ref="N54:N56"/>
    <mergeCell ref="N45:N47"/>
    <mergeCell ref="M51:M53"/>
    <mergeCell ref="F54:F56"/>
    <mergeCell ref="M42:M44"/>
    <mergeCell ref="M36:M38"/>
    <mergeCell ref="I54:I56"/>
    <mergeCell ref="J51:J53"/>
    <mergeCell ref="M27:M29"/>
    <mergeCell ref="M30:M32"/>
    <mergeCell ref="L39:L41"/>
    <mergeCell ref="H54:H56"/>
    <mergeCell ref="K42:K44"/>
    <mergeCell ref="M186:M188"/>
    <mergeCell ref="K48:K50"/>
    <mergeCell ref="K54:K56"/>
    <mergeCell ref="K57:K59"/>
    <mergeCell ref="L69:L71"/>
    <mergeCell ref="N21:N23"/>
    <mergeCell ref="J14:J16"/>
    <mergeCell ref="L15:N15"/>
    <mergeCell ref="D33:D35"/>
    <mergeCell ref="L45:L47"/>
    <mergeCell ref="M45:M47"/>
    <mergeCell ref="L36:L38"/>
    <mergeCell ref="M39:M41"/>
    <mergeCell ref="M33:M35"/>
    <mergeCell ref="E39:E41"/>
    <mergeCell ref="C39:C41"/>
    <mergeCell ref="A18:B18"/>
    <mergeCell ref="A20:B20"/>
    <mergeCell ref="A19:B19"/>
    <mergeCell ref="K27:K29"/>
    <mergeCell ref="D27:D29"/>
    <mergeCell ref="K21:K23"/>
    <mergeCell ref="K36:K38"/>
    <mergeCell ref="J36:J38"/>
    <mergeCell ref="C21:C23"/>
    <mergeCell ref="E30:E32"/>
    <mergeCell ref="K30:K32"/>
    <mergeCell ref="J21:J23"/>
    <mergeCell ref="A27:A29"/>
    <mergeCell ref="J27:J29"/>
    <mergeCell ref="A13:A16"/>
    <mergeCell ref="B13:B16"/>
    <mergeCell ref="G21:G23"/>
    <mergeCell ref="D45:D47"/>
    <mergeCell ref="A21:A23"/>
    <mergeCell ref="B24:B26"/>
    <mergeCell ref="A24:A26"/>
    <mergeCell ref="N30:N32"/>
    <mergeCell ref="D51:D53"/>
    <mergeCell ref="C24:C26"/>
    <mergeCell ref="E42:E44"/>
    <mergeCell ref="A9:N9"/>
    <mergeCell ref="B33:B35"/>
    <mergeCell ref="B51:B53"/>
    <mergeCell ref="G15:I15"/>
    <mergeCell ref="I21:I23"/>
    <mergeCell ref="B54:B56"/>
    <mergeCell ref="K14:K16"/>
    <mergeCell ref="M24:M26"/>
    <mergeCell ref="L21:L23"/>
    <mergeCell ref="L14:N14"/>
    <mergeCell ref="C54:C56"/>
    <mergeCell ref="N24:N26"/>
    <mergeCell ref="M21:M23"/>
    <mergeCell ref="L27:L29"/>
    <mergeCell ref="F13:I13"/>
    <mergeCell ref="J24:J26"/>
    <mergeCell ref="G14:I14"/>
    <mergeCell ref="K39:K41"/>
    <mergeCell ref="D39:D41"/>
    <mergeCell ref="C42:C44"/>
    <mergeCell ref="D36:D38"/>
    <mergeCell ref="E36:E38"/>
    <mergeCell ref="C33:C35"/>
    <mergeCell ref="D15:D16"/>
    <mergeCell ref="E13:E16"/>
    <mergeCell ref="J30:J32"/>
    <mergeCell ref="N36:N38"/>
    <mergeCell ref="D30:D32"/>
    <mergeCell ref="C13:D14"/>
    <mergeCell ref="C45:C47"/>
    <mergeCell ref="L48:L50"/>
    <mergeCell ref="C15:C16"/>
    <mergeCell ref="J84:J86"/>
    <mergeCell ref="E111:E113"/>
    <mergeCell ref="D117:D119"/>
    <mergeCell ref="E117:E119"/>
    <mergeCell ref="D102:D104"/>
    <mergeCell ref="J72:J74"/>
    <mergeCell ref="E75:E77"/>
    <mergeCell ref="J66:J68"/>
    <mergeCell ref="E90:E92"/>
    <mergeCell ref="D93:D95"/>
    <mergeCell ref="E93:E95"/>
    <mergeCell ref="K60:K62"/>
    <mergeCell ref="J126:J128"/>
    <mergeCell ref="E78:E80"/>
    <mergeCell ref="L42:L44"/>
    <mergeCell ref="J42:J44"/>
    <mergeCell ref="L51:L53"/>
    <mergeCell ref="K51:K53"/>
    <mergeCell ref="D24:D26"/>
    <mergeCell ref="F21:F23"/>
    <mergeCell ref="D21:D23"/>
    <mergeCell ref="E21:E23"/>
    <mergeCell ref="E24:E26"/>
    <mergeCell ref="J33:J35"/>
    <mergeCell ref="J39:J41"/>
    <mergeCell ref="C72:C74"/>
    <mergeCell ref="J75:J77"/>
    <mergeCell ref="D66:D68"/>
    <mergeCell ref="E129:E131"/>
    <mergeCell ref="J129:J131"/>
    <mergeCell ref="D132:D134"/>
    <mergeCell ref="E132:E134"/>
    <mergeCell ref="E144:E146"/>
    <mergeCell ref="H135:H137"/>
    <mergeCell ref="G135:G137"/>
    <mergeCell ref="E135:E137"/>
    <mergeCell ref="E102:E104"/>
    <mergeCell ref="F135:F137"/>
    <mergeCell ref="C138:C140"/>
    <mergeCell ref="D138:D140"/>
    <mergeCell ref="E138:E140"/>
    <mergeCell ref="E141:E143"/>
    <mergeCell ref="D144:D146"/>
    <mergeCell ref="D84:D86"/>
    <mergeCell ref="E84:E86"/>
    <mergeCell ref="C135:C137"/>
    <mergeCell ref="D135:D137"/>
    <mergeCell ref="K210:K212"/>
    <mergeCell ref="K247:K249"/>
    <mergeCell ref="J213:J215"/>
    <mergeCell ref="J207:J209"/>
    <mergeCell ref="K207:K209"/>
    <mergeCell ref="M210:M212"/>
    <mergeCell ref="M207:M209"/>
    <mergeCell ref="M232:M234"/>
    <mergeCell ref="L219:L221"/>
    <mergeCell ref="M219:M221"/>
    <mergeCell ref="J241:J243"/>
    <mergeCell ref="K238:K240"/>
    <mergeCell ref="K241:K243"/>
    <mergeCell ref="L204:L206"/>
    <mergeCell ref="L235:L237"/>
    <mergeCell ref="J229:J231"/>
    <mergeCell ref="K229:K231"/>
    <mergeCell ref="J232:J234"/>
    <mergeCell ref="J235:J237"/>
    <mergeCell ref="J244:J246"/>
    <mergeCell ref="J247:J249"/>
    <mergeCell ref="M235:M237"/>
    <mergeCell ref="J238:J240"/>
    <mergeCell ref="K219:K221"/>
    <mergeCell ref="J204:J206"/>
    <mergeCell ref="L201:L203"/>
    <mergeCell ref="D204:D206"/>
    <mergeCell ref="D225:D227"/>
    <mergeCell ref="E207:E209"/>
    <mergeCell ref="J216:J218"/>
    <mergeCell ref="M261:M263"/>
    <mergeCell ref="M276:M278"/>
    <mergeCell ref="E235:E237"/>
    <mergeCell ref="C229:C231"/>
    <mergeCell ref="D229:D231"/>
    <mergeCell ref="E229:E231"/>
    <mergeCell ref="C250:C252"/>
    <mergeCell ref="D258:D260"/>
    <mergeCell ref="D261:D263"/>
    <mergeCell ref="C247:C249"/>
    <mergeCell ref="E247:E249"/>
    <mergeCell ref="B229:B231"/>
    <mergeCell ref="K253:K255"/>
    <mergeCell ref="L225:L227"/>
    <mergeCell ref="J201:J203"/>
    <mergeCell ref="K201:K203"/>
    <mergeCell ref="B207:B209"/>
    <mergeCell ref="M271:M272"/>
    <mergeCell ref="M201:M203"/>
    <mergeCell ref="M222:M224"/>
    <mergeCell ref="M204:M206"/>
    <mergeCell ref="K204:K206"/>
    <mergeCell ref="K222:K224"/>
    <mergeCell ref="J225:J227"/>
    <mergeCell ref="K250:K252"/>
    <mergeCell ref="K225:K227"/>
    <mergeCell ref="K232:K234"/>
    <mergeCell ref="M442:M444"/>
    <mergeCell ref="M433:M435"/>
    <mergeCell ref="N204:N206"/>
    <mergeCell ref="N207:N209"/>
    <mergeCell ref="N405:N407"/>
    <mergeCell ref="M213:M215"/>
    <mergeCell ref="N229:N231"/>
    <mergeCell ref="N258:N260"/>
    <mergeCell ref="M308:M310"/>
    <mergeCell ref="L207:L209"/>
    <mergeCell ref="M291:M293"/>
    <mergeCell ref="N291:N293"/>
    <mergeCell ref="N285:N287"/>
    <mergeCell ref="N345:N347"/>
    <mergeCell ref="M317:M319"/>
    <mergeCell ref="M357:M359"/>
    <mergeCell ref="L348:L350"/>
    <mergeCell ref="M354:M356"/>
    <mergeCell ref="M225:M227"/>
    <mergeCell ref="L427:L429"/>
    <mergeCell ref="L330:L332"/>
    <mergeCell ref="N327:N329"/>
    <mergeCell ref="M360:M362"/>
    <mergeCell ref="L372:L374"/>
    <mergeCell ref="N235:N237"/>
    <mergeCell ref="N219:N221"/>
    <mergeCell ref="N225:N227"/>
    <mergeCell ref="N213:N215"/>
    <mergeCell ref="N421:N423"/>
    <mergeCell ref="L381:L383"/>
    <mergeCell ref="L327:L329"/>
    <mergeCell ref="L282:L284"/>
    <mergeCell ref="L473:L475"/>
    <mergeCell ref="L476:L478"/>
    <mergeCell ref="L469:L471"/>
    <mergeCell ref="L430:L432"/>
    <mergeCell ref="D357:D359"/>
    <mergeCell ref="J357:J359"/>
    <mergeCell ref="K357:K359"/>
    <mergeCell ref="J348:J350"/>
    <mergeCell ref="E276:E278"/>
    <mergeCell ref="J253:J255"/>
    <mergeCell ref="K271:K272"/>
    <mergeCell ref="K399:K401"/>
    <mergeCell ref="J399:J401"/>
    <mergeCell ref="K418:K420"/>
    <mergeCell ref="L366:L368"/>
    <mergeCell ref="L216:L218"/>
    <mergeCell ref="K235:K237"/>
    <mergeCell ref="J336:J338"/>
    <mergeCell ref="L320:L322"/>
    <mergeCell ref="D336:D338"/>
    <mergeCell ref="L229:L231"/>
    <mergeCell ref="L261:L263"/>
    <mergeCell ref="L258:L260"/>
    <mergeCell ref="L238:L240"/>
    <mergeCell ref="L267:L269"/>
    <mergeCell ref="J473:J475"/>
    <mergeCell ref="E216:E218"/>
    <mergeCell ref="E219:E221"/>
    <mergeCell ref="D250:D252"/>
    <mergeCell ref="E253:E255"/>
    <mergeCell ref="D247:D249"/>
    <mergeCell ref="E250:E252"/>
    <mergeCell ref="M78:M80"/>
    <mergeCell ref="L84:L86"/>
    <mergeCell ref="B126:B128"/>
    <mergeCell ref="C126:C128"/>
    <mergeCell ref="D126:D128"/>
    <mergeCell ref="E126:E128"/>
    <mergeCell ref="C81:C83"/>
    <mergeCell ref="D69:D71"/>
    <mergeCell ref="D72:D74"/>
    <mergeCell ref="E69:E71"/>
    <mergeCell ref="C75:C77"/>
    <mergeCell ref="E72:E74"/>
    <mergeCell ref="C84:C86"/>
    <mergeCell ref="D111:D113"/>
    <mergeCell ref="C111:C113"/>
    <mergeCell ref="C129:C131"/>
    <mergeCell ref="D129:D131"/>
    <mergeCell ref="C108:C110"/>
    <mergeCell ref="K81:K83"/>
    <mergeCell ref="B105:B107"/>
    <mergeCell ref="B102:B104"/>
    <mergeCell ref="K78:K80"/>
    <mergeCell ref="C105:C107"/>
    <mergeCell ref="D105:D107"/>
    <mergeCell ref="K84:K86"/>
    <mergeCell ref="D108:D110"/>
    <mergeCell ref="C69:C71"/>
    <mergeCell ref="C78:C80"/>
    <mergeCell ref="L99:L101"/>
    <mergeCell ref="M99:M101"/>
    <mergeCell ref="D75:D77"/>
    <mergeCell ref="C93:C95"/>
    <mergeCell ref="M156:M158"/>
    <mergeCell ref="N156:N158"/>
    <mergeCell ref="B159:B161"/>
    <mergeCell ref="C159:C161"/>
    <mergeCell ref="D159:D161"/>
    <mergeCell ref="E159:E161"/>
    <mergeCell ref="J159:J161"/>
    <mergeCell ref="K159:K161"/>
    <mergeCell ref="L159:L161"/>
    <mergeCell ref="M159:M161"/>
    <mergeCell ref="N159:N161"/>
    <mergeCell ref="J156:J158"/>
    <mergeCell ref="K156:K158"/>
    <mergeCell ref="C102:C104"/>
    <mergeCell ref="B93:B95"/>
    <mergeCell ref="M135:M137"/>
    <mergeCell ref="B120:B122"/>
    <mergeCell ref="C120:C122"/>
    <mergeCell ref="D120:D122"/>
    <mergeCell ref="B129:B131"/>
    <mergeCell ref="C144:C146"/>
    <mergeCell ref="D153:D155"/>
    <mergeCell ref="E153:E155"/>
    <mergeCell ref="J153:J155"/>
    <mergeCell ref="L153:L155"/>
    <mergeCell ref="D147:D149"/>
    <mergeCell ref="C147:C149"/>
    <mergeCell ref="B132:B134"/>
    <mergeCell ref="B153:B155"/>
    <mergeCell ref="C153:C155"/>
    <mergeCell ref="C132:C134"/>
    <mergeCell ref="J102:J104"/>
    <mergeCell ref="N162:N164"/>
    <mergeCell ref="B165:B167"/>
    <mergeCell ref="C165:C167"/>
    <mergeCell ref="D165:D167"/>
    <mergeCell ref="E165:E167"/>
    <mergeCell ref="J165:J167"/>
    <mergeCell ref="K165:K167"/>
    <mergeCell ref="L165:L167"/>
    <mergeCell ref="M165:M167"/>
    <mergeCell ref="N165:N167"/>
    <mergeCell ref="E162:E164"/>
    <mergeCell ref="J162:J164"/>
    <mergeCell ref="K162:K164"/>
    <mergeCell ref="D162:D164"/>
    <mergeCell ref="B162:B164"/>
    <mergeCell ref="L162:L164"/>
    <mergeCell ref="L342:L344"/>
    <mergeCell ref="M285:M287"/>
    <mergeCell ref="M311:M313"/>
    <mergeCell ref="J271:J272"/>
    <mergeCell ref="M342:M344"/>
    <mergeCell ref="D342:D344"/>
    <mergeCell ref="L297:L299"/>
    <mergeCell ref="M297:M299"/>
    <mergeCell ref="L265:L266"/>
    <mergeCell ref="J189:J191"/>
    <mergeCell ref="J192:J194"/>
    <mergeCell ref="K198:K199"/>
    <mergeCell ref="K186:K188"/>
    <mergeCell ref="J177:J179"/>
    <mergeCell ref="N232:N234"/>
    <mergeCell ref="N210:N212"/>
    <mergeCell ref="L499:L501"/>
    <mergeCell ref="M499:M501"/>
    <mergeCell ref="M510:M512"/>
    <mergeCell ref="M479:M481"/>
    <mergeCell ref="M494:M496"/>
    <mergeCell ref="N510:N512"/>
    <mergeCell ref="L494:L496"/>
    <mergeCell ref="L485:L487"/>
    <mergeCell ref="N499:N501"/>
    <mergeCell ref="L510:L512"/>
    <mergeCell ref="A513:A515"/>
    <mergeCell ref="B513:B515"/>
    <mergeCell ref="C513:C515"/>
    <mergeCell ref="D513:D515"/>
    <mergeCell ref="E513:E515"/>
    <mergeCell ref="J513:J515"/>
    <mergeCell ref="K513:K515"/>
    <mergeCell ref="L482:L483"/>
    <mergeCell ref="E479:E481"/>
    <mergeCell ref="M485:M487"/>
    <mergeCell ref="L491:L493"/>
    <mergeCell ref="M491:M493"/>
    <mergeCell ref="C479:C481"/>
    <mergeCell ref="E510:E512"/>
    <mergeCell ref="N502:N504"/>
    <mergeCell ref="J491:J493"/>
    <mergeCell ref="K491:K493"/>
    <mergeCell ref="M482:M483"/>
    <mergeCell ref="D488:D490"/>
    <mergeCell ref="B479:B481"/>
    <mergeCell ref="B482:B484"/>
    <mergeCell ref="C482:C484"/>
    <mergeCell ref="N516:N518"/>
    <mergeCell ref="N366:N368"/>
    <mergeCell ref="A366:A368"/>
    <mergeCell ref="J366:J368"/>
    <mergeCell ref="L513:L515"/>
    <mergeCell ref="M513:M515"/>
    <mergeCell ref="N513:N515"/>
    <mergeCell ref="L408:L410"/>
    <mergeCell ref="K479:K481"/>
    <mergeCell ref="L479:L481"/>
    <mergeCell ref="K473:K475"/>
    <mergeCell ref="M430:M432"/>
    <mergeCell ref="M369:M371"/>
    <mergeCell ref="M366:M368"/>
    <mergeCell ref="A411:A413"/>
    <mergeCell ref="A402:A404"/>
    <mergeCell ref="C508:C509"/>
    <mergeCell ref="E411:E413"/>
    <mergeCell ref="D402:D404"/>
    <mergeCell ref="D508:D509"/>
    <mergeCell ref="I402:I404"/>
    <mergeCell ref="J510:J512"/>
    <mergeCell ref="K510:K512"/>
    <mergeCell ref="J405:J407"/>
    <mergeCell ref="J402:J404"/>
    <mergeCell ref="K405:K407"/>
    <mergeCell ref="M399:M401"/>
    <mergeCell ref="L415:L417"/>
    <mergeCell ref="M387:M389"/>
    <mergeCell ref="D405:D407"/>
    <mergeCell ref="E405:E407"/>
    <mergeCell ref="B505:B507"/>
  </mergeCells>
  <phoneticPr fontId="0" type="noConversion"/>
  <pageMargins left="0" right="0" top="0" bottom="0" header="0.31496062992125984" footer="0.31496062992125984"/>
  <pageSetup paperSize="9" fitToHeight="0" orientation="landscape" horizontalDpi="180" verticalDpi="180" r:id="rId1"/>
  <headerFooter>
    <oddFooter>Страница &amp;P</oddFooter>
  </headerFooter>
  <rowBreaks count="17" manualBreakCount="17">
    <brk id="41" max="23" man="1"/>
    <brk id="77" max="23" man="1"/>
    <brk id="106" max="23" man="1"/>
    <brk id="134" max="23" man="1"/>
    <brk id="167" max="23" man="1"/>
    <brk id="191" max="23" man="1"/>
    <brk id="224" max="23" man="1"/>
    <brk id="260" max="23" man="1"/>
    <brk id="284" max="23" man="1"/>
    <brk id="310" max="23" man="1"/>
    <brk id="341" max="23" man="1"/>
    <brk id="370" max="23" man="1"/>
    <brk id="398" max="23" man="1"/>
    <brk id="426" max="23" man="1"/>
    <brk id="453" max="23" man="1"/>
    <brk id="481" max="23" man="1"/>
    <brk id="50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2025-05-22T10:51:18Z</dcterms:modified>
</cp:coreProperties>
</file>