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Лист1!$A$1:$V$380</definedName>
  </definedNames>
  <calcPr calcId="162913"/>
</workbook>
</file>

<file path=xl/calcChain.xml><?xml version="1.0" encoding="utf-8"?>
<calcChain xmlns="http://schemas.openxmlformats.org/spreadsheetml/2006/main">
  <c r="I22" i="1" l="1"/>
  <c r="J22" i="1"/>
  <c r="K22" i="1"/>
  <c r="L22" i="1"/>
  <c r="M22" i="1"/>
  <c r="I21" i="1"/>
  <c r="J21" i="1"/>
  <c r="K21" i="1"/>
  <c r="L21" i="1"/>
  <c r="M21" i="1"/>
  <c r="H22" i="1"/>
  <c r="H21" i="1"/>
  <c r="H193" i="1" l="1"/>
  <c r="M158" i="1"/>
  <c r="L158" i="1"/>
  <c r="K158" i="1"/>
  <c r="J158" i="1"/>
  <c r="I158" i="1"/>
  <c r="H158" i="1"/>
  <c r="M155" i="1"/>
  <c r="L155" i="1"/>
  <c r="K155" i="1"/>
  <c r="J155" i="1"/>
  <c r="I155" i="1"/>
  <c r="H155" i="1"/>
  <c r="G160" i="1"/>
  <c r="G159" i="1"/>
  <c r="G157" i="1"/>
  <c r="G156" i="1"/>
  <c r="I153" i="1"/>
  <c r="J153" i="1"/>
  <c r="K153" i="1"/>
  <c r="L153" i="1"/>
  <c r="M153" i="1"/>
  <c r="H153" i="1"/>
  <c r="I154" i="1"/>
  <c r="J154" i="1"/>
  <c r="K154" i="1"/>
  <c r="L154" i="1"/>
  <c r="M154" i="1"/>
  <c r="H154" i="1"/>
  <c r="I139" i="1"/>
  <c r="J139" i="1"/>
  <c r="K139" i="1"/>
  <c r="L139" i="1"/>
  <c r="M139" i="1"/>
  <c r="H139" i="1"/>
  <c r="I138" i="1"/>
  <c r="J138" i="1"/>
  <c r="K138" i="1"/>
  <c r="L138" i="1"/>
  <c r="M138" i="1"/>
  <c r="H138" i="1"/>
  <c r="G150" i="1"/>
  <c r="G149" i="1"/>
  <c r="M148" i="1"/>
  <c r="L148" i="1"/>
  <c r="K148" i="1"/>
  <c r="J148" i="1"/>
  <c r="I148" i="1"/>
  <c r="H148" i="1"/>
  <c r="M152" i="1" l="1"/>
  <c r="G153" i="1"/>
  <c r="G158" i="1"/>
  <c r="G148" i="1"/>
  <c r="G155" i="1"/>
  <c r="I152" i="1"/>
  <c r="K152" i="1"/>
  <c r="J152" i="1"/>
  <c r="L152" i="1"/>
  <c r="G154" i="1"/>
  <c r="G152" i="1" s="1"/>
  <c r="H152" i="1"/>
  <c r="G146" i="1" l="1"/>
  <c r="G145" i="1"/>
  <c r="M144" i="1"/>
  <c r="L144" i="1"/>
  <c r="K144" i="1"/>
  <c r="J144" i="1"/>
  <c r="I144" i="1"/>
  <c r="H144" i="1"/>
  <c r="G142" i="1"/>
  <c r="G141" i="1"/>
  <c r="M140" i="1"/>
  <c r="L140" i="1"/>
  <c r="K140" i="1"/>
  <c r="J140" i="1"/>
  <c r="I140" i="1"/>
  <c r="H140" i="1"/>
  <c r="G140" i="1" l="1"/>
  <c r="G144" i="1"/>
  <c r="I192" i="1"/>
  <c r="J192" i="1"/>
  <c r="K192" i="1"/>
  <c r="L192" i="1"/>
  <c r="M192" i="1"/>
  <c r="H192" i="1"/>
  <c r="I191" i="1"/>
  <c r="J191" i="1"/>
  <c r="K191" i="1"/>
  <c r="L191" i="1"/>
  <c r="M191" i="1"/>
  <c r="H191" i="1"/>
  <c r="G201" i="1" l="1"/>
  <c r="G200" i="1"/>
  <c r="M199" i="1"/>
  <c r="L199" i="1"/>
  <c r="K199" i="1"/>
  <c r="J199" i="1"/>
  <c r="I199" i="1"/>
  <c r="H199" i="1"/>
  <c r="G199" i="1" l="1"/>
  <c r="G58" i="1"/>
  <c r="G57" i="1"/>
  <c r="M56" i="1"/>
  <c r="L56" i="1"/>
  <c r="K56" i="1"/>
  <c r="J56" i="1"/>
  <c r="I56" i="1"/>
  <c r="H56" i="1"/>
  <c r="G56" i="1" l="1"/>
  <c r="P372" i="1"/>
  <c r="P363" i="1"/>
  <c r="I353" i="1"/>
  <c r="J353" i="1"/>
  <c r="K353" i="1"/>
  <c r="L353" i="1"/>
  <c r="M353" i="1"/>
  <c r="I352" i="1"/>
  <c r="J352" i="1"/>
  <c r="K352" i="1"/>
  <c r="L352" i="1"/>
  <c r="M352" i="1"/>
  <c r="H353" i="1"/>
  <c r="H352" i="1"/>
  <c r="P354" i="1"/>
  <c r="I336" i="1"/>
  <c r="J336" i="1"/>
  <c r="K336" i="1"/>
  <c r="L336" i="1"/>
  <c r="M336" i="1"/>
  <c r="I335" i="1"/>
  <c r="J335" i="1"/>
  <c r="K335" i="1"/>
  <c r="L335" i="1"/>
  <c r="M335" i="1"/>
  <c r="H336" i="1"/>
  <c r="H335" i="1"/>
  <c r="P337" i="1"/>
  <c r="P340" i="1"/>
  <c r="I309" i="1" l="1"/>
  <c r="I345" i="1" s="1"/>
  <c r="J309" i="1"/>
  <c r="J345" i="1" s="1"/>
  <c r="K309" i="1"/>
  <c r="K345" i="1" s="1"/>
  <c r="L309" i="1"/>
  <c r="L345" i="1" s="1"/>
  <c r="M309" i="1"/>
  <c r="M345" i="1" s="1"/>
  <c r="I308" i="1"/>
  <c r="J308" i="1"/>
  <c r="K308" i="1"/>
  <c r="L308" i="1"/>
  <c r="M308" i="1"/>
  <c r="H309" i="1"/>
  <c r="H345" i="1" s="1"/>
  <c r="H308" i="1"/>
  <c r="I278" i="1" l="1"/>
  <c r="J278" i="1"/>
  <c r="K278" i="1"/>
  <c r="L278" i="1"/>
  <c r="M278" i="1"/>
  <c r="H278" i="1"/>
  <c r="I277" i="1"/>
  <c r="J277" i="1"/>
  <c r="K277" i="1"/>
  <c r="L277" i="1"/>
  <c r="M277" i="1"/>
  <c r="H277" i="1"/>
  <c r="G283" i="1"/>
  <c r="G284" i="1"/>
  <c r="G286" i="1"/>
  <c r="G287" i="1"/>
  <c r="I251" i="1"/>
  <c r="J251" i="1"/>
  <c r="K251" i="1"/>
  <c r="L251" i="1"/>
  <c r="M251" i="1"/>
  <c r="I250" i="1"/>
  <c r="J250" i="1"/>
  <c r="K250" i="1"/>
  <c r="L250" i="1"/>
  <c r="M250" i="1"/>
  <c r="H251" i="1"/>
  <c r="H250" i="1"/>
  <c r="I219" i="1"/>
  <c r="J219" i="1"/>
  <c r="K219" i="1"/>
  <c r="L219" i="1"/>
  <c r="M219" i="1"/>
  <c r="I218" i="1"/>
  <c r="J218" i="1"/>
  <c r="K218" i="1"/>
  <c r="L218" i="1"/>
  <c r="M218" i="1"/>
  <c r="H218" i="1"/>
  <c r="H219" i="1"/>
  <c r="I234" i="1"/>
  <c r="J234" i="1"/>
  <c r="K234" i="1"/>
  <c r="L234" i="1"/>
  <c r="M234" i="1"/>
  <c r="I233" i="1"/>
  <c r="J233" i="1"/>
  <c r="K233" i="1"/>
  <c r="L233" i="1"/>
  <c r="M233" i="1"/>
  <c r="H234" i="1"/>
  <c r="H233" i="1"/>
  <c r="I193" i="1"/>
  <c r="J193" i="1"/>
  <c r="K193" i="1"/>
  <c r="L193" i="1"/>
  <c r="M193" i="1"/>
  <c r="I180" i="1"/>
  <c r="J180" i="1"/>
  <c r="K180" i="1"/>
  <c r="L180" i="1"/>
  <c r="M180" i="1"/>
  <c r="H180" i="1"/>
  <c r="I179" i="1"/>
  <c r="J179" i="1"/>
  <c r="K179" i="1"/>
  <c r="L179" i="1"/>
  <c r="M179" i="1"/>
  <c r="H179" i="1"/>
  <c r="P181" i="1"/>
  <c r="I67" i="1"/>
  <c r="J67" i="1"/>
  <c r="K67" i="1"/>
  <c r="L67" i="1"/>
  <c r="M67" i="1"/>
  <c r="H67" i="1"/>
  <c r="I66" i="1"/>
  <c r="J66" i="1"/>
  <c r="K66" i="1"/>
  <c r="L66" i="1"/>
  <c r="M66" i="1"/>
  <c r="H66" i="1"/>
  <c r="I166" i="1"/>
  <c r="J166" i="1"/>
  <c r="K166" i="1"/>
  <c r="L166" i="1"/>
  <c r="M166" i="1"/>
  <c r="H166" i="1"/>
  <c r="I165" i="1"/>
  <c r="J165" i="1"/>
  <c r="K165" i="1"/>
  <c r="L165" i="1"/>
  <c r="M165" i="1"/>
  <c r="H165" i="1"/>
  <c r="I130" i="1"/>
  <c r="J130" i="1"/>
  <c r="K130" i="1"/>
  <c r="L130" i="1"/>
  <c r="M130" i="1"/>
  <c r="H130" i="1"/>
  <c r="I129" i="1"/>
  <c r="J129" i="1"/>
  <c r="K129" i="1"/>
  <c r="L129" i="1"/>
  <c r="M129" i="1"/>
  <c r="H129" i="1"/>
  <c r="I124" i="1"/>
  <c r="J124" i="1"/>
  <c r="K124" i="1"/>
  <c r="L124" i="1"/>
  <c r="M124" i="1"/>
  <c r="H124" i="1"/>
  <c r="I123" i="1"/>
  <c r="J123" i="1"/>
  <c r="K123" i="1"/>
  <c r="L123" i="1"/>
  <c r="M123" i="1"/>
  <c r="H123" i="1"/>
  <c r="I109" i="1"/>
  <c r="J109" i="1"/>
  <c r="K109" i="1"/>
  <c r="L109" i="1"/>
  <c r="M109" i="1"/>
  <c r="I108" i="1"/>
  <c r="J108" i="1"/>
  <c r="K108" i="1"/>
  <c r="L108" i="1"/>
  <c r="M108" i="1"/>
  <c r="H109" i="1"/>
  <c r="H108" i="1"/>
  <c r="I94" i="1"/>
  <c r="J94" i="1"/>
  <c r="K94" i="1"/>
  <c r="L94" i="1"/>
  <c r="M94" i="1"/>
  <c r="H94" i="1"/>
  <c r="I93" i="1"/>
  <c r="J93" i="1"/>
  <c r="K93" i="1"/>
  <c r="L93" i="1"/>
  <c r="M93" i="1"/>
  <c r="H93" i="1"/>
  <c r="H172" i="1" l="1"/>
  <c r="M172" i="1"/>
  <c r="J172" i="1"/>
  <c r="I172" i="1"/>
  <c r="L172" i="1"/>
  <c r="K172" i="1"/>
  <c r="G39" i="1"/>
  <c r="G168" i="1"/>
  <c r="G24" i="1"/>
  <c r="G25" i="1"/>
  <c r="G27" i="1"/>
  <c r="G28" i="1"/>
  <c r="G30" i="1"/>
  <c r="G31" i="1"/>
  <c r="G33" i="1"/>
  <c r="G34" i="1"/>
  <c r="G36" i="1"/>
  <c r="G37" i="1"/>
  <c r="G40" i="1"/>
  <c r="G42" i="1"/>
  <c r="G43" i="1"/>
  <c r="G45" i="1"/>
  <c r="G46" i="1"/>
  <c r="G48" i="1"/>
  <c r="G49" i="1"/>
  <c r="G51" i="1"/>
  <c r="G52" i="1"/>
  <c r="G54" i="1"/>
  <c r="G55" i="1"/>
  <c r="G60" i="1"/>
  <c r="G61" i="1"/>
  <c r="G22" i="1" l="1"/>
  <c r="G327" i="1" l="1"/>
  <c r="G326" i="1"/>
  <c r="M325" i="1"/>
  <c r="L325" i="1"/>
  <c r="K325" i="1"/>
  <c r="J325" i="1"/>
  <c r="I325" i="1"/>
  <c r="H325" i="1"/>
  <c r="G325" i="1" l="1"/>
  <c r="M220" i="1" l="1"/>
  <c r="L125" i="1" l="1"/>
  <c r="G85" i="1"/>
  <c r="G84" i="1"/>
  <c r="M83" i="1"/>
  <c r="L83" i="1"/>
  <c r="K83" i="1"/>
  <c r="J83" i="1"/>
  <c r="I83" i="1"/>
  <c r="H83" i="1"/>
  <c r="G83" i="1" l="1"/>
  <c r="G93" i="1"/>
  <c r="G204" i="1"/>
  <c r="G203" i="1"/>
  <c r="M202" i="1"/>
  <c r="L202" i="1"/>
  <c r="K202" i="1"/>
  <c r="J202" i="1"/>
  <c r="I202" i="1"/>
  <c r="H202" i="1"/>
  <c r="G202" i="1" l="1"/>
  <c r="M59" i="1" l="1"/>
  <c r="L59" i="1"/>
  <c r="K59" i="1"/>
  <c r="J59" i="1"/>
  <c r="I59" i="1"/>
  <c r="H59" i="1"/>
  <c r="G59" i="1" l="1"/>
  <c r="L328" i="1" l="1"/>
  <c r="M328" i="1"/>
  <c r="L279" i="1"/>
  <c r="M279" i="1"/>
  <c r="M167" i="1" l="1"/>
  <c r="K196" i="1" l="1"/>
  <c r="G82" i="1" l="1"/>
  <c r="G81" i="1"/>
  <c r="M80" i="1"/>
  <c r="L80" i="1"/>
  <c r="K80" i="1"/>
  <c r="J80" i="1"/>
  <c r="I80" i="1"/>
  <c r="H80" i="1"/>
  <c r="G80" i="1" l="1"/>
  <c r="K267" i="1" l="1"/>
  <c r="G136" i="1" l="1"/>
  <c r="G135" i="1"/>
  <c r="M134" i="1"/>
  <c r="L134" i="1"/>
  <c r="K134" i="1"/>
  <c r="J134" i="1"/>
  <c r="I134" i="1"/>
  <c r="H134" i="1"/>
  <c r="G134" i="1" l="1"/>
  <c r="M53" i="1"/>
  <c r="L53" i="1"/>
  <c r="K53" i="1"/>
  <c r="J53" i="1"/>
  <c r="I53" i="1"/>
  <c r="H53" i="1"/>
  <c r="G53" i="1" l="1"/>
  <c r="L363" i="1" l="1"/>
  <c r="M363" i="1"/>
  <c r="L361" i="1"/>
  <c r="M361" i="1"/>
  <c r="K354" i="1"/>
  <c r="L354" i="1"/>
  <c r="M354" i="1"/>
  <c r="K363" i="1"/>
  <c r="K361" i="1"/>
  <c r="K362" i="1"/>
  <c r="L362" i="1"/>
  <c r="M362" i="1"/>
  <c r="K299" i="1"/>
  <c r="L299" i="1"/>
  <c r="M299" i="1"/>
  <c r="M285" i="1"/>
  <c r="L285" i="1"/>
  <c r="K285" i="1"/>
  <c r="J285" i="1"/>
  <c r="I285" i="1"/>
  <c r="H285" i="1"/>
  <c r="G285" i="1" l="1"/>
  <c r="L360" i="1"/>
  <c r="M360" i="1"/>
  <c r="K360" i="1"/>
  <c r="M131" i="1" l="1"/>
  <c r="G132" i="1"/>
  <c r="J131" i="1"/>
  <c r="I131" i="1"/>
  <c r="H131" i="1"/>
  <c r="H128" i="1"/>
  <c r="J128" i="1"/>
  <c r="I128" i="1"/>
  <c r="L131" i="1" l="1"/>
  <c r="L128" i="1"/>
  <c r="G133" i="1"/>
  <c r="G131" i="1" s="1"/>
  <c r="L137" i="1"/>
  <c r="K137" i="1"/>
  <c r="J137" i="1"/>
  <c r="I137" i="1"/>
  <c r="K131" i="1"/>
  <c r="J363" i="1"/>
  <c r="K128" i="1" l="1"/>
  <c r="G130" i="1"/>
  <c r="M128" i="1"/>
  <c r="G129" i="1"/>
  <c r="G79" i="1"/>
  <c r="G78" i="1"/>
  <c r="M77" i="1"/>
  <c r="L77" i="1"/>
  <c r="K77" i="1"/>
  <c r="J77" i="1"/>
  <c r="I77" i="1"/>
  <c r="H77" i="1"/>
  <c r="G77" i="1" l="1"/>
  <c r="G128" i="1"/>
  <c r="J267" i="1"/>
  <c r="J235" i="1" l="1"/>
  <c r="J279" i="1" l="1"/>
  <c r="G76" i="1"/>
  <c r="G75" i="1"/>
  <c r="M74" i="1"/>
  <c r="L74" i="1"/>
  <c r="K74" i="1"/>
  <c r="J74" i="1"/>
  <c r="I74" i="1"/>
  <c r="H74" i="1"/>
  <c r="M50" i="1"/>
  <c r="L50" i="1"/>
  <c r="K50" i="1"/>
  <c r="J50" i="1"/>
  <c r="I50" i="1"/>
  <c r="H50" i="1"/>
  <c r="G50" i="1" l="1"/>
  <c r="G74" i="1"/>
  <c r="M47" i="1" l="1"/>
  <c r="L47" i="1"/>
  <c r="K47" i="1"/>
  <c r="J47" i="1"/>
  <c r="I47" i="1"/>
  <c r="H47" i="1"/>
  <c r="G47" i="1" l="1"/>
  <c r="G324" i="1"/>
  <c r="G323" i="1"/>
  <c r="M322" i="1"/>
  <c r="L322" i="1"/>
  <c r="K322" i="1"/>
  <c r="J322" i="1"/>
  <c r="I322" i="1"/>
  <c r="H322" i="1"/>
  <c r="G322" i="1" l="1"/>
  <c r="J340" i="1" l="1"/>
  <c r="M282" i="1"/>
  <c r="L282" i="1"/>
  <c r="K282" i="1"/>
  <c r="J282" i="1"/>
  <c r="I282" i="1"/>
  <c r="H282" i="1"/>
  <c r="G281" i="1"/>
  <c r="G280" i="1"/>
  <c r="K279" i="1"/>
  <c r="I279" i="1"/>
  <c r="H279" i="1"/>
  <c r="J38" i="1"/>
  <c r="J171" i="1" s="1"/>
  <c r="K38" i="1"/>
  <c r="K171" i="1" s="1"/>
  <c r="L38" i="1"/>
  <c r="L171" i="1" s="1"/>
  <c r="M38" i="1"/>
  <c r="M171" i="1" s="1"/>
  <c r="G282" i="1" l="1"/>
  <c r="G279" i="1"/>
  <c r="G127" i="1"/>
  <c r="G126" i="1"/>
  <c r="M125" i="1"/>
  <c r="K125" i="1"/>
  <c r="J125" i="1"/>
  <c r="I125" i="1"/>
  <c r="H125" i="1"/>
  <c r="G125" i="1" l="1"/>
  <c r="G374" i="1"/>
  <c r="G373" i="1"/>
  <c r="M372" i="1"/>
  <c r="L372" i="1"/>
  <c r="K372" i="1"/>
  <c r="J372" i="1"/>
  <c r="I372" i="1"/>
  <c r="H372" i="1"/>
  <c r="M371" i="1"/>
  <c r="L371" i="1"/>
  <c r="K371" i="1"/>
  <c r="J371" i="1"/>
  <c r="I371" i="1"/>
  <c r="H371" i="1"/>
  <c r="M370" i="1"/>
  <c r="M376" i="1" s="1"/>
  <c r="L370" i="1"/>
  <c r="L376" i="1" s="1"/>
  <c r="K370" i="1"/>
  <c r="K376" i="1" s="1"/>
  <c r="J370" i="1"/>
  <c r="I370" i="1"/>
  <c r="H370" i="1"/>
  <c r="G365" i="1"/>
  <c r="G364" i="1"/>
  <c r="I363" i="1"/>
  <c r="H363" i="1"/>
  <c r="J362" i="1"/>
  <c r="I362" i="1"/>
  <c r="H362" i="1"/>
  <c r="J361" i="1"/>
  <c r="I361" i="1"/>
  <c r="H361" i="1"/>
  <c r="G356" i="1"/>
  <c r="G355" i="1"/>
  <c r="I354" i="1"/>
  <c r="J354" i="1"/>
  <c r="H354" i="1"/>
  <c r="H377" i="1" l="1"/>
  <c r="J360" i="1"/>
  <c r="H360" i="1"/>
  <c r="K377" i="1"/>
  <c r="K375" i="1" s="1"/>
  <c r="I377" i="1"/>
  <c r="M377" i="1"/>
  <c r="M375" i="1" s="1"/>
  <c r="K369" i="1"/>
  <c r="I360" i="1"/>
  <c r="M351" i="1"/>
  <c r="I351" i="1"/>
  <c r="J369" i="1"/>
  <c r="L351" i="1"/>
  <c r="J377" i="1"/>
  <c r="L377" i="1"/>
  <c r="L375" i="1" s="1"/>
  <c r="K351" i="1"/>
  <c r="J376" i="1"/>
  <c r="G352" i="1"/>
  <c r="G362" i="1"/>
  <c r="G372" i="1"/>
  <c r="I376" i="1"/>
  <c r="G370" i="1"/>
  <c r="L369" i="1"/>
  <c r="G354" i="1"/>
  <c r="J351" i="1"/>
  <c r="G353" i="1"/>
  <c r="H351" i="1"/>
  <c r="G361" i="1"/>
  <c r="I369" i="1"/>
  <c r="M369" i="1"/>
  <c r="H376" i="1"/>
  <c r="H369" i="1"/>
  <c r="G371" i="1"/>
  <c r="G363" i="1"/>
  <c r="G263" i="1"/>
  <c r="H375" i="1" l="1"/>
  <c r="G360" i="1"/>
  <c r="G377" i="1"/>
  <c r="G369" i="1"/>
  <c r="J375" i="1"/>
  <c r="G376" i="1"/>
  <c r="G351" i="1"/>
  <c r="I375" i="1"/>
  <c r="G375" i="1" l="1"/>
  <c r="I122" i="1"/>
  <c r="M122" i="1"/>
  <c r="G123" i="1"/>
  <c r="K122" i="1"/>
  <c r="L122" i="1"/>
  <c r="H122" i="1"/>
  <c r="J122" i="1"/>
  <c r="G124" i="1"/>
  <c r="H137" i="1"/>
  <c r="I119" i="1"/>
  <c r="J119" i="1"/>
  <c r="K119" i="1"/>
  <c r="L119" i="1"/>
  <c r="M119" i="1"/>
  <c r="G138" i="1" l="1"/>
  <c r="M137" i="1"/>
  <c r="G122" i="1"/>
  <c r="G139" i="1"/>
  <c r="G137" i="1" l="1"/>
  <c r="G198" i="1"/>
  <c r="G197" i="1"/>
  <c r="M196" i="1"/>
  <c r="L196" i="1"/>
  <c r="J196" i="1"/>
  <c r="I196" i="1"/>
  <c r="H196" i="1"/>
  <c r="G196" i="1" l="1"/>
  <c r="I167" i="1"/>
  <c r="H167" i="1" l="1"/>
  <c r="G169" i="1"/>
  <c r="L167" i="1"/>
  <c r="K167" i="1"/>
  <c r="J167" i="1"/>
  <c r="G167" i="1" l="1"/>
  <c r="I86" i="1" l="1"/>
  <c r="J86" i="1"/>
  <c r="K86" i="1"/>
  <c r="L86" i="1"/>
  <c r="M86" i="1"/>
  <c r="I71" i="1"/>
  <c r="J71" i="1"/>
  <c r="K71" i="1"/>
  <c r="L71" i="1"/>
  <c r="M71" i="1"/>
  <c r="M44" i="1"/>
  <c r="L44" i="1"/>
  <c r="K44" i="1"/>
  <c r="J44" i="1"/>
  <c r="I44" i="1"/>
  <c r="H44" i="1"/>
  <c r="G44" i="1" l="1"/>
  <c r="J290" i="1"/>
  <c r="K290" i="1"/>
  <c r="M290" i="1"/>
  <c r="I270" i="1"/>
  <c r="J270" i="1"/>
  <c r="K270" i="1"/>
  <c r="L270" i="1"/>
  <c r="M270" i="1"/>
  <c r="I210" i="1" l="1"/>
  <c r="I243" i="1" s="1"/>
  <c r="J210" i="1"/>
  <c r="J243" i="1" s="1"/>
  <c r="K210" i="1"/>
  <c r="K243" i="1" s="1"/>
  <c r="L210" i="1"/>
  <c r="L243" i="1" s="1"/>
  <c r="M210" i="1"/>
  <c r="M243" i="1" s="1"/>
  <c r="I209" i="1"/>
  <c r="I242" i="1" s="1"/>
  <c r="J209" i="1"/>
  <c r="J242" i="1" s="1"/>
  <c r="K209" i="1"/>
  <c r="K242" i="1" s="1"/>
  <c r="L209" i="1"/>
  <c r="L242" i="1" s="1"/>
  <c r="M209" i="1"/>
  <c r="M242" i="1" s="1"/>
  <c r="H178" i="1" l="1"/>
  <c r="H181" i="1"/>
  <c r="G182" i="1"/>
  <c r="G183" i="1"/>
  <c r="H184" i="1"/>
  <c r="G185" i="1"/>
  <c r="G186" i="1"/>
  <c r="I238" i="1"/>
  <c r="J238" i="1"/>
  <c r="K238" i="1"/>
  <c r="L238" i="1"/>
  <c r="M238" i="1"/>
  <c r="I223" i="1"/>
  <c r="J223" i="1"/>
  <c r="K223" i="1"/>
  <c r="L223" i="1"/>
  <c r="M223" i="1"/>
  <c r="I214" i="1"/>
  <c r="J214" i="1"/>
  <c r="K214" i="1"/>
  <c r="L214" i="1"/>
  <c r="M214" i="1"/>
  <c r="G180" i="1"/>
  <c r="G179" i="1"/>
  <c r="I184" i="1"/>
  <c r="J184" i="1"/>
  <c r="K184" i="1"/>
  <c r="L184" i="1"/>
  <c r="M184" i="1"/>
  <c r="G184" i="1" l="1"/>
  <c r="G178" i="1"/>
  <c r="I101" i="1"/>
  <c r="J101" i="1"/>
  <c r="K101" i="1"/>
  <c r="L101" i="1"/>
  <c r="M101" i="1"/>
  <c r="J241" i="1" l="1"/>
  <c r="I98" i="1" l="1"/>
  <c r="G99" i="1"/>
  <c r="G100" i="1"/>
  <c r="G117" i="1"/>
  <c r="G118" i="1"/>
  <c r="H116" i="1"/>
  <c r="I226" i="1"/>
  <c r="J226" i="1"/>
  <c r="K226" i="1"/>
  <c r="L226" i="1"/>
  <c r="M226" i="1"/>
  <c r="J41" i="1"/>
  <c r="K41" i="1"/>
  <c r="L41" i="1"/>
  <c r="M41" i="1"/>
  <c r="I38" i="1"/>
  <c r="I171" i="1" s="1"/>
  <c r="I35" i="1"/>
  <c r="J35" i="1"/>
  <c r="K35" i="1"/>
  <c r="L35" i="1"/>
  <c r="M35" i="1"/>
  <c r="H86" i="1"/>
  <c r="G87" i="1"/>
  <c r="G88" i="1"/>
  <c r="H297" i="1"/>
  <c r="H344" i="1" s="1"/>
  <c r="H343" i="1" s="1"/>
  <c r="I41" i="1"/>
  <c r="G227" i="1"/>
  <c r="G228" i="1"/>
  <c r="L20" i="1" l="1"/>
  <c r="M20" i="1"/>
  <c r="G86" i="1"/>
  <c r="J20" i="1"/>
  <c r="K20" i="1"/>
  <c r="H41" i="1"/>
  <c r="G41" i="1" s="1"/>
  <c r="H38" i="1"/>
  <c r="H171" i="1" s="1"/>
  <c r="H226" i="1"/>
  <c r="G226" i="1" s="1"/>
  <c r="H334" i="1"/>
  <c r="H270" i="1"/>
  <c r="G271" i="1"/>
  <c r="G272" i="1"/>
  <c r="H238" i="1"/>
  <c r="G239" i="1"/>
  <c r="G240" i="1"/>
  <c r="H210" i="1"/>
  <c r="H243" i="1" s="1"/>
  <c r="H223" i="1"/>
  <c r="G224" i="1"/>
  <c r="G225" i="1"/>
  <c r="H209" i="1"/>
  <c r="H242" i="1" s="1"/>
  <c r="H214" i="1"/>
  <c r="G215" i="1"/>
  <c r="G216" i="1"/>
  <c r="K164" i="1"/>
  <c r="L164" i="1"/>
  <c r="M164" i="1"/>
  <c r="J164" i="1"/>
  <c r="I164" i="1"/>
  <c r="H119" i="1"/>
  <c r="G120" i="1"/>
  <c r="G121" i="1"/>
  <c r="H101" i="1"/>
  <c r="G102" i="1"/>
  <c r="G103" i="1"/>
  <c r="H71" i="1"/>
  <c r="G72" i="1"/>
  <c r="G73" i="1"/>
  <c r="H35" i="1"/>
  <c r="G35" i="1" s="1"/>
  <c r="I32" i="1"/>
  <c r="J32" i="1"/>
  <c r="K32" i="1"/>
  <c r="L32" i="1"/>
  <c r="M32" i="1"/>
  <c r="H32" i="1"/>
  <c r="P252" i="1"/>
  <c r="I297" i="1"/>
  <c r="I344" i="1" s="1"/>
  <c r="I343" i="1" s="1"/>
  <c r="J297" i="1"/>
  <c r="J344" i="1" s="1"/>
  <c r="J343" i="1" s="1"/>
  <c r="K297" i="1"/>
  <c r="K344" i="1" s="1"/>
  <c r="K343" i="1" s="1"/>
  <c r="L297" i="1"/>
  <c r="L344" i="1" s="1"/>
  <c r="L343" i="1" s="1"/>
  <c r="M297" i="1"/>
  <c r="M344" i="1" s="1"/>
  <c r="M343" i="1" s="1"/>
  <c r="K328" i="1"/>
  <c r="G317" i="1"/>
  <c r="G318" i="1"/>
  <c r="L290" i="1"/>
  <c r="M276" i="1"/>
  <c r="G269" i="1"/>
  <c r="G262" i="1"/>
  <c r="I261" i="1"/>
  <c r="J261" i="1"/>
  <c r="K261" i="1"/>
  <c r="L261" i="1"/>
  <c r="M261" i="1"/>
  <c r="H261" i="1"/>
  <c r="I208" i="1"/>
  <c r="K232" i="1"/>
  <c r="M178" i="1"/>
  <c r="I181" i="1"/>
  <c r="J181" i="1"/>
  <c r="K181" i="1"/>
  <c r="L181" i="1"/>
  <c r="M181" i="1"/>
  <c r="I290" i="1"/>
  <c r="L220" i="1"/>
  <c r="I289" i="1"/>
  <c r="G342" i="1"/>
  <c r="G341" i="1"/>
  <c r="G339" i="1"/>
  <c r="G338" i="1"/>
  <c r="G330" i="1"/>
  <c r="G329" i="1"/>
  <c r="G321" i="1"/>
  <c r="G320" i="1"/>
  <c r="G315" i="1"/>
  <c r="G314" i="1"/>
  <c r="G312" i="1"/>
  <c r="G311" i="1"/>
  <c r="G301" i="1"/>
  <c r="G300" i="1"/>
  <c r="G298" i="1"/>
  <c r="G268" i="1"/>
  <c r="G266" i="1"/>
  <c r="G265" i="1"/>
  <c r="G260" i="1"/>
  <c r="G259" i="1"/>
  <c r="G257" i="1"/>
  <c r="G256" i="1"/>
  <c r="G254" i="1"/>
  <c r="G253" i="1"/>
  <c r="G237" i="1"/>
  <c r="G236" i="1"/>
  <c r="G222" i="1"/>
  <c r="G221" i="1"/>
  <c r="G213" i="1"/>
  <c r="G212" i="1"/>
  <c r="G195" i="1"/>
  <c r="G194" i="1"/>
  <c r="G166" i="1"/>
  <c r="G115" i="1"/>
  <c r="G114" i="1"/>
  <c r="G112" i="1"/>
  <c r="G111" i="1"/>
  <c r="G97" i="1"/>
  <c r="G96" i="1"/>
  <c r="G70" i="1"/>
  <c r="G69" i="1"/>
  <c r="M316" i="1"/>
  <c r="L316" i="1"/>
  <c r="K211" i="1"/>
  <c r="K220" i="1"/>
  <c r="I232" i="1"/>
  <c r="H29" i="1"/>
  <c r="K310" i="1"/>
  <c r="K98" i="1"/>
  <c r="J337" i="1"/>
  <c r="J220" i="1"/>
  <c r="J116" i="1"/>
  <c r="J23" i="1"/>
  <c r="J26" i="1"/>
  <c r="J68" i="1"/>
  <c r="J95" i="1"/>
  <c r="J252" i="1"/>
  <c r="J110" i="1"/>
  <c r="J98" i="1"/>
  <c r="J319" i="1"/>
  <c r="J313" i="1"/>
  <c r="J299" i="1"/>
  <c r="J211" i="1"/>
  <c r="I267" i="1"/>
  <c r="L267" i="1"/>
  <c r="M267" i="1"/>
  <c r="H267" i="1"/>
  <c r="M264" i="1"/>
  <c r="L264" i="1"/>
  <c r="K264" i="1"/>
  <c r="J264" i="1"/>
  <c r="I264" i="1"/>
  <c r="H264" i="1"/>
  <c r="H220" i="1"/>
  <c r="M258" i="1"/>
  <c r="L258" i="1"/>
  <c r="K258" i="1"/>
  <c r="J258" i="1"/>
  <c r="I258" i="1"/>
  <c r="H258" i="1"/>
  <c r="M255" i="1"/>
  <c r="L255" i="1"/>
  <c r="K255" i="1"/>
  <c r="J255" i="1"/>
  <c r="I255" i="1"/>
  <c r="H255" i="1"/>
  <c r="M252" i="1"/>
  <c r="L252" i="1"/>
  <c r="K252" i="1"/>
  <c r="I252" i="1"/>
  <c r="H252" i="1"/>
  <c r="M116" i="1"/>
  <c r="L116" i="1"/>
  <c r="K116" i="1"/>
  <c r="I116" i="1"/>
  <c r="M113" i="1"/>
  <c r="L113" i="1"/>
  <c r="K113" i="1"/>
  <c r="J113" i="1"/>
  <c r="I113" i="1"/>
  <c r="H113" i="1"/>
  <c r="M110" i="1"/>
  <c r="L110" i="1"/>
  <c r="K110" i="1"/>
  <c r="I110" i="1"/>
  <c r="H110" i="1"/>
  <c r="M98" i="1"/>
  <c r="L98" i="1"/>
  <c r="H98" i="1"/>
  <c r="M95" i="1"/>
  <c r="L95" i="1"/>
  <c r="K95" i="1"/>
  <c r="I95" i="1"/>
  <c r="H95" i="1"/>
  <c r="M68" i="1"/>
  <c r="L68" i="1"/>
  <c r="I68" i="1"/>
  <c r="H68" i="1"/>
  <c r="M29" i="1"/>
  <c r="L29" i="1"/>
  <c r="K29" i="1"/>
  <c r="J29" i="1"/>
  <c r="I29" i="1"/>
  <c r="M26" i="1"/>
  <c r="L26" i="1"/>
  <c r="K26" i="1"/>
  <c r="I26" i="1"/>
  <c r="H26" i="1"/>
  <c r="M23" i="1"/>
  <c r="L23" i="1"/>
  <c r="K23" i="1"/>
  <c r="I23" i="1"/>
  <c r="H23" i="1"/>
  <c r="M340" i="1"/>
  <c r="L340" i="1"/>
  <c r="K340" i="1"/>
  <c r="I340" i="1"/>
  <c r="H340" i="1"/>
  <c r="M337" i="1"/>
  <c r="L337" i="1"/>
  <c r="K337" i="1"/>
  <c r="I337" i="1"/>
  <c r="H337" i="1"/>
  <c r="J328" i="1"/>
  <c r="I328" i="1"/>
  <c r="H328" i="1"/>
  <c r="M319" i="1"/>
  <c r="L319" i="1"/>
  <c r="K319" i="1"/>
  <c r="I319" i="1"/>
  <c r="H319" i="1"/>
  <c r="K316" i="1"/>
  <c r="J316" i="1"/>
  <c r="I316" i="1"/>
  <c r="H316" i="1"/>
  <c r="M313" i="1"/>
  <c r="L313" i="1"/>
  <c r="K313" i="1"/>
  <c r="I313" i="1"/>
  <c r="H313" i="1"/>
  <c r="M310" i="1"/>
  <c r="L310" i="1"/>
  <c r="J310" i="1"/>
  <c r="I310" i="1"/>
  <c r="H310" i="1"/>
  <c r="I299" i="1"/>
  <c r="H299" i="1"/>
  <c r="M235" i="1"/>
  <c r="L235" i="1"/>
  <c r="K235" i="1"/>
  <c r="I235" i="1"/>
  <c r="H235" i="1"/>
  <c r="I220" i="1"/>
  <c r="M211" i="1"/>
  <c r="L211" i="1"/>
  <c r="I211" i="1"/>
  <c r="H211" i="1"/>
  <c r="K68" i="1"/>
  <c r="H164" i="1"/>
  <c r="I20" i="1" l="1"/>
  <c r="G29" i="1"/>
  <c r="G23" i="1"/>
  <c r="G32" i="1"/>
  <c r="G38" i="1"/>
  <c r="G26" i="1"/>
  <c r="L296" i="1"/>
  <c r="M296" i="1"/>
  <c r="K296" i="1"/>
  <c r="I296" i="1"/>
  <c r="I379" i="1"/>
  <c r="H65" i="1"/>
  <c r="I170" i="1"/>
  <c r="I288" i="1"/>
  <c r="K276" i="1"/>
  <c r="K289" i="1"/>
  <c r="K288" i="1" s="1"/>
  <c r="G181" i="1"/>
  <c r="J276" i="1"/>
  <c r="J289" i="1"/>
  <c r="J288" i="1" s="1"/>
  <c r="G68" i="1"/>
  <c r="L289" i="1"/>
  <c r="L288" i="1" s="1"/>
  <c r="G252" i="1"/>
  <c r="J249" i="1"/>
  <c r="M232" i="1"/>
  <c r="M289" i="1"/>
  <c r="M288" i="1" s="1"/>
  <c r="L107" i="1"/>
  <c r="K334" i="1"/>
  <c r="I334" i="1"/>
  <c r="K92" i="1"/>
  <c r="G267" i="1"/>
  <c r="J107" i="1"/>
  <c r="G193" i="1"/>
  <c r="H249" i="1"/>
  <c r="M92" i="1"/>
  <c r="J232" i="1"/>
  <c r="G67" i="1"/>
  <c r="G109" i="1"/>
  <c r="M249" i="1"/>
  <c r="L334" i="1"/>
  <c r="L65" i="1"/>
  <c r="I92" i="1"/>
  <c r="M65" i="1"/>
  <c r="K65" i="1"/>
  <c r="G110" i="1"/>
  <c r="I107" i="1"/>
  <c r="G255" i="1"/>
  <c r="G264" i="1"/>
  <c r="H290" i="1"/>
  <c r="L178" i="1"/>
  <c r="G258" i="1"/>
  <c r="L249" i="1"/>
  <c r="G113" i="1"/>
  <c r="G211" i="1"/>
  <c r="G313" i="1"/>
  <c r="J307" i="1"/>
  <c r="M107" i="1"/>
  <c r="K107" i="1"/>
  <c r="H190" i="1"/>
  <c r="G337" i="1"/>
  <c r="G192" i="1"/>
  <c r="G210" i="1"/>
  <c r="K249" i="1"/>
  <c r="G335" i="1"/>
  <c r="G209" i="1"/>
  <c r="G191" i="1"/>
  <c r="G297" i="1"/>
  <c r="G296" i="1" s="1"/>
  <c r="G299" i="1"/>
  <c r="G310" i="1"/>
  <c r="G319" i="1"/>
  <c r="G340" i="1"/>
  <c r="G316" i="1"/>
  <c r="G270" i="1"/>
  <c r="H107" i="1"/>
  <c r="M217" i="1"/>
  <c r="K178" i="1"/>
  <c r="L276" i="1"/>
  <c r="I249" i="1"/>
  <c r="J334" i="1"/>
  <c r="I307" i="1"/>
  <c r="G66" i="1"/>
  <c r="G165" i="1"/>
  <c r="G164" i="1" s="1"/>
  <c r="J296" i="1"/>
  <c r="G108" i="1"/>
  <c r="I190" i="1"/>
  <c r="G116" i="1"/>
  <c r="J178" i="1"/>
  <c r="L92" i="1"/>
  <c r="I380" i="1"/>
  <c r="G234" i="1"/>
  <c r="J208" i="1"/>
  <c r="L307" i="1"/>
  <c r="G94" i="1"/>
  <c r="J190" i="1"/>
  <c r="M307" i="1"/>
  <c r="G336" i="1"/>
  <c r="L190" i="1"/>
  <c r="L208" i="1"/>
  <c r="G261" i="1"/>
  <c r="J65" i="1"/>
  <c r="L232" i="1"/>
  <c r="K380" i="1"/>
  <c r="G223" i="1"/>
  <c r="G235" i="1"/>
  <c r="K208" i="1"/>
  <c r="H208" i="1"/>
  <c r="I276" i="1"/>
  <c r="G278" i="1"/>
  <c r="G251" i="1"/>
  <c r="I65" i="1"/>
  <c r="I178" i="1"/>
  <c r="M334" i="1"/>
  <c r="G214" i="1"/>
  <c r="G238" i="1"/>
  <c r="G95" i="1"/>
  <c r="G220" i="1"/>
  <c r="G277" i="1"/>
  <c r="M208" i="1"/>
  <c r="L380" i="1"/>
  <c r="J380" i="1"/>
  <c r="G71" i="1"/>
  <c r="G119" i="1"/>
  <c r="G250" i="1"/>
  <c r="G233" i="1"/>
  <c r="H92" i="1"/>
  <c r="L217" i="1"/>
  <c r="H276" i="1"/>
  <c r="K307" i="1"/>
  <c r="G308" i="1"/>
  <c r="G328" i="1"/>
  <c r="H307" i="1"/>
  <c r="J217" i="1"/>
  <c r="G219" i="1"/>
  <c r="H232" i="1"/>
  <c r="I217" i="1"/>
  <c r="G218" i="1"/>
  <c r="J92" i="1"/>
  <c r="H296" i="1"/>
  <c r="H217" i="1"/>
  <c r="G98" i="1"/>
  <c r="G309" i="1"/>
  <c r="H289" i="1"/>
  <c r="G101" i="1"/>
  <c r="K190" i="1"/>
  <c r="K217" i="1"/>
  <c r="M190" i="1"/>
  <c r="G21" i="1" l="1"/>
  <c r="G20" i="1" s="1"/>
  <c r="G171" i="1"/>
  <c r="H20" i="1"/>
  <c r="J379" i="1"/>
  <c r="M380" i="1"/>
  <c r="L379" i="1"/>
  <c r="K379" i="1"/>
  <c r="K378" i="1" s="1"/>
  <c r="H380" i="1"/>
  <c r="M379" i="1"/>
  <c r="G172" i="1"/>
  <c r="G208" i="1"/>
  <c r="G107" i="1"/>
  <c r="G65" i="1"/>
  <c r="G249" i="1"/>
  <c r="G334" i="1"/>
  <c r="G232" i="1"/>
  <c r="I241" i="1"/>
  <c r="G92" i="1"/>
  <c r="G190" i="1"/>
  <c r="H288" i="1"/>
  <c r="K241" i="1"/>
  <c r="K170" i="1"/>
  <c r="L241" i="1"/>
  <c r="M241" i="1"/>
  <c r="G345" i="1"/>
  <c r="M170" i="1"/>
  <c r="G289" i="1"/>
  <c r="G276" i="1"/>
  <c r="G242" i="1"/>
  <c r="L170" i="1"/>
  <c r="G307" i="1"/>
  <c r="J170" i="1"/>
  <c r="G344" i="1"/>
  <c r="G217" i="1"/>
  <c r="H241" i="1"/>
  <c r="G243" i="1"/>
  <c r="G290" i="1"/>
  <c r="H379" i="1" l="1"/>
  <c r="H378" i="1" s="1"/>
  <c r="H170" i="1"/>
  <c r="G170" i="1"/>
  <c r="G343" i="1"/>
  <c r="I378" i="1"/>
  <c r="M378" i="1"/>
  <c r="J378" i="1"/>
  <c r="G288" i="1"/>
  <c r="L378" i="1"/>
  <c r="G241" i="1"/>
  <c r="G380" i="1"/>
  <c r="G379" i="1" l="1"/>
  <c r="G378" i="1" s="1"/>
</calcChain>
</file>

<file path=xl/sharedStrings.xml><?xml version="1.0" encoding="utf-8"?>
<sst xmlns="http://schemas.openxmlformats.org/spreadsheetml/2006/main" count="1478" uniqueCount="229">
  <si>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</si>
  <si>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</si>
  <si>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</si>
  <si>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</si>
  <si>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</si>
  <si>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</si>
  <si>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</si>
  <si>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</si>
  <si>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</si>
  <si>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</si>
  <si>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</si>
  <si>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</si>
  <si>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</si>
  <si>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</si>
  <si>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</si>
  <si>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</si>
  <si>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</si>
  <si>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</si>
  <si>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</si>
  <si>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</si>
  <si>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</si>
  <si>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</si>
  <si>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</si>
  <si>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</si>
  <si>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</si>
  <si>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</si>
  <si>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</si>
  <si>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</si>
  <si>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</si>
  <si>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</si>
  <si>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</si>
  <si>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</si>
  <si>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</si>
  <si>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</si>
  <si>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</si>
  <si>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</si>
  <si>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</si>
  <si>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</si>
  <si>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</si>
  <si>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</si>
  <si>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</si>
  <si>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</si>
  <si>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</si>
  <si>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</si>
  <si>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</si>
  <si>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</si>
  <si>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</si>
  <si>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</si>
  <si>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</si>
  <si>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</si>
  <si>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</si>
  <si>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</si>
  <si>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</si>
  <si>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</si>
  <si>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</si>
  <si>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</si>
  <si>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</si>
  <si>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</si>
  <si>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</si>
  <si>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</si>
  <si>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</si>
  <si>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</si>
  <si>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</si>
  <si>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</si>
  <si>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</si>
  <si>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</si>
  <si>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</si>
  <si>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</si>
  <si>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</si>
  <si>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</si>
  <si>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</si>
  <si>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</si>
  <si>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</si>
  <si>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</si>
  <si>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</si>
  <si>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</si>
  <si>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</si>
  <si>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</si>
  <si>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</si>
  <si>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</si>
  <si>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</si>
  <si>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</si>
  <si>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</si>
  <si>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</si>
  <si>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</si>
  <si>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</si>
  <si>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</si>
  <si>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</si>
  <si>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</si>
  <si>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</si>
  <si>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</si>
  <si>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</si>
  <si>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</si>
  <si>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</si>
  <si>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</si>
  <si>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</si>
  <si>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</si>
  <si>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</si>
  <si>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</si>
  <si>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</si>
  <si>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</si>
  <si>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</si>
  <si>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</si>
  <si>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</si>
  <si>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</si>
  <si>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</si>
  <si>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</si>
  <si>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</si>
  <si>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</si>
  <si>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</si>
  <si>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</si>
  <si>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</si>
  <si>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</si>
  <si>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</si>
  <si>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</si>
  <si>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</si>
  <si>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</si>
  <si>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</si>
  <si>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</si>
  <si>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</si>
  <si>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</si>
  <si>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</si>
  <si>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</si>
  <si>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</si>
  <si>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</si>
  <si>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</si>
  <si>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</si>
  <si>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</si>
  <si>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</si>
  <si>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</si>
  <si>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</si>
  <si>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</si>
  <si>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</si>
  <si>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</si>
  <si>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</si>
  <si>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</si>
  <si>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</si>
  <si>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</si>
  <si>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</si>
  <si>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Мероприятие 6: Организация и осуществление мероприятий по работе с детьми и молодежью в каникулярное время </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</si>
  <si>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</si>
  <si>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</si>
  <si>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Мероприятие 3. Исполнение судебных актов, предусматривающих взыскание денежных средств за счет казны</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</si>
  <si>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</si>
  <si>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</si>
  <si>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</si>
  <si>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</si>
  <si>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</si>
  <si>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</si>
  <si>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</si>
  <si>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Основное мероприятие: Функционирование модели персонифицированного финансирования дополнительного образования детей</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</si>
  <si>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</si>
  <si>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</si>
  <si>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</si>
  <si>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</si>
  <si>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</si>
  <si>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</si>
  <si>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</si>
  <si>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</si>
  <si>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</si>
  <si>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</si>
  <si>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</si>
  <si>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</si>
  <si>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</si>
  <si>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</si>
  <si>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</si>
  <si>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</si>
  <si>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</si>
  <si>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</si>
  <si>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</si>
  <si>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</si>
  <si>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Доля населения, принимающего участие в муниципальных официальных физкультурно-оздоровительных, спортивных мероприятиях</t>
  </si>
  <si>
    <t>Количество студентов, которым оказана социальная поддержка</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</si>
  <si>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</si>
  <si>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</si>
  <si>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</si>
  <si>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</si>
  <si>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</si>
  <si>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</si>
  <si>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</si>
  <si>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</si>
  <si>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</si>
  <si>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</si>
  <si>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</si>
  <si>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</si>
  <si>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</si>
  <si>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</si>
  <si>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</si>
  <si>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</si>
  <si>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  </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</si>
  <si>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</si>
  <si>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</si>
  <si>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</si>
  <si>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</si>
  <si>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</si>
  <si>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к муниципальной программе «Развитие социально-культурной сферы Называевского муниципального района»</t>
  </si>
  <si>
    <t>Мероприятие 5. Обеспечение выполнения функций муниципальных учреждений (мед. осмотр)</t>
  </si>
  <si>
    <t>Мероприятие 6. Исполнение судебных актов, предусматривающих взыскание денежных средств за счет казны</t>
  </si>
  <si>
    <t>Мероприятие 7.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</si>
  <si>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 xml:space="preserve">Мероприятие 9. Компенсация за питание детям -инвалидам, обучающимся на дому и имеющих ограниченные возможности здоровья </t>
  </si>
  <si>
    <t>Мероприятие 10. Ремонт зданий, установка систем и оборудования пожарной и общей безопасности в муниципальных образовательных организациях</t>
  </si>
  <si>
    <t>Мероприятие 11. Материально-техническое оснащение муниципальных образовательных организаций</t>
  </si>
  <si>
    <t xml:space="preserve">Мероприятие 12. Предоставление дополнительных мер социальной поддержки членам семей участников специальной военной операции.
</t>
  </si>
  <si>
    <t>Мероприятие 14: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</si>
  <si>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6: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</si>
  <si>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7: Ремонт зданий, установка систем и оборудования пожарной безопасности в муниципальных образовательных организациях</t>
  </si>
  <si>
    <t>Мероприятие 1.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</si>
  <si>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3.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</si>
  <si>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Мероприятие 2: Приобретение спортивного инвентаря</t>
  </si>
  <si>
    <t>Мероприятие 3: Проведение спортивных мероприятий</t>
  </si>
  <si>
    <t>Мероприятие 1. Организация и осуществление деятельности по опеке и попечительству над несовершеннолетними</t>
  </si>
  <si>
    <t>Мероприятие 2. Ежемесячное денежное вознаграждение опекунам (попечителям, приемным родителям)</t>
  </si>
  <si>
    <t>Мероприятие 3 :Предоставление приемным семьям мер социальной поддержки</t>
  </si>
  <si>
    <t>Мероприятие 4: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</si>
  <si>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Мероприятие 5: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</si>
  <si>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Мероприятие 6: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</si>
  <si>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Мероприятие 7: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</si>
  <si>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Выполнение в полном объеме полномочий по исполнению принятых муниципальных правовых актов в сфере социальной политике</t>
  </si>
  <si>
    <t>Структура муниципальной программы "Развитие социально-культурной сферы Называевского муниципального района" на 2025-2030 годы</t>
  </si>
  <si>
    <t>Мероприятие 15: Единовременная денежная выплата педагогическим работникам</t>
  </si>
  <si>
    <t>Основное мероприятие: Реализация регионального проекта «Педагоги и наставники», направленного на достижение целей национального проекта «Молодежь и дети»</t>
  </si>
  <si>
    <t>Мероприятие 4: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послений Омской области, и их работникам)</t>
  </si>
  <si>
    <t>Мероприятие 2: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</si>
  <si>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</si>
  <si>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Мероприятие 3:Ежемесячное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</si>
  <si>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Основное мероприятие: Реализация регионального проекта "Все лучшее детям", направленного на достижение целей национального проекта "Молодежь и дети"</t>
  </si>
  <si>
    <t>Мероприятие 2: Капитальный ремонт зданий (сооружений) и оснащение средствами обучения и воспитания муниципальных общеобразовательных организаций</t>
  </si>
  <si>
    <t>Мероприятие 1: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</si>
  <si>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района от 20.02.2025 № 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</si>
</sst>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0"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311">
    <xf numFmtId="0" fontId="0" fillId="0" borderId="0" xfId="0"/>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5" borderId="0" xfId="0" applyFont="1" applyFill="1" applyAlignment="1">
      <alignment horizontal="lef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1" xfId="0" applyFont="1" applyFill="1" applyBorder="1" applyAlignment="1">
      <alignment vertical="top" wrapText="1"/>
    </xf>
    <xf numFmtId="0" fontId="7" fillId="0" borderId="4"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5" borderId="11" xfId="0" applyFont="1" applyFill="1" applyBorder="1" applyAlignment="1">
      <alignment vertical="top" wrapText="1"/>
    </xf>
    <xf numFmtId="2" fontId="7" fillId="0" borderId="3" xfId="0" applyNumberFormat="1" applyFont="1" applyFill="1" applyBorder="1" applyAlignment="1">
      <alignment vertical="top" wrapText="1"/>
    </xf>
    <xf numFmtId="2" fontId="7" fillId="0" borderId="4" xfId="0" applyNumberFormat="1" applyFont="1" applyFill="1" applyBorder="1" applyAlignment="1">
      <alignment vertical="top" wrapText="1"/>
    </xf>
    <xf numFmtId="2" fontId="7" fillId="0" borderId="2"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4" fontId="2" fillId="5" borderId="0" xfId="0" applyNumberFormat="1" applyFont="1" applyFill="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xf>
    <xf numFmtId="4" fontId="7" fillId="5"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5" borderId="3" xfId="0" applyFont="1" applyFill="1" applyBorder="1" applyAlignment="1">
      <alignment horizontal="left" vertical="top" wrapText="1"/>
    </xf>
    <xf numFmtId="4" fontId="7" fillId="5" borderId="3"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4" fontId="7" fillId="0" borderId="1" xfId="1" applyNumberFormat="1" applyFont="1" applyFill="1" applyBorder="1" applyAlignment="1">
      <alignment horizontal="center" vertical="top" wrapText="1"/>
    </xf>
    <xf numFmtId="4" fontId="7" fillId="0" borderId="1" xfId="0" applyNumberFormat="1" applyFont="1" applyFill="1" applyBorder="1" applyAlignment="1">
      <alignment horizontal="center" vertical="top" wrapText="1"/>
    </xf>
    <xf numFmtId="0" fontId="7" fillId="5" borderId="4" xfId="0" applyFont="1" applyFill="1" applyBorder="1" applyAlignment="1">
      <alignment horizontal="left" vertical="top" wrapText="1"/>
    </xf>
    <xf numFmtId="0" fontId="7" fillId="0" borderId="3" xfId="0" applyFont="1" applyFill="1" applyBorder="1" applyAlignment="1">
      <alignment vertical="top" wrapText="1"/>
    </xf>
    <xf numFmtId="0" fontId="7" fillId="0" borderId="4" xfId="0" applyFont="1" applyFill="1" applyBorder="1" applyAlignment="1">
      <alignment vertical="top" wrapText="1"/>
    </xf>
    <xf numFmtId="0" fontId="7" fillId="0" borderId="2" xfId="0" applyFont="1" applyFill="1" applyBorder="1" applyAlignment="1">
      <alignmen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2" xfId="0" applyFont="1" applyFill="1" applyBorder="1" applyAlignment="1">
      <alignment horizontal="left"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4" fillId="0" borderId="12" xfId="0" applyFont="1" applyFill="1" applyBorder="1" applyAlignment="1">
      <alignment horizontal="center" vertical="top"/>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5"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0" fontId="6" fillId="0" borderId="3"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2" xfId="0" applyNumberFormat="1"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0" fontId="6" fillId="5" borderId="1" xfId="0"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102"/>
  <sheetViews>
    <sheetView tabSelected="1" view="pageBreakPreview" zoomScale="69" zoomScaleNormal="69" zoomScaleSheetLayoutView="69" workbookViewId="0">
      <pane ySplit="13" topLeftCell="A191" activePane="bottomLeft" state="frozen"/>
      <selection pane="bottomLeft" activeCell="H11" sqref="H11:M11"/>
    </sheetView>
  </sheetViews>
  <sheetFormatPr defaultColWidth="10.7109375" defaultRowHeight="15" x14ac:dyDescent="0.25"/>
  <cols>
    <col min="1" max="1" width="3" style="2" customWidth="1"/>
    <col min="2" max="2" width="32.28515625" style="32" customWidth="1"/>
    <col min="3" max="3" width="5.7109375" style="2" customWidth="1"/>
    <col min="4" max="4" width="5.85546875" style="2" customWidth="1"/>
    <col min="5" max="5" width="14.85546875" style="2" customWidth="1"/>
    <col min="6" max="6" width="15" style="2" customWidth="1"/>
    <col min="7" max="7" width="19.7109375" style="2" customWidth="1"/>
    <col min="8" max="8" width="17.7109375" style="2" customWidth="1"/>
    <col min="9" max="9" width="18.28515625" style="2" customWidth="1"/>
    <col min="10" max="10" width="17.85546875" style="28" customWidth="1"/>
    <col min="11" max="11" width="18.7109375" style="81" customWidth="1"/>
    <col min="12" max="12" width="15.28515625" style="119" customWidth="1"/>
    <col min="13" max="13" width="15" style="119" customWidth="1"/>
    <col min="14" max="14" width="47.28515625" style="2" customWidth="1"/>
    <col min="15" max="15" width="6.5703125" style="2" customWidth="1"/>
    <col min="16" max="16" width="7.42578125" style="2" customWidth="1"/>
    <col min="17" max="17" width="6.28515625" style="2" customWidth="1"/>
    <col min="18" max="18" width="6.5703125" style="2" customWidth="1"/>
    <col min="19" max="19" width="5.7109375" style="2" customWidth="1"/>
    <col min="20" max="20" width="5.85546875" style="2" customWidth="1"/>
    <col min="21" max="21" width="7.85546875" style="2" customWidth="1"/>
    <col min="22" max="22" width="7" style="2" customWidth="1"/>
    <col min="23" max="16384" width="10.7109375" style="2"/>
  </cols>
  <sheetData>
    <row r="1" spans="1:60" x14ac:dyDescent="0.25">
      <c r="B1" s="29"/>
      <c r="F1" s="81"/>
      <c r="G1" s="81"/>
      <c r="H1" s="81"/>
      <c r="I1" s="81"/>
      <c r="J1" s="81"/>
      <c r="L1" s="81"/>
      <c r="M1" s="81"/>
      <c r="P1" s="201" t="s">
        <v>94</v>
      </c>
      <c r="Q1" s="201"/>
      <c r="R1" s="201"/>
      <c r="S1" s="201"/>
      <c r="T1" s="201"/>
      <c r="U1" s="201"/>
      <c r="V1" s="201"/>
    </row>
    <row r="2" spans="1:60" x14ac:dyDescent="0.25">
      <c r="B2" s="29"/>
      <c r="F2" s="81"/>
      <c r="G2" s="81"/>
      <c r="H2" s="81"/>
      <c r="I2" s="81"/>
      <c r="J2" s="81"/>
      <c r="L2" s="81"/>
      <c r="M2" s="81"/>
      <c r="P2" s="201" t="s">
        <v>95</v>
      </c>
      <c r="Q2" s="201"/>
      <c r="R2" s="201"/>
      <c r="S2" s="201"/>
      <c r="T2" s="201"/>
      <c r="U2" s="201"/>
      <c r="V2" s="201"/>
    </row>
    <row r="3" spans="1:60" x14ac:dyDescent="0.25">
      <c r="B3" s="29"/>
      <c r="F3" s="81"/>
      <c r="G3" s="81"/>
      <c r="H3" s="81"/>
      <c r="I3" s="81"/>
      <c r="J3" s="81"/>
      <c r="L3" s="81"/>
      <c r="M3" s="81"/>
      <c r="N3" s="26"/>
      <c r="P3" s="201" t="s">
        <v>228</v>
      </c>
      <c r="Q3" s="201"/>
      <c r="R3" s="201"/>
      <c r="S3" s="201"/>
      <c r="T3" s="201"/>
      <c r="U3" s="201"/>
      <c r="V3" s="201"/>
    </row>
    <row r="4" spans="1:60" x14ac:dyDescent="0.25">
      <c r="B4" s="29"/>
      <c r="F4" s="81"/>
      <c r="G4" s="81"/>
      <c r="H4" s="81"/>
      <c r="I4" s="81"/>
      <c r="J4" s="81"/>
      <c r="L4" s="81"/>
      <c r="M4" s="81"/>
      <c r="N4" s="26"/>
      <c r="P4" s="201" t="s">
        <v>170</v>
      </c>
      <c r="Q4" s="201"/>
      <c r="R4" s="201"/>
      <c r="S4" s="201"/>
      <c r="T4" s="201"/>
      <c r="U4" s="201"/>
      <c r="V4" s="201"/>
    </row>
    <row r="5" spans="1:60" ht="15.75" customHeight="1" x14ac:dyDescent="0.25">
      <c r="B5" s="29"/>
      <c r="F5" s="81"/>
      <c r="G5" s="81"/>
      <c r="H5" s="81"/>
      <c r="I5" s="81"/>
      <c r="J5" s="81"/>
      <c r="L5" s="81"/>
      <c r="M5" s="81"/>
      <c r="P5" s="202" t="s">
        <v>195</v>
      </c>
      <c r="Q5" s="202"/>
      <c r="R5" s="202"/>
      <c r="S5" s="202"/>
      <c r="T5" s="202"/>
      <c r="U5" s="202"/>
      <c r="V5" s="202"/>
    </row>
    <row r="6" spans="1:60" x14ac:dyDescent="0.25">
      <c r="B6" s="29"/>
      <c r="F6" s="81"/>
      <c r="G6" s="81"/>
      <c r="H6" s="81"/>
      <c r="I6" s="81"/>
      <c r="J6" s="81"/>
      <c r="L6" s="81"/>
      <c r="M6" s="81"/>
      <c r="P6" s="202"/>
      <c r="Q6" s="202"/>
      <c r="R6" s="202"/>
      <c r="S6" s="202"/>
      <c r="T6" s="202"/>
      <c r="U6" s="202"/>
      <c r="V6" s="202"/>
    </row>
    <row r="7" spans="1:60" x14ac:dyDescent="0.25">
      <c r="B7" s="29"/>
      <c r="F7" s="81"/>
      <c r="G7" s="81"/>
      <c r="H7" s="81"/>
      <c r="I7" s="81"/>
      <c r="J7" s="81"/>
      <c r="L7" s="81"/>
      <c r="M7" s="81"/>
      <c r="P7" s="202"/>
      <c r="Q7" s="202"/>
      <c r="R7" s="202"/>
      <c r="S7" s="202"/>
      <c r="T7" s="202"/>
      <c r="U7" s="202"/>
      <c r="V7" s="202"/>
    </row>
    <row r="8" spans="1:60" ht="18.75" customHeight="1" x14ac:dyDescent="0.25">
      <c r="B8" s="29"/>
      <c r="C8" s="208" t="s">
        <v>218</v>
      </c>
      <c r="D8" s="208"/>
      <c r="E8" s="208"/>
      <c r="F8" s="208"/>
      <c r="G8" s="208"/>
      <c r="H8" s="208"/>
      <c r="I8" s="208"/>
      <c r="J8" s="208"/>
      <c r="K8" s="208"/>
      <c r="L8" s="208"/>
      <c r="M8" s="208"/>
      <c r="N8" s="208"/>
      <c r="S8" s="244"/>
      <c r="T8" s="244"/>
      <c r="U8" s="244"/>
      <c r="V8" s="244"/>
    </row>
    <row r="9" spans="1:60" ht="15.6" customHeight="1" x14ac:dyDescent="0.25">
      <c r="A9" s="165" t="s">
        <v>18</v>
      </c>
      <c r="B9" s="165" t="s">
        <v>3</v>
      </c>
      <c r="C9" s="289" t="s">
        <v>4</v>
      </c>
      <c r="D9" s="290"/>
      <c r="E9" s="165" t="s">
        <v>19</v>
      </c>
      <c r="F9" s="287" t="s">
        <v>5</v>
      </c>
      <c r="G9" s="288"/>
      <c r="H9" s="288"/>
      <c r="I9" s="288"/>
      <c r="J9" s="288"/>
      <c r="K9" s="288"/>
      <c r="L9" s="288"/>
      <c r="M9" s="288"/>
      <c r="N9" s="206" t="s">
        <v>21</v>
      </c>
      <c r="O9" s="207"/>
      <c r="P9" s="207"/>
      <c r="Q9" s="207"/>
      <c r="R9" s="207"/>
      <c r="S9" s="207"/>
      <c r="T9" s="207"/>
      <c r="U9" s="207"/>
      <c r="V9" s="207"/>
    </row>
    <row r="10" spans="1:60" ht="15.75" customHeight="1" x14ac:dyDescent="0.25">
      <c r="A10" s="166"/>
      <c r="B10" s="166"/>
      <c r="C10" s="291"/>
      <c r="D10" s="292"/>
      <c r="E10" s="166"/>
      <c r="F10" s="189" t="s">
        <v>6</v>
      </c>
      <c r="G10" s="209" t="s">
        <v>7</v>
      </c>
      <c r="H10" s="210"/>
      <c r="I10" s="210"/>
      <c r="J10" s="210"/>
      <c r="K10" s="210"/>
      <c r="L10" s="210"/>
      <c r="M10" s="210"/>
      <c r="N10" s="165" t="s">
        <v>8</v>
      </c>
      <c r="O10" s="165" t="s">
        <v>9</v>
      </c>
      <c r="P10" s="206" t="s">
        <v>10</v>
      </c>
      <c r="Q10" s="207"/>
      <c r="R10" s="207"/>
      <c r="S10" s="207"/>
      <c r="T10" s="207"/>
      <c r="U10" s="207"/>
      <c r="V10" s="207"/>
    </row>
    <row r="11" spans="1:60" ht="34.5" customHeight="1" x14ac:dyDescent="0.25">
      <c r="A11" s="166"/>
      <c r="B11" s="166"/>
      <c r="C11" s="165" t="s">
        <v>11</v>
      </c>
      <c r="D11" s="165" t="s">
        <v>12</v>
      </c>
      <c r="E11" s="166"/>
      <c r="F11" s="190"/>
      <c r="G11" s="189" t="s">
        <v>13</v>
      </c>
      <c r="H11" s="209" t="s">
        <v>20</v>
      </c>
      <c r="I11" s="210"/>
      <c r="J11" s="210"/>
      <c r="K11" s="210"/>
      <c r="L11" s="210"/>
      <c r="M11" s="210"/>
      <c r="N11" s="166"/>
      <c r="O11" s="166"/>
      <c r="P11" s="165" t="s">
        <v>15</v>
      </c>
      <c r="Q11" s="206" t="s">
        <v>14</v>
      </c>
      <c r="R11" s="207"/>
      <c r="S11" s="207"/>
      <c r="T11" s="207"/>
      <c r="U11" s="207"/>
      <c r="V11" s="207"/>
    </row>
    <row r="12" spans="1:60" ht="30.6" customHeight="1" x14ac:dyDescent="0.25">
      <c r="A12" s="167"/>
      <c r="B12" s="167"/>
      <c r="C12" s="167"/>
      <c r="D12" s="167"/>
      <c r="E12" s="167"/>
      <c r="F12" s="191"/>
      <c r="G12" s="191"/>
      <c r="H12" s="82">
        <v>2025</v>
      </c>
      <c r="I12" s="82">
        <v>2026</v>
      </c>
      <c r="J12" s="82">
        <v>2027</v>
      </c>
      <c r="K12" s="82">
        <v>2028</v>
      </c>
      <c r="L12" s="82">
        <v>2029</v>
      </c>
      <c r="M12" s="82">
        <v>2030</v>
      </c>
      <c r="N12" s="167"/>
      <c r="O12" s="167"/>
      <c r="P12" s="167"/>
      <c r="Q12" s="4">
        <v>2025</v>
      </c>
      <c r="R12" s="4">
        <v>2026</v>
      </c>
      <c r="S12" s="4">
        <v>2027</v>
      </c>
      <c r="T12" s="4">
        <v>2028</v>
      </c>
      <c r="U12" s="4">
        <v>2029</v>
      </c>
      <c r="V12" s="4">
        <v>2030</v>
      </c>
      <c r="W12" s="5"/>
    </row>
    <row r="13" spans="1:60" s="8" customFormat="1" x14ac:dyDescent="0.25">
      <c r="A13" s="4">
        <v>1</v>
      </c>
      <c r="B13" s="30">
        <v>2</v>
      </c>
      <c r="C13" s="6">
        <v>3</v>
      </c>
      <c r="D13" s="6">
        <v>4</v>
      </c>
      <c r="E13" s="6">
        <v>5</v>
      </c>
      <c r="F13" s="83">
        <v>6</v>
      </c>
      <c r="G13" s="83">
        <v>7</v>
      </c>
      <c r="H13" s="83">
        <v>8</v>
      </c>
      <c r="I13" s="83">
        <v>9</v>
      </c>
      <c r="J13" s="83">
        <v>10</v>
      </c>
      <c r="K13" s="83">
        <v>11</v>
      </c>
      <c r="L13" s="83">
        <v>12</v>
      </c>
      <c r="M13" s="83">
        <v>13</v>
      </c>
      <c r="N13" s="6">
        <v>14</v>
      </c>
      <c r="O13" s="6">
        <v>15</v>
      </c>
      <c r="P13" s="6">
        <v>16</v>
      </c>
      <c r="Q13" s="6">
        <v>17</v>
      </c>
      <c r="R13" s="6">
        <v>18</v>
      </c>
      <c r="S13" s="6">
        <v>19</v>
      </c>
      <c r="T13" s="6">
        <v>20</v>
      </c>
      <c r="U13" s="6">
        <v>21</v>
      </c>
      <c r="V13" s="6">
        <v>22</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49.9" customHeight="1" x14ac:dyDescent="0.25">
      <c r="A14" s="299" t="s">
        <v>61</v>
      </c>
      <c r="B14" s="300"/>
      <c r="C14" s="4">
        <v>2025</v>
      </c>
      <c r="D14" s="4">
        <v>2030</v>
      </c>
      <c r="E14" s="4" t="s">
        <v>16</v>
      </c>
      <c r="F14" s="82" t="s">
        <v>16</v>
      </c>
      <c r="G14" s="82" t="s">
        <v>16</v>
      </c>
      <c r="H14" s="82" t="s">
        <v>16</v>
      </c>
      <c r="I14" s="82" t="s">
        <v>16</v>
      </c>
      <c r="J14" s="82" t="s">
        <v>16</v>
      </c>
      <c r="K14" s="82" t="s">
        <v>16</v>
      </c>
      <c r="L14" s="82" t="s">
        <v>16</v>
      </c>
      <c r="M14" s="82" t="s">
        <v>16</v>
      </c>
      <c r="N14" s="4" t="s">
        <v>16</v>
      </c>
      <c r="O14" s="4" t="s">
        <v>16</v>
      </c>
      <c r="P14" s="4" t="s">
        <v>16</v>
      </c>
      <c r="Q14" s="4" t="s">
        <v>16</v>
      </c>
      <c r="R14" s="4" t="s">
        <v>16</v>
      </c>
      <c r="S14" s="4" t="s">
        <v>16</v>
      </c>
      <c r="T14" s="4" t="s">
        <v>16</v>
      </c>
      <c r="U14" s="4" t="s">
        <v>16</v>
      </c>
      <c r="V14" s="4" t="s">
        <v>16</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row>
    <row r="15" spans="1:60" ht="61.9" customHeight="1" x14ac:dyDescent="0.25">
      <c r="A15" s="299" t="s">
        <v>62</v>
      </c>
      <c r="B15" s="300"/>
      <c r="C15" s="4">
        <v>2025</v>
      </c>
      <c r="D15" s="4">
        <v>2030</v>
      </c>
      <c r="E15" s="4" t="s">
        <v>16</v>
      </c>
      <c r="F15" s="82" t="s">
        <v>16</v>
      </c>
      <c r="G15" s="82" t="s">
        <v>16</v>
      </c>
      <c r="H15" s="82" t="s">
        <v>16</v>
      </c>
      <c r="I15" s="82" t="s">
        <v>16</v>
      </c>
      <c r="J15" s="82" t="s">
        <v>16</v>
      </c>
      <c r="K15" s="82" t="s">
        <v>16</v>
      </c>
      <c r="L15" s="82" t="s">
        <v>16</v>
      </c>
      <c r="M15" s="82" t="s">
        <v>16</v>
      </c>
      <c r="N15" s="4" t="s">
        <v>16</v>
      </c>
      <c r="O15" s="4" t="s">
        <v>16</v>
      </c>
      <c r="P15" s="4" t="s">
        <v>16</v>
      </c>
      <c r="Q15" s="4" t="s">
        <v>16</v>
      </c>
      <c r="R15" s="4" t="s">
        <v>16</v>
      </c>
      <c r="S15" s="4" t="s">
        <v>16</v>
      </c>
      <c r="T15" s="4" t="s">
        <v>16</v>
      </c>
      <c r="U15" s="4" t="s">
        <v>16</v>
      </c>
      <c r="V15" s="4" t="s">
        <v>16</v>
      </c>
      <c r="AA15" s="2" t="s">
        <v>189</v>
      </c>
    </row>
    <row r="16" spans="1:60" ht="72.75" customHeight="1" x14ac:dyDescent="0.25">
      <c r="A16" s="299" t="s">
        <v>50</v>
      </c>
      <c r="B16" s="300"/>
      <c r="C16" s="147">
        <v>2025</v>
      </c>
      <c r="D16" s="147">
        <v>2030</v>
      </c>
      <c r="E16" s="4" t="s">
        <v>16</v>
      </c>
      <c r="F16" s="82" t="s">
        <v>16</v>
      </c>
      <c r="G16" s="82" t="s">
        <v>16</v>
      </c>
      <c r="H16" s="82" t="s">
        <v>16</v>
      </c>
      <c r="I16" s="82" t="s">
        <v>16</v>
      </c>
      <c r="J16" s="82" t="s">
        <v>16</v>
      </c>
      <c r="K16" s="82" t="s">
        <v>16</v>
      </c>
      <c r="L16" s="82" t="s">
        <v>16</v>
      </c>
      <c r="M16" s="82" t="s">
        <v>16</v>
      </c>
      <c r="N16" s="4" t="s">
        <v>16</v>
      </c>
      <c r="O16" s="4" t="s">
        <v>16</v>
      </c>
      <c r="P16" s="4" t="s">
        <v>16</v>
      </c>
      <c r="Q16" s="4" t="s">
        <v>16</v>
      </c>
      <c r="R16" s="4" t="s">
        <v>16</v>
      </c>
      <c r="S16" s="4" t="s">
        <v>16</v>
      </c>
      <c r="T16" s="4" t="s">
        <v>16</v>
      </c>
      <c r="U16" s="4" t="s">
        <v>16</v>
      </c>
      <c r="V16" s="4" t="s">
        <v>16</v>
      </c>
    </row>
    <row r="17" spans="1:22" ht="15.75" customHeight="1" x14ac:dyDescent="0.25">
      <c r="A17" s="171"/>
      <c r="B17" s="296" t="s">
        <v>51</v>
      </c>
      <c r="C17" s="165">
        <v>2025</v>
      </c>
      <c r="D17" s="165">
        <v>2030</v>
      </c>
      <c r="E17" s="171" t="s">
        <v>26</v>
      </c>
      <c r="F17" s="95" t="s">
        <v>17</v>
      </c>
      <c r="G17" s="84" t="s">
        <v>31</v>
      </c>
      <c r="H17" s="84" t="s">
        <v>31</v>
      </c>
      <c r="I17" s="84" t="s">
        <v>31</v>
      </c>
      <c r="J17" s="84" t="s">
        <v>31</v>
      </c>
      <c r="K17" s="84" t="s">
        <v>31</v>
      </c>
      <c r="L17" s="84" t="s">
        <v>31</v>
      </c>
      <c r="M17" s="84" t="s">
        <v>31</v>
      </c>
      <c r="N17" s="165" t="s">
        <v>16</v>
      </c>
      <c r="O17" s="165" t="s">
        <v>16</v>
      </c>
      <c r="P17" s="165" t="s">
        <v>16</v>
      </c>
      <c r="Q17" s="165" t="s">
        <v>16</v>
      </c>
      <c r="R17" s="165" t="s">
        <v>16</v>
      </c>
      <c r="S17" s="165" t="s">
        <v>16</v>
      </c>
      <c r="T17" s="165" t="s">
        <v>16</v>
      </c>
      <c r="U17" s="165" t="s">
        <v>16</v>
      </c>
      <c r="V17" s="165" t="s">
        <v>16</v>
      </c>
    </row>
    <row r="18" spans="1:22" ht="62.45" customHeight="1" x14ac:dyDescent="0.25">
      <c r="A18" s="172"/>
      <c r="B18" s="297"/>
      <c r="C18" s="166"/>
      <c r="D18" s="166"/>
      <c r="E18" s="172"/>
      <c r="F18" s="95" t="s">
        <v>24</v>
      </c>
      <c r="G18" s="84" t="s">
        <v>31</v>
      </c>
      <c r="H18" s="84" t="s">
        <v>31</v>
      </c>
      <c r="I18" s="84" t="s">
        <v>31</v>
      </c>
      <c r="J18" s="84" t="s">
        <v>31</v>
      </c>
      <c r="K18" s="84" t="s">
        <v>31</v>
      </c>
      <c r="L18" s="84" t="s">
        <v>31</v>
      </c>
      <c r="M18" s="84" t="s">
        <v>31</v>
      </c>
      <c r="N18" s="166"/>
      <c r="O18" s="166"/>
      <c r="P18" s="166"/>
      <c r="Q18" s="166"/>
      <c r="R18" s="166"/>
      <c r="S18" s="166"/>
      <c r="T18" s="166"/>
      <c r="U18" s="166"/>
      <c r="V18" s="166"/>
    </row>
    <row r="19" spans="1:22" ht="54.6" customHeight="1" x14ac:dyDescent="0.25">
      <c r="A19" s="173"/>
      <c r="B19" s="298"/>
      <c r="C19" s="167"/>
      <c r="D19" s="167"/>
      <c r="E19" s="173"/>
      <c r="F19" s="95" t="s">
        <v>25</v>
      </c>
      <c r="G19" s="82" t="s">
        <v>31</v>
      </c>
      <c r="H19" s="82" t="s">
        <v>31</v>
      </c>
      <c r="I19" s="82" t="s">
        <v>31</v>
      </c>
      <c r="J19" s="82" t="s">
        <v>31</v>
      </c>
      <c r="K19" s="82" t="s">
        <v>31</v>
      </c>
      <c r="L19" s="82" t="s">
        <v>31</v>
      </c>
      <c r="M19" s="82" t="s">
        <v>31</v>
      </c>
      <c r="N19" s="167"/>
      <c r="O19" s="167"/>
      <c r="P19" s="167"/>
      <c r="Q19" s="167"/>
      <c r="R19" s="167"/>
      <c r="S19" s="167"/>
      <c r="T19" s="167"/>
      <c r="U19" s="167"/>
      <c r="V19" s="167"/>
    </row>
    <row r="20" spans="1:22" ht="31.15" customHeight="1" x14ac:dyDescent="0.25">
      <c r="A20" s="293"/>
      <c r="B20" s="301" t="s">
        <v>22</v>
      </c>
      <c r="C20" s="165">
        <v>2025</v>
      </c>
      <c r="D20" s="165">
        <v>2030</v>
      </c>
      <c r="E20" s="211" t="s">
        <v>26</v>
      </c>
      <c r="F20" s="123" t="s">
        <v>17</v>
      </c>
      <c r="G20" s="85">
        <f t="shared" ref="G20:M20" si="0">G21+G22</f>
        <v>2622438338.8499999</v>
      </c>
      <c r="H20" s="85">
        <f t="shared" si="0"/>
        <v>473266881.03999996</v>
      </c>
      <c r="I20" s="85">
        <f t="shared" si="0"/>
        <v>439613167.73000002</v>
      </c>
      <c r="J20" s="85">
        <f t="shared" si="0"/>
        <v>433004780.72999996</v>
      </c>
      <c r="K20" s="85">
        <f t="shared" si="0"/>
        <v>425517836.44999999</v>
      </c>
      <c r="L20" s="85">
        <f t="shared" si="0"/>
        <v>425517836.44999999</v>
      </c>
      <c r="M20" s="85">
        <f t="shared" si="0"/>
        <v>425517836.44999999</v>
      </c>
      <c r="N20" s="165" t="s">
        <v>16</v>
      </c>
      <c r="O20" s="165" t="s">
        <v>16</v>
      </c>
      <c r="P20" s="165" t="s">
        <v>16</v>
      </c>
      <c r="Q20" s="165" t="s">
        <v>16</v>
      </c>
      <c r="R20" s="165" t="s">
        <v>16</v>
      </c>
      <c r="S20" s="165" t="s">
        <v>16</v>
      </c>
      <c r="T20" s="165" t="s">
        <v>16</v>
      </c>
      <c r="U20" s="165" t="s">
        <v>16</v>
      </c>
      <c r="V20" s="165" t="s">
        <v>16</v>
      </c>
    </row>
    <row r="21" spans="1:22" ht="47.45" customHeight="1" x14ac:dyDescent="0.25">
      <c r="A21" s="294"/>
      <c r="B21" s="302"/>
      <c r="C21" s="166"/>
      <c r="D21" s="166"/>
      <c r="E21" s="212"/>
      <c r="F21" s="123" t="s">
        <v>24</v>
      </c>
      <c r="G21" s="85">
        <f>SUM(H21:M21)</f>
        <v>441350365.42999995</v>
      </c>
      <c r="H21" s="85">
        <f>H24+H27+H30+H33+H36+H38+H42+H45+H48+H51+H54+H60+H57</f>
        <v>105418580.03999999</v>
      </c>
      <c r="I21" s="85">
        <f t="shared" ref="I21:M21" si="1">I24+I27+I30+I33+I36+I38+I42+I45+I48+I51+I54+I60+I57</f>
        <v>72049167.590000004</v>
      </c>
      <c r="J21" s="85">
        <f t="shared" si="1"/>
        <v>65970654.449999996</v>
      </c>
      <c r="K21" s="85">
        <f t="shared" si="1"/>
        <v>65970654.449999996</v>
      </c>
      <c r="L21" s="85">
        <f t="shared" si="1"/>
        <v>65970654.449999996</v>
      </c>
      <c r="M21" s="85">
        <f t="shared" si="1"/>
        <v>65970654.449999996</v>
      </c>
      <c r="N21" s="166"/>
      <c r="O21" s="166"/>
      <c r="P21" s="166"/>
      <c r="Q21" s="166"/>
      <c r="R21" s="166"/>
      <c r="S21" s="166"/>
      <c r="T21" s="166"/>
      <c r="U21" s="166"/>
      <c r="V21" s="166"/>
    </row>
    <row r="22" spans="1:22" ht="62.45" customHeight="1" x14ac:dyDescent="0.25">
      <c r="A22" s="295"/>
      <c r="B22" s="303"/>
      <c r="C22" s="167"/>
      <c r="D22" s="167"/>
      <c r="E22" s="213"/>
      <c r="F22" s="123" t="s">
        <v>25</v>
      </c>
      <c r="G22" s="85">
        <f t="shared" ref="G22:G61" si="2">SUM(H22:M22)</f>
        <v>2181087973.4200001</v>
      </c>
      <c r="H22" s="86">
        <f>H25+H28+H31+H34+H37+H40+H43+H46+H49+H52+H55+H61+H58</f>
        <v>367848301</v>
      </c>
      <c r="I22" s="86">
        <f t="shared" ref="I22:M22" si="3">I25+I28+I31+I34+I37+I40+I43+I46+I49+I52+I55+I61+I58</f>
        <v>367564000.13999999</v>
      </c>
      <c r="J22" s="86">
        <f t="shared" si="3"/>
        <v>367034126.27999997</v>
      </c>
      <c r="K22" s="86">
        <f t="shared" si="3"/>
        <v>359547182</v>
      </c>
      <c r="L22" s="86">
        <f t="shared" si="3"/>
        <v>359547182</v>
      </c>
      <c r="M22" s="86">
        <f t="shared" si="3"/>
        <v>359547182</v>
      </c>
      <c r="N22" s="167"/>
      <c r="O22" s="167"/>
      <c r="P22" s="167"/>
      <c r="Q22" s="167"/>
      <c r="R22" s="167"/>
      <c r="S22" s="167"/>
      <c r="T22" s="167"/>
      <c r="U22" s="167"/>
      <c r="V22" s="167"/>
    </row>
    <row r="23" spans="1:22" ht="15.75" customHeight="1" x14ac:dyDescent="0.25">
      <c r="A23" s="293"/>
      <c r="B23" s="265" t="s">
        <v>99</v>
      </c>
      <c r="C23" s="165">
        <v>2025</v>
      </c>
      <c r="D23" s="165">
        <v>2030</v>
      </c>
      <c r="E23" s="214" t="s">
        <v>26</v>
      </c>
      <c r="F23" s="123" t="s">
        <v>17</v>
      </c>
      <c r="G23" s="85">
        <f t="shared" si="2"/>
        <v>420107257.30000001</v>
      </c>
      <c r="H23" s="85">
        <f t="shared" ref="H23:L23" si="4">H24+H25</f>
        <v>100232363.91</v>
      </c>
      <c r="I23" s="85">
        <f t="shared" si="4"/>
        <v>68837789.189999998</v>
      </c>
      <c r="J23" s="85">
        <f>J24+J25</f>
        <v>62759276.049999997</v>
      </c>
      <c r="K23" s="85">
        <f t="shared" si="4"/>
        <v>62759276.049999997</v>
      </c>
      <c r="L23" s="85">
        <f t="shared" si="4"/>
        <v>62759276.049999997</v>
      </c>
      <c r="M23" s="85">
        <f>M24+M25</f>
        <v>62759276.049999997</v>
      </c>
      <c r="N23" s="171" t="s">
        <v>67</v>
      </c>
      <c r="O23" s="165" t="s">
        <v>68</v>
      </c>
      <c r="P23" s="165">
        <v>100</v>
      </c>
      <c r="Q23" s="165">
        <v>100</v>
      </c>
      <c r="R23" s="165">
        <v>100</v>
      </c>
      <c r="S23" s="165">
        <v>100</v>
      </c>
      <c r="T23" s="165">
        <v>100</v>
      </c>
      <c r="U23" s="165">
        <v>100</v>
      </c>
      <c r="V23" s="165">
        <v>100</v>
      </c>
    </row>
    <row r="24" spans="1:22" ht="62.45" customHeight="1" x14ac:dyDescent="0.25">
      <c r="A24" s="294"/>
      <c r="B24" s="266"/>
      <c r="C24" s="166"/>
      <c r="D24" s="166"/>
      <c r="E24" s="215"/>
      <c r="F24" s="123" t="s">
        <v>24</v>
      </c>
      <c r="G24" s="85">
        <f t="shared" si="2"/>
        <v>420107257.30000001</v>
      </c>
      <c r="H24" s="128">
        <v>100232363.91</v>
      </c>
      <c r="I24" s="85">
        <v>68837789.189999998</v>
      </c>
      <c r="J24" s="85">
        <v>62759276.049999997</v>
      </c>
      <c r="K24" s="85">
        <v>62759276.049999997</v>
      </c>
      <c r="L24" s="85">
        <v>62759276.049999997</v>
      </c>
      <c r="M24" s="85">
        <v>62759276.049999997</v>
      </c>
      <c r="N24" s="172"/>
      <c r="O24" s="166"/>
      <c r="P24" s="166"/>
      <c r="Q24" s="166"/>
      <c r="R24" s="166"/>
      <c r="S24" s="166"/>
      <c r="T24" s="166"/>
      <c r="U24" s="166"/>
      <c r="V24" s="166"/>
    </row>
    <row r="25" spans="1:22" ht="72.599999999999994" customHeight="1" x14ac:dyDescent="0.25">
      <c r="A25" s="295"/>
      <c r="B25" s="267"/>
      <c r="C25" s="167"/>
      <c r="D25" s="167"/>
      <c r="E25" s="216"/>
      <c r="F25" s="123" t="s">
        <v>25</v>
      </c>
      <c r="G25" s="85">
        <f t="shared" si="2"/>
        <v>0</v>
      </c>
      <c r="H25" s="86"/>
      <c r="I25" s="86"/>
      <c r="J25" s="86"/>
      <c r="K25" s="86"/>
      <c r="L25" s="86"/>
      <c r="M25" s="86"/>
      <c r="N25" s="173"/>
      <c r="O25" s="167"/>
      <c r="P25" s="167"/>
      <c r="Q25" s="167"/>
      <c r="R25" s="167"/>
      <c r="S25" s="167"/>
      <c r="T25" s="167"/>
      <c r="U25" s="167"/>
      <c r="V25" s="167"/>
    </row>
    <row r="26" spans="1:22" ht="15.75" customHeight="1" x14ac:dyDescent="0.25">
      <c r="A26" s="168"/>
      <c r="B26" s="265" t="s">
        <v>105</v>
      </c>
      <c r="C26" s="165">
        <v>2025</v>
      </c>
      <c r="D26" s="165">
        <v>2030</v>
      </c>
      <c r="E26" s="174" t="s">
        <v>26</v>
      </c>
      <c r="F26" s="124" t="s">
        <v>17</v>
      </c>
      <c r="G26" s="85">
        <f t="shared" si="2"/>
        <v>2150066630</v>
      </c>
      <c r="H26" s="87">
        <f t="shared" ref="H26:M26" si="5">H27+H28</f>
        <v>357300171</v>
      </c>
      <c r="I26" s="87">
        <f t="shared" si="5"/>
        <v>358590667</v>
      </c>
      <c r="J26" s="87">
        <f>J27+J28</f>
        <v>358543948</v>
      </c>
      <c r="K26" s="87">
        <f t="shared" si="5"/>
        <v>358543948</v>
      </c>
      <c r="L26" s="87">
        <f t="shared" si="5"/>
        <v>358543948</v>
      </c>
      <c r="M26" s="85">
        <f t="shared" si="5"/>
        <v>358543948</v>
      </c>
      <c r="N26" s="171" t="s">
        <v>124</v>
      </c>
      <c r="O26" s="165" t="s">
        <v>68</v>
      </c>
      <c r="P26" s="165">
        <v>100</v>
      </c>
      <c r="Q26" s="165">
        <v>100</v>
      </c>
      <c r="R26" s="165">
        <v>100</v>
      </c>
      <c r="S26" s="165">
        <v>100</v>
      </c>
      <c r="T26" s="165">
        <v>100</v>
      </c>
      <c r="U26" s="165">
        <v>100</v>
      </c>
      <c r="V26" s="165">
        <v>100</v>
      </c>
    </row>
    <row r="27" spans="1:22" ht="64.900000000000006" customHeight="1" x14ac:dyDescent="0.25">
      <c r="A27" s="169"/>
      <c r="B27" s="266"/>
      <c r="C27" s="166"/>
      <c r="D27" s="166"/>
      <c r="E27" s="161"/>
      <c r="F27" s="124" t="s">
        <v>24</v>
      </c>
      <c r="G27" s="85">
        <f t="shared" si="2"/>
        <v>0</v>
      </c>
      <c r="H27" s="87">
        <v>0</v>
      </c>
      <c r="I27" s="87">
        <v>0</v>
      </c>
      <c r="J27" s="87">
        <v>0</v>
      </c>
      <c r="K27" s="87">
        <v>0</v>
      </c>
      <c r="L27" s="87">
        <v>0</v>
      </c>
      <c r="M27" s="85">
        <v>0</v>
      </c>
      <c r="N27" s="172"/>
      <c r="O27" s="166"/>
      <c r="P27" s="166"/>
      <c r="Q27" s="166"/>
      <c r="R27" s="166"/>
      <c r="S27" s="166"/>
      <c r="T27" s="166"/>
      <c r="U27" s="166"/>
      <c r="V27" s="166"/>
    </row>
    <row r="28" spans="1:22" ht="231.75" customHeight="1" x14ac:dyDescent="0.25">
      <c r="A28" s="170"/>
      <c r="B28" s="267"/>
      <c r="C28" s="167"/>
      <c r="D28" s="167"/>
      <c r="E28" s="175"/>
      <c r="F28" s="124" t="s">
        <v>25</v>
      </c>
      <c r="G28" s="85">
        <f t="shared" si="2"/>
        <v>2150066630</v>
      </c>
      <c r="H28" s="89">
        <v>357300171</v>
      </c>
      <c r="I28" s="88">
        <v>358590667</v>
      </c>
      <c r="J28" s="88">
        <v>358543948</v>
      </c>
      <c r="K28" s="88">
        <v>358543948</v>
      </c>
      <c r="L28" s="88">
        <v>358543948</v>
      </c>
      <c r="M28" s="88">
        <v>358543948</v>
      </c>
      <c r="N28" s="173"/>
      <c r="O28" s="167"/>
      <c r="P28" s="167"/>
      <c r="Q28" s="167"/>
      <c r="R28" s="167"/>
      <c r="S28" s="167"/>
      <c r="T28" s="167"/>
      <c r="U28" s="167"/>
      <c r="V28" s="167"/>
    </row>
    <row r="29" spans="1:22" ht="31.15" customHeight="1" x14ac:dyDescent="0.25">
      <c r="A29" s="168"/>
      <c r="B29" s="277" t="s">
        <v>106</v>
      </c>
      <c r="C29" s="165">
        <v>2025</v>
      </c>
      <c r="D29" s="165">
        <v>2030</v>
      </c>
      <c r="E29" s="174" t="s">
        <v>26</v>
      </c>
      <c r="F29" s="124" t="s">
        <v>17</v>
      </c>
      <c r="G29" s="85">
        <f t="shared" si="2"/>
        <v>5899792</v>
      </c>
      <c r="H29" s="87">
        <f>H30+H31</f>
        <v>922198</v>
      </c>
      <c r="I29" s="87">
        <f t="shared" ref="I29:M29" si="6">I30+I31</f>
        <v>964658</v>
      </c>
      <c r="J29" s="87">
        <f t="shared" si="6"/>
        <v>1003234</v>
      </c>
      <c r="K29" s="87">
        <f t="shared" si="6"/>
        <v>1003234</v>
      </c>
      <c r="L29" s="87">
        <f t="shared" si="6"/>
        <v>1003234</v>
      </c>
      <c r="M29" s="87">
        <f t="shared" si="6"/>
        <v>1003234</v>
      </c>
      <c r="N29" s="171" t="s">
        <v>145</v>
      </c>
      <c r="O29" s="165" t="s">
        <v>68</v>
      </c>
      <c r="P29" s="165">
        <v>100</v>
      </c>
      <c r="Q29" s="165">
        <v>100</v>
      </c>
      <c r="R29" s="165">
        <v>100</v>
      </c>
      <c r="S29" s="165">
        <v>100</v>
      </c>
      <c r="T29" s="165">
        <v>100</v>
      </c>
      <c r="U29" s="165">
        <v>100</v>
      </c>
      <c r="V29" s="165">
        <v>100</v>
      </c>
    </row>
    <row r="30" spans="1:22" ht="70.5" customHeight="1" x14ac:dyDescent="0.25">
      <c r="A30" s="169"/>
      <c r="B30" s="278"/>
      <c r="C30" s="166"/>
      <c r="D30" s="166"/>
      <c r="E30" s="161"/>
      <c r="F30" s="124" t="s">
        <v>24</v>
      </c>
      <c r="G30" s="85">
        <f t="shared" si="2"/>
        <v>0</v>
      </c>
      <c r="H30" s="87">
        <v>0</v>
      </c>
      <c r="I30" s="87">
        <v>0</v>
      </c>
      <c r="J30" s="87">
        <v>0</v>
      </c>
      <c r="K30" s="87">
        <v>0</v>
      </c>
      <c r="L30" s="87">
        <v>0</v>
      </c>
      <c r="M30" s="87">
        <v>0</v>
      </c>
      <c r="N30" s="172"/>
      <c r="O30" s="166"/>
      <c r="P30" s="166"/>
      <c r="Q30" s="166"/>
      <c r="R30" s="166"/>
      <c r="S30" s="166"/>
      <c r="T30" s="166"/>
      <c r="U30" s="166"/>
      <c r="V30" s="166"/>
    </row>
    <row r="31" spans="1:22" ht="70.900000000000006" customHeight="1" x14ac:dyDescent="0.25">
      <c r="A31" s="170"/>
      <c r="B31" s="279"/>
      <c r="C31" s="167"/>
      <c r="D31" s="167"/>
      <c r="E31" s="175"/>
      <c r="F31" s="124" t="s">
        <v>25</v>
      </c>
      <c r="G31" s="85">
        <f t="shared" si="2"/>
        <v>5899792</v>
      </c>
      <c r="H31" s="89">
        <v>922198</v>
      </c>
      <c r="I31" s="88">
        <v>964658</v>
      </c>
      <c r="J31" s="88">
        <v>1003234</v>
      </c>
      <c r="K31" s="88">
        <v>1003234</v>
      </c>
      <c r="L31" s="88">
        <v>1003234</v>
      </c>
      <c r="M31" s="88">
        <v>1003234</v>
      </c>
      <c r="N31" s="173"/>
      <c r="O31" s="167"/>
      <c r="P31" s="167"/>
      <c r="Q31" s="167"/>
      <c r="R31" s="167"/>
      <c r="S31" s="167"/>
      <c r="T31" s="167"/>
      <c r="U31" s="167"/>
      <c r="V31" s="167"/>
    </row>
    <row r="32" spans="1:22" ht="40.5" customHeight="1" x14ac:dyDescent="0.25">
      <c r="A32" s="10"/>
      <c r="B32" s="265" t="s">
        <v>126</v>
      </c>
      <c r="C32" s="165">
        <v>2025</v>
      </c>
      <c r="D32" s="165">
        <v>2030</v>
      </c>
      <c r="E32" s="174" t="s">
        <v>26</v>
      </c>
      <c r="F32" s="124" t="s">
        <v>17</v>
      </c>
      <c r="G32" s="85">
        <f t="shared" si="2"/>
        <v>13213409.890000001</v>
      </c>
      <c r="H32" s="88">
        <f t="shared" ref="H32:M32" si="7">H33+H34</f>
        <v>399659.89</v>
      </c>
      <c r="I32" s="88">
        <f t="shared" si="7"/>
        <v>2562750</v>
      </c>
      <c r="J32" s="88">
        <f t="shared" si="7"/>
        <v>2562750</v>
      </c>
      <c r="K32" s="88">
        <f t="shared" si="7"/>
        <v>2562750</v>
      </c>
      <c r="L32" s="88">
        <f t="shared" si="7"/>
        <v>2562750</v>
      </c>
      <c r="M32" s="88">
        <f t="shared" si="7"/>
        <v>2562750</v>
      </c>
      <c r="N32" s="284" t="s">
        <v>183</v>
      </c>
      <c r="O32" s="165" t="s">
        <v>68</v>
      </c>
      <c r="P32" s="165">
        <v>100</v>
      </c>
      <c r="Q32" s="165">
        <v>100</v>
      </c>
      <c r="R32" s="165">
        <v>100</v>
      </c>
      <c r="S32" s="165">
        <v>100</v>
      </c>
      <c r="T32" s="165">
        <v>100</v>
      </c>
      <c r="U32" s="165">
        <v>100</v>
      </c>
      <c r="V32" s="165">
        <v>100</v>
      </c>
    </row>
    <row r="33" spans="1:22" ht="132" customHeight="1" x14ac:dyDescent="0.25">
      <c r="A33" s="10"/>
      <c r="B33" s="266"/>
      <c r="C33" s="166"/>
      <c r="D33" s="166"/>
      <c r="E33" s="161"/>
      <c r="F33" s="124" t="s">
        <v>24</v>
      </c>
      <c r="G33" s="85">
        <f t="shared" si="2"/>
        <v>13213409.890000001</v>
      </c>
      <c r="H33" s="89">
        <v>399659.89</v>
      </c>
      <c r="I33" s="88">
        <v>2562750</v>
      </c>
      <c r="J33" s="88">
        <v>2562750</v>
      </c>
      <c r="K33" s="88">
        <v>2562750</v>
      </c>
      <c r="L33" s="88">
        <v>2562750</v>
      </c>
      <c r="M33" s="88">
        <v>2562750</v>
      </c>
      <c r="N33" s="285"/>
      <c r="O33" s="166"/>
      <c r="P33" s="166"/>
      <c r="Q33" s="166"/>
      <c r="R33" s="166"/>
      <c r="S33" s="166"/>
      <c r="T33" s="166"/>
      <c r="U33" s="166"/>
      <c r="V33" s="166"/>
    </row>
    <row r="34" spans="1:22" ht="132" customHeight="1" x14ac:dyDescent="0.25">
      <c r="B34" s="267"/>
      <c r="C34" s="167"/>
      <c r="D34" s="167"/>
      <c r="E34" s="175"/>
      <c r="F34" s="124" t="s">
        <v>25</v>
      </c>
      <c r="G34" s="85">
        <f t="shared" si="2"/>
        <v>0</v>
      </c>
      <c r="H34" s="89">
        <v>0</v>
      </c>
      <c r="I34" s="88">
        <v>0</v>
      </c>
      <c r="J34" s="88">
        <v>0</v>
      </c>
      <c r="K34" s="88">
        <v>0</v>
      </c>
      <c r="L34" s="86">
        <v>0</v>
      </c>
      <c r="M34" s="88">
        <v>0</v>
      </c>
      <c r="N34" s="286"/>
      <c r="O34" s="167"/>
      <c r="P34" s="167"/>
      <c r="Q34" s="167"/>
      <c r="R34" s="167"/>
      <c r="S34" s="167"/>
      <c r="T34" s="167"/>
      <c r="U34" s="167"/>
      <c r="V34" s="167"/>
    </row>
    <row r="35" spans="1:22" ht="40.5" customHeight="1" x14ac:dyDescent="0.25">
      <c r="A35" s="226"/>
      <c r="B35" s="277" t="s">
        <v>196</v>
      </c>
      <c r="C35" s="165">
        <v>2025</v>
      </c>
      <c r="D35" s="165">
        <v>2030</v>
      </c>
      <c r="E35" s="174" t="s">
        <v>26</v>
      </c>
      <c r="F35" s="124" t="s">
        <v>17</v>
      </c>
      <c r="G35" s="85">
        <f t="shared" si="2"/>
        <v>1016204</v>
      </c>
      <c r="H35" s="88">
        <f>H36+H37</f>
        <v>1016204</v>
      </c>
      <c r="I35" s="88">
        <f t="shared" ref="I35:M35" si="8">I36+I37</f>
        <v>0</v>
      </c>
      <c r="J35" s="88">
        <f t="shared" si="8"/>
        <v>0</v>
      </c>
      <c r="K35" s="88">
        <f t="shared" si="8"/>
        <v>0</v>
      </c>
      <c r="L35" s="88">
        <f t="shared" si="8"/>
        <v>0</v>
      </c>
      <c r="M35" s="88">
        <f t="shared" si="8"/>
        <v>0</v>
      </c>
      <c r="N35" s="165" t="s">
        <v>124</v>
      </c>
      <c r="O35" s="165" t="s">
        <v>68</v>
      </c>
      <c r="P35" s="165">
        <v>100</v>
      </c>
      <c r="Q35" s="165">
        <v>100</v>
      </c>
      <c r="R35" s="165">
        <v>100</v>
      </c>
      <c r="S35" s="165">
        <v>100</v>
      </c>
      <c r="T35" s="165">
        <v>100</v>
      </c>
      <c r="U35" s="165">
        <v>100</v>
      </c>
      <c r="V35" s="165">
        <v>100</v>
      </c>
    </row>
    <row r="36" spans="1:22" ht="43.15" customHeight="1" x14ac:dyDescent="0.25">
      <c r="A36" s="227"/>
      <c r="B36" s="278"/>
      <c r="C36" s="166"/>
      <c r="D36" s="166"/>
      <c r="E36" s="161"/>
      <c r="F36" s="124" t="s">
        <v>24</v>
      </c>
      <c r="G36" s="85">
        <f t="shared" si="2"/>
        <v>1016204</v>
      </c>
      <c r="H36" s="89">
        <v>1016204</v>
      </c>
      <c r="I36" s="88">
        <v>0</v>
      </c>
      <c r="J36" s="88">
        <v>0</v>
      </c>
      <c r="K36" s="88">
        <v>0</v>
      </c>
      <c r="L36" s="88">
        <v>0</v>
      </c>
      <c r="M36" s="88">
        <v>0</v>
      </c>
      <c r="N36" s="166"/>
      <c r="O36" s="166"/>
      <c r="P36" s="166"/>
      <c r="Q36" s="166"/>
      <c r="R36" s="166"/>
      <c r="S36" s="166"/>
      <c r="T36" s="166"/>
      <c r="U36" s="166"/>
      <c r="V36" s="166"/>
    </row>
    <row r="37" spans="1:22" ht="40.5" customHeight="1" x14ac:dyDescent="0.25">
      <c r="A37" s="228"/>
      <c r="B37" s="279"/>
      <c r="C37" s="167"/>
      <c r="D37" s="167"/>
      <c r="E37" s="175"/>
      <c r="F37" s="124" t="s">
        <v>25</v>
      </c>
      <c r="G37" s="85">
        <f t="shared" si="2"/>
        <v>0</v>
      </c>
      <c r="H37" s="88">
        <v>0</v>
      </c>
      <c r="I37" s="88">
        <v>0</v>
      </c>
      <c r="J37" s="88">
        <v>0</v>
      </c>
      <c r="K37" s="88">
        <v>0</v>
      </c>
      <c r="L37" s="88">
        <v>0</v>
      </c>
      <c r="M37" s="88">
        <v>0</v>
      </c>
      <c r="N37" s="167"/>
      <c r="O37" s="167"/>
      <c r="P37" s="167"/>
      <c r="Q37" s="167"/>
      <c r="R37" s="167"/>
      <c r="S37" s="167"/>
      <c r="T37" s="167"/>
      <c r="U37" s="167"/>
      <c r="V37" s="167"/>
    </row>
    <row r="38" spans="1:22" ht="40.5" customHeight="1" x14ac:dyDescent="0.25">
      <c r="A38" s="11"/>
      <c r="B38" s="277" t="s">
        <v>197</v>
      </c>
      <c r="C38" s="165">
        <v>2025</v>
      </c>
      <c r="D38" s="165">
        <v>2030</v>
      </c>
      <c r="E38" s="174" t="s">
        <v>26</v>
      </c>
      <c r="F38" s="124" t="s">
        <v>17</v>
      </c>
      <c r="G38" s="85">
        <f t="shared" si="2"/>
        <v>110000</v>
      </c>
      <c r="H38" s="88">
        <f t="shared" ref="H38:M38" si="9">H39+H40</f>
        <v>10000</v>
      </c>
      <c r="I38" s="88">
        <f t="shared" si="9"/>
        <v>20000</v>
      </c>
      <c r="J38" s="88">
        <f t="shared" si="9"/>
        <v>20000</v>
      </c>
      <c r="K38" s="88">
        <f t="shared" si="9"/>
        <v>20000</v>
      </c>
      <c r="L38" s="88">
        <f t="shared" si="9"/>
        <v>20000</v>
      </c>
      <c r="M38" s="88">
        <f t="shared" si="9"/>
        <v>20000</v>
      </c>
      <c r="N38" s="165" t="s">
        <v>124</v>
      </c>
      <c r="O38" s="165" t="s">
        <v>68</v>
      </c>
      <c r="P38" s="165">
        <v>100</v>
      </c>
      <c r="Q38" s="165">
        <v>100</v>
      </c>
      <c r="R38" s="165">
        <v>100</v>
      </c>
      <c r="S38" s="165">
        <v>100</v>
      </c>
      <c r="T38" s="165">
        <v>100</v>
      </c>
      <c r="U38" s="165">
        <v>100</v>
      </c>
      <c r="V38" s="165">
        <v>100</v>
      </c>
    </row>
    <row r="39" spans="1:22" ht="55.5" customHeight="1" x14ac:dyDescent="0.25">
      <c r="A39" s="11"/>
      <c r="B39" s="278"/>
      <c r="C39" s="166"/>
      <c r="D39" s="166"/>
      <c r="E39" s="161"/>
      <c r="F39" s="124" t="s">
        <v>24</v>
      </c>
      <c r="G39" s="85">
        <f>SUM(H39:M39)</f>
        <v>110000</v>
      </c>
      <c r="H39" s="89">
        <v>10000</v>
      </c>
      <c r="I39" s="88">
        <v>20000</v>
      </c>
      <c r="J39" s="88">
        <v>20000</v>
      </c>
      <c r="K39" s="88">
        <v>20000</v>
      </c>
      <c r="L39" s="88">
        <v>20000</v>
      </c>
      <c r="M39" s="88">
        <v>20000</v>
      </c>
      <c r="N39" s="166"/>
      <c r="O39" s="166"/>
      <c r="P39" s="166"/>
      <c r="Q39" s="166"/>
      <c r="R39" s="166"/>
      <c r="S39" s="166"/>
      <c r="T39" s="166"/>
      <c r="U39" s="166"/>
      <c r="V39" s="166"/>
    </row>
    <row r="40" spans="1:22" ht="40.5" customHeight="1" x14ac:dyDescent="0.25">
      <c r="A40" s="11"/>
      <c r="B40" s="279"/>
      <c r="C40" s="167"/>
      <c r="D40" s="167"/>
      <c r="E40" s="175"/>
      <c r="F40" s="124" t="s">
        <v>25</v>
      </c>
      <c r="G40" s="85">
        <f t="shared" si="2"/>
        <v>0</v>
      </c>
      <c r="H40" s="88">
        <v>0</v>
      </c>
      <c r="I40" s="88">
        <v>0</v>
      </c>
      <c r="J40" s="88">
        <v>0</v>
      </c>
      <c r="K40" s="88">
        <v>0</v>
      </c>
      <c r="L40" s="88">
        <v>0</v>
      </c>
      <c r="M40" s="88">
        <v>0</v>
      </c>
      <c r="N40" s="167"/>
      <c r="O40" s="167"/>
      <c r="P40" s="167"/>
      <c r="Q40" s="167"/>
      <c r="R40" s="167"/>
      <c r="S40" s="167"/>
      <c r="T40" s="167"/>
      <c r="U40" s="167"/>
      <c r="V40" s="167"/>
    </row>
    <row r="41" spans="1:22" ht="40.5" customHeight="1" x14ac:dyDescent="0.25">
      <c r="A41" s="105"/>
      <c r="B41" s="265" t="s">
        <v>198</v>
      </c>
      <c r="C41" s="165">
        <v>2025</v>
      </c>
      <c r="D41" s="165">
        <v>2030</v>
      </c>
      <c r="E41" s="174" t="s">
        <v>26</v>
      </c>
      <c r="F41" s="124" t="s">
        <v>17</v>
      </c>
      <c r="G41" s="85">
        <f t="shared" si="2"/>
        <v>28856677.420000002</v>
      </c>
      <c r="H41" s="88">
        <f t="shared" ref="H41:M41" si="10">H42+H43</f>
        <v>10248453</v>
      </c>
      <c r="I41" s="88">
        <f t="shared" si="10"/>
        <v>8631196.1400000006</v>
      </c>
      <c r="J41" s="88">
        <f t="shared" si="10"/>
        <v>8109465.2800000003</v>
      </c>
      <c r="K41" s="88">
        <f t="shared" si="10"/>
        <v>622521</v>
      </c>
      <c r="L41" s="88">
        <f t="shared" si="10"/>
        <v>622521</v>
      </c>
      <c r="M41" s="88">
        <f t="shared" si="10"/>
        <v>622521</v>
      </c>
      <c r="N41" s="203" t="s">
        <v>181</v>
      </c>
      <c r="O41" s="165" t="s">
        <v>68</v>
      </c>
      <c r="P41" s="165">
        <v>100</v>
      </c>
      <c r="Q41" s="165">
        <v>100</v>
      </c>
      <c r="R41" s="165">
        <v>100</v>
      </c>
      <c r="S41" s="165">
        <v>100</v>
      </c>
      <c r="T41" s="165">
        <v>100</v>
      </c>
      <c r="U41" s="165">
        <v>100</v>
      </c>
      <c r="V41" s="165">
        <v>100</v>
      </c>
    </row>
    <row r="42" spans="1:22" ht="40.5" customHeight="1" x14ac:dyDescent="0.25">
      <c r="A42" s="105"/>
      <c r="B42" s="266"/>
      <c r="C42" s="166"/>
      <c r="D42" s="166"/>
      <c r="E42" s="161"/>
      <c r="F42" s="124" t="s">
        <v>24</v>
      </c>
      <c r="G42" s="85">
        <f t="shared" si="2"/>
        <v>3735126</v>
      </c>
      <c r="H42" s="87">
        <v>622521</v>
      </c>
      <c r="I42" s="88">
        <v>622521</v>
      </c>
      <c r="J42" s="88">
        <v>622521</v>
      </c>
      <c r="K42" s="88">
        <v>622521</v>
      </c>
      <c r="L42" s="88">
        <v>622521</v>
      </c>
      <c r="M42" s="88">
        <v>622521</v>
      </c>
      <c r="N42" s="204"/>
      <c r="O42" s="166"/>
      <c r="P42" s="166"/>
      <c r="Q42" s="166"/>
      <c r="R42" s="166"/>
      <c r="S42" s="166"/>
      <c r="T42" s="166"/>
      <c r="U42" s="166"/>
      <c r="V42" s="166"/>
    </row>
    <row r="43" spans="1:22" ht="40.5" customHeight="1" x14ac:dyDescent="0.25">
      <c r="A43" s="105"/>
      <c r="B43" s="267"/>
      <c r="C43" s="167"/>
      <c r="D43" s="167"/>
      <c r="E43" s="175"/>
      <c r="F43" s="124" t="s">
        <v>25</v>
      </c>
      <c r="G43" s="85">
        <f t="shared" si="2"/>
        <v>25121551.420000002</v>
      </c>
      <c r="H43" s="88">
        <v>9625932</v>
      </c>
      <c r="I43" s="88">
        <v>8008675.1399999997</v>
      </c>
      <c r="J43" s="88">
        <v>7486944.2800000003</v>
      </c>
      <c r="K43" s="88">
        <v>0</v>
      </c>
      <c r="L43" s="88">
        <v>0</v>
      </c>
      <c r="M43" s="88">
        <v>0</v>
      </c>
      <c r="N43" s="205"/>
      <c r="O43" s="167"/>
      <c r="P43" s="167"/>
      <c r="Q43" s="167"/>
      <c r="R43" s="167"/>
      <c r="S43" s="167"/>
      <c r="T43" s="167"/>
      <c r="U43" s="167"/>
      <c r="V43" s="167"/>
    </row>
    <row r="44" spans="1:22" ht="26.25" customHeight="1" x14ac:dyDescent="0.25">
      <c r="A44" s="168"/>
      <c r="B44" s="277" t="s">
        <v>199</v>
      </c>
      <c r="C44" s="165">
        <v>2025</v>
      </c>
      <c r="D44" s="165">
        <v>2030</v>
      </c>
      <c r="E44" s="174" t="s">
        <v>26</v>
      </c>
      <c r="F44" s="124" t="s">
        <v>17</v>
      </c>
      <c r="G44" s="85">
        <f t="shared" si="2"/>
        <v>785300</v>
      </c>
      <c r="H44" s="88">
        <f>H45+H46</f>
        <v>785300</v>
      </c>
      <c r="I44" s="88">
        <f t="shared" ref="I44:M44" si="11">I45+I46</f>
        <v>0</v>
      </c>
      <c r="J44" s="88">
        <f t="shared" si="11"/>
        <v>0</v>
      </c>
      <c r="K44" s="88">
        <f t="shared" si="11"/>
        <v>0</v>
      </c>
      <c r="L44" s="88">
        <f t="shared" si="11"/>
        <v>0</v>
      </c>
      <c r="M44" s="88">
        <f t="shared" si="11"/>
        <v>0</v>
      </c>
      <c r="N44" s="165" t="s">
        <v>141</v>
      </c>
      <c r="O44" s="165" t="s">
        <v>68</v>
      </c>
      <c r="P44" s="165">
        <v>100</v>
      </c>
      <c r="Q44" s="165">
        <v>100</v>
      </c>
      <c r="R44" s="165"/>
      <c r="S44" s="165"/>
      <c r="T44" s="165"/>
      <c r="U44" s="165"/>
      <c r="V44" s="165"/>
    </row>
    <row r="45" spans="1:22" ht="52.5" customHeight="1" x14ac:dyDescent="0.25">
      <c r="A45" s="169"/>
      <c r="B45" s="278"/>
      <c r="C45" s="166"/>
      <c r="D45" s="166"/>
      <c r="E45" s="161"/>
      <c r="F45" s="124" t="s">
        <v>24</v>
      </c>
      <c r="G45" s="85">
        <f t="shared" si="2"/>
        <v>785300</v>
      </c>
      <c r="H45" s="88">
        <v>785300</v>
      </c>
      <c r="I45" s="88">
        <v>0</v>
      </c>
      <c r="J45" s="88">
        <v>0</v>
      </c>
      <c r="K45" s="88">
        <v>0</v>
      </c>
      <c r="L45" s="88">
        <v>0</v>
      </c>
      <c r="M45" s="88">
        <v>0</v>
      </c>
      <c r="N45" s="166"/>
      <c r="O45" s="166"/>
      <c r="P45" s="166"/>
      <c r="Q45" s="166"/>
      <c r="R45" s="166"/>
      <c r="S45" s="166"/>
      <c r="T45" s="166"/>
      <c r="U45" s="166"/>
      <c r="V45" s="166"/>
    </row>
    <row r="46" spans="1:22" ht="153.6" customHeight="1" x14ac:dyDescent="0.25">
      <c r="A46" s="170"/>
      <c r="B46" s="279"/>
      <c r="C46" s="167"/>
      <c r="D46" s="167"/>
      <c r="E46" s="175"/>
      <c r="F46" s="124" t="s">
        <v>25</v>
      </c>
      <c r="G46" s="85">
        <f t="shared" si="2"/>
        <v>0</v>
      </c>
      <c r="H46" s="88">
        <v>0</v>
      </c>
      <c r="I46" s="88">
        <v>0</v>
      </c>
      <c r="J46" s="88">
        <v>0</v>
      </c>
      <c r="K46" s="88">
        <v>0</v>
      </c>
      <c r="L46" s="88">
        <v>0</v>
      </c>
      <c r="M46" s="88">
        <v>0</v>
      </c>
      <c r="N46" s="167"/>
      <c r="O46" s="167"/>
      <c r="P46" s="167"/>
      <c r="Q46" s="167"/>
      <c r="R46" s="167"/>
      <c r="S46" s="167"/>
      <c r="T46" s="167"/>
      <c r="U46" s="167"/>
      <c r="V46" s="167"/>
    </row>
    <row r="47" spans="1:22" ht="64.5" customHeight="1" x14ac:dyDescent="0.25">
      <c r="A47" s="12"/>
      <c r="B47" s="277" t="s">
        <v>200</v>
      </c>
      <c r="C47" s="165">
        <v>2025</v>
      </c>
      <c r="D47" s="165">
        <v>2030</v>
      </c>
      <c r="E47" s="174" t="s">
        <v>26</v>
      </c>
      <c r="F47" s="124" t="s">
        <v>17</v>
      </c>
      <c r="G47" s="85">
        <f t="shared" si="2"/>
        <v>0</v>
      </c>
      <c r="H47" s="88">
        <f>H48+H49</f>
        <v>0</v>
      </c>
      <c r="I47" s="88">
        <f t="shared" ref="I47:M47" si="12">I48+I49</f>
        <v>0</v>
      </c>
      <c r="J47" s="88">
        <f t="shared" si="12"/>
        <v>0</v>
      </c>
      <c r="K47" s="88">
        <f t="shared" si="12"/>
        <v>0</v>
      </c>
      <c r="L47" s="88">
        <f t="shared" si="12"/>
        <v>0</v>
      </c>
      <c r="M47" s="88">
        <f t="shared" si="12"/>
        <v>0</v>
      </c>
      <c r="N47" s="106" t="s">
        <v>190</v>
      </c>
      <c r="O47" s="106" t="s">
        <v>160</v>
      </c>
      <c r="P47" s="106"/>
      <c r="Q47" s="106"/>
      <c r="R47" s="106"/>
      <c r="S47" s="106"/>
      <c r="T47" s="106"/>
      <c r="U47" s="138"/>
      <c r="V47" s="106">
        <v>1</v>
      </c>
    </row>
    <row r="48" spans="1:22" ht="65.25" customHeight="1" x14ac:dyDescent="0.25">
      <c r="A48" s="12"/>
      <c r="B48" s="278"/>
      <c r="C48" s="166"/>
      <c r="D48" s="166"/>
      <c r="E48" s="161"/>
      <c r="F48" s="124" t="s">
        <v>24</v>
      </c>
      <c r="G48" s="85">
        <f t="shared" si="2"/>
        <v>0</v>
      </c>
      <c r="H48" s="88">
        <v>0</v>
      </c>
      <c r="I48" s="88">
        <v>0</v>
      </c>
      <c r="J48" s="88">
        <v>0</v>
      </c>
      <c r="K48" s="88">
        <v>0</v>
      </c>
      <c r="L48" s="88">
        <v>0</v>
      </c>
      <c r="M48" s="86">
        <v>0</v>
      </c>
      <c r="N48" s="165" t="s">
        <v>191</v>
      </c>
      <c r="O48" s="165" t="s">
        <v>160</v>
      </c>
      <c r="P48" s="165"/>
      <c r="Q48" s="165"/>
      <c r="R48" s="165"/>
      <c r="S48" s="165"/>
      <c r="T48" s="165"/>
      <c r="U48" s="165"/>
      <c r="V48" s="165">
        <v>1</v>
      </c>
    </row>
    <row r="49" spans="1:22" ht="75.75" customHeight="1" x14ac:dyDescent="0.25">
      <c r="A49" s="12"/>
      <c r="B49" s="279"/>
      <c r="C49" s="167"/>
      <c r="D49" s="167"/>
      <c r="E49" s="175"/>
      <c r="F49" s="124" t="s">
        <v>25</v>
      </c>
      <c r="G49" s="85">
        <f t="shared" si="2"/>
        <v>0</v>
      </c>
      <c r="H49" s="88">
        <v>0</v>
      </c>
      <c r="I49" s="88">
        <v>0</v>
      </c>
      <c r="J49" s="88">
        <v>0</v>
      </c>
      <c r="K49" s="88">
        <v>0</v>
      </c>
      <c r="L49" s="88">
        <v>0</v>
      </c>
      <c r="M49" s="88">
        <v>0</v>
      </c>
      <c r="N49" s="167"/>
      <c r="O49" s="167"/>
      <c r="P49" s="167"/>
      <c r="Q49" s="167"/>
      <c r="R49" s="167"/>
      <c r="S49" s="167"/>
      <c r="T49" s="167"/>
      <c r="U49" s="167"/>
      <c r="V49" s="167"/>
    </row>
    <row r="50" spans="1:22" ht="26.45" customHeight="1" x14ac:dyDescent="0.25">
      <c r="A50" s="51"/>
      <c r="B50" s="277" t="s">
        <v>201</v>
      </c>
      <c r="C50" s="165">
        <v>2025</v>
      </c>
      <c r="D50" s="165">
        <v>2030</v>
      </c>
      <c r="E50" s="174" t="s">
        <v>26</v>
      </c>
      <c r="F50" s="124" t="s">
        <v>17</v>
      </c>
      <c r="G50" s="85">
        <f t="shared" si="2"/>
        <v>0</v>
      </c>
      <c r="H50" s="88">
        <f>H51+H52</f>
        <v>0</v>
      </c>
      <c r="I50" s="88">
        <f t="shared" ref="I50:M50" si="13">I51+I52</f>
        <v>0</v>
      </c>
      <c r="J50" s="88">
        <f t="shared" si="13"/>
        <v>0</v>
      </c>
      <c r="K50" s="88">
        <f t="shared" si="13"/>
        <v>0</v>
      </c>
      <c r="L50" s="88">
        <f t="shared" si="13"/>
        <v>0</v>
      </c>
      <c r="M50" s="88">
        <f t="shared" si="13"/>
        <v>0</v>
      </c>
      <c r="N50" s="165" t="s">
        <v>179</v>
      </c>
      <c r="O50" s="165" t="s">
        <v>68</v>
      </c>
      <c r="P50" s="165"/>
      <c r="Q50" s="165"/>
      <c r="R50" s="165"/>
      <c r="S50" s="165"/>
      <c r="T50" s="165"/>
      <c r="U50" s="165"/>
      <c r="V50" s="165">
        <v>100</v>
      </c>
    </row>
    <row r="51" spans="1:22" ht="35.450000000000003" customHeight="1" x14ac:dyDescent="0.25">
      <c r="A51" s="51"/>
      <c r="B51" s="278"/>
      <c r="C51" s="166"/>
      <c r="D51" s="166"/>
      <c r="E51" s="161"/>
      <c r="F51" s="124" t="s">
        <v>24</v>
      </c>
      <c r="G51" s="85">
        <f t="shared" si="2"/>
        <v>0</v>
      </c>
      <c r="H51" s="89">
        <v>0</v>
      </c>
      <c r="I51" s="88">
        <v>0</v>
      </c>
      <c r="J51" s="88">
        <v>0</v>
      </c>
      <c r="K51" s="88">
        <v>0</v>
      </c>
      <c r="L51" s="88">
        <v>0</v>
      </c>
      <c r="M51" s="88">
        <v>0</v>
      </c>
      <c r="N51" s="166"/>
      <c r="O51" s="166"/>
      <c r="P51" s="166"/>
      <c r="Q51" s="166"/>
      <c r="R51" s="166"/>
      <c r="S51" s="166"/>
      <c r="T51" s="166"/>
      <c r="U51" s="166"/>
      <c r="V51" s="166"/>
    </row>
    <row r="52" spans="1:22" ht="64.900000000000006" customHeight="1" x14ac:dyDescent="0.25">
      <c r="A52" s="51"/>
      <c r="B52" s="279"/>
      <c r="C52" s="167"/>
      <c r="D52" s="167"/>
      <c r="E52" s="175"/>
      <c r="F52" s="124" t="s">
        <v>25</v>
      </c>
      <c r="G52" s="85">
        <f t="shared" si="2"/>
        <v>0</v>
      </c>
      <c r="H52" s="88">
        <v>0</v>
      </c>
      <c r="I52" s="88">
        <v>0</v>
      </c>
      <c r="J52" s="88">
        <v>0</v>
      </c>
      <c r="K52" s="88">
        <v>0</v>
      </c>
      <c r="L52" s="88">
        <v>0</v>
      </c>
      <c r="M52" s="88">
        <v>0</v>
      </c>
      <c r="N52" s="167"/>
      <c r="O52" s="167"/>
      <c r="P52" s="167"/>
      <c r="Q52" s="167"/>
      <c r="R52" s="167"/>
      <c r="S52" s="167"/>
      <c r="T52" s="167"/>
      <c r="U52" s="167"/>
      <c r="V52" s="167"/>
    </row>
    <row r="53" spans="1:22" s="52" customFormat="1" ht="69" customHeight="1" x14ac:dyDescent="0.25">
      <c r="A53" s="56"/>
      <c r="B53" s="265" t="s">
        <v>202</v>
      </c>
      <c r="C53" s="165">
        <v>2025</v>
      </c>
      <c r="D53" s="165">
        <v>2030</v>
      </c>
      <c r="E53" s="174" t="s">
        <v>26</v>
      </c>
      <c r="F53" s="124" t="s">
        <v>17</v>
      </c>
      <c r="G53" s="85">
        <f t="shared" si="2"/>
        <v>36693</v>
      </c>
      <c r="H53" s="88">
        <f>H54+H55</f>
        <v>6156</v>
      </c>
      <c r="I53" s="88">
        <f t="shared" ref="I53:M53" si="14">I54+I55</f>
        <v>6107.4</v>
      </c>
      <c r="J53" s="88">
        <f t="shared" si="14"/>
        <v>6107.4</v>
      </c>
      <c r="K53" s="88">
        <f t="shared" si="14"/>
        <v>6107.4</v>
      </c>
      <c r="L53" s="88">
        <f t="shared" si="14"/>
        <v>6107.4</v>
      </c>
      <c r="M53" s="88">
        <f t="shared" si="14"/>
        <v>6107.4</v>
      </c>
      <c r="N53" s="186" t="s">
        <v>187</v>
      </c>
      <c r="O53" s="220" t="s">
        <v>68</v>
      </c>
      <c r="P53" s="165">
        <v>100</v>
      </c>
      <c r="Q53" s="165">
        <v>100</v>
      </c>
      <c r="R53" s="165">
        <v>100</v>
      </c>
      <c r="S53" s="165">
        <v>100</v>
      </c>
      <c r="T53" s="165">
        <v>100</v>
      </c>
      <c r="U53" s="165">
        <v>100</v>
      </c>
      <c r="V53" s="165">
        <v>100</v>
      </c>
    </row>
    <row r="54" spans="1:22" s="52" customFormat="1" ht="60" customHeight="1" x14ac:dyDescent="0.25">
      <c r="A54" s="56"/>
      <c r="B54" s="266"/>
      <c r="C54" s="166"/>
      <c r="D54" s="166"/>
      <c r="E54" s="161"/>
      <c r="F54" s="124" t="s">
        <v>24</v>
      </c>
      <c r="G54" s="85">
        <f t="shared" si="2"/>
        <v>36693</v>
      </c>
      <c r="H54" s="89">
        <v>6156</v>
      </c>
      <c r="I54" s="89">
        <v>6107.4</v>
      </c>
      <c r="J54" s="89">
        <v>6107.4</v>
      </c>
      <c r="K54" s="89">
        <v>6107.4</v>
      </c>
      <c r="L54" s="89">
        <v>6107.4</v>
      </c>
      <c r="M54" s="89">
        <v>6107.4</v>
      </c>
      <c r="N54" s="187"/>
      <c r="O54" s="220"/>
      <c r="P54" s="166"/>
      <c r="Q54" s="166"/>
      <c r="R54" s="166"/>
      <c r="S54" s="166"/>
      <c r="T54" s="166"/>
      <c r="U54" s="166"/>
      <c r="V54" s="166"/>
    </row>
    <row r="55" spans="1:22" s="52" customFormat="1" ht="31.5" customHeight="1" x14ac:dyDescent="0.25">
      <c r="A55" s="56"/>
      <c r="B55" s="267"/>
      <c r="C55" s="167"/>
      <c r="D55" s="167"/>
      <c r="E55" s="175"/>
      <c r="F55" s="124" t="s">
        <v>25</v>
      </c>
      <c r="G55" s="85">
        <f t="shared" si="2"/>
        <v>0</v>
      </c>
      <c r="H55" s="88">
        <v>0</v>
      </c>
      <c r="I55" s="88">
        <v>0</v>
      </c>
      <c r="J55" s="88">
        <v>0</v>
      </c>
      <c r="K55" s="88">
        <v>0</v>
      </c>
      <c r="L55" s="88">
        <v>0</v>
      </c>
      <c r="M55" s="88">
        <v>0</v>
      </c>
      <c r="N55" s="188"/>
      <c r="O55" s="220"/>
      <c r="P55" s="167"/>
      <c r="Q55" s="167"/>
      <c r="R55" s="167"/>
      <c r="S55" s="167"/>
      <c r="T55" s="167"/>
      <c r="U55" s="167"/>
      <c r="V55" s="167"/>
    </row>
    <row r="56" spans="1:22" s="148" customFormat="1" ht="79.900000000000006" customHeight="1" x14ac:dyDescent="0.25">
      <c r="A56" s="149"/>
      <c r="B56" s="277" t="s">
        <v>203</v>
      </c>
      <c r="C56" s="165">
        <v>2025</v>
      </c>
      <c r="D56" s="165">
        <v>2030</v>
      </c>
      <c r="E56" s="174" t="s">
        <v>26</v>
      </c>
      <c r="F56" s="124" t="s">
        <v>17</v>
      </c>
      <c r="G56" s="85">
        <f t="shared" ref="G56:G58" si="15">SUM(H56:M56)</f>
        <v>2196375.2400000002</v>
      </c>
      <c r="H56" s="88">
        <f>H57+H58</f>
        <v>2196375.2400000002</v>
      </c>
      <c r="I56" s="88">
        <f t="shared" ref="I56:M56" si="16">I57+I58</f>
        <v>0</v>
      </c>
      <c r="J56" s="88">
        <f t="shared" si="16"/>
        <v>0</v>
      </c>
      <c r="K56" s="88">
        <f t="shared" si="16"/>
        <v>0</v>
      </c>
      <c r="L56" s="88">
        <f t="shared" si="16"/>
        <v>0</v>
      </c>
      <c r="M56" s="88">
        <f t="shared" si="16"/>
        <v>0</v>
      </c>
      <c r="N56" s="165" t="s">
        <v>120</v>
      </c>
      <c r="O56" s="165" t="s">
        <v>68</v>
      </c>
      <c r="P56" s="165"/>
      <c r="Q56" s="165">
        <v>100</v>
      </c>
      <c r="R56" s="165"/>
      <c r="S56" s="165"/>
      <c r="T56" s="165"/>
      <c r="U56" s="165"/>
      <c r="V56" s="165"/>
    </row>
    <row r="57" spans="1:22" s="148" customFormat="1" ht="79.900000000000006" customHeight="1" x14ac:dyDescent="0.25">
      <c r="A57" s="149"/>
      <c r="B57" s="278"/>
      <c r="C57" s="166"/>
      <c r="D57" s="166"/>
      <c r="E57" s="161"/>
      <c r="F57" s="124" t="s">
        <v>24</v>
      </c>
      <c r="G57" s="85">
        <f t="shared" si="15"/>
        <v>2196375.2400000002</v>
      </c>
      <c r="H57" s="89">
        <v>2196375.2400000002</v>
      </c>
      <c r="I57" s="88">
        <v>0</v>
      </c>
      <c r="J57" s="88">
        <v>0</v>
      </c>
      <c r="K57" s="88">
        <v>0</v>
      </c>
      <c r="L57" s="88">
        <v>0</v>
      </c>
      <c r="M57" s="88">
        <v>0</v>
      </c>
      <c r="N57" s="166"/>
      <c r="O57" s="166"/>
      <c r="P57" s="166"/>
      <c r="Q57" s="166"/>
      <c r="R57" s="166"/>
      <c r="S57" s="166"/>
      <c r="T57" s="166"/>
      <c r="U57" s="166"/>
      <c r="V57" s="166"/>
    </row>
    <row r="58" spans="1:22" s="148" customFormat="1" ht="79.900000000000006" customHeight="1" x14ac:dyDescent="0.25">
      <c r="A58" s="149"/>
      <c r="B58" s="279"/>
      <c r="C58" s="167"/>
      <c r="D58" s="167"/>
      <c r="E58" s="175"/>
      <c r="F58" s="124" t="s">
        <v>25</v>
      </c>
      <c r="G58" s="85">
        <f t="shared" si="15"/>
        <v>0</v>
      </c>
      <c r="H58" s="88">
        <v>0</v>
      </c>
      <c r="I58" s="88">
        <v>0</v>
      </c>
      <c r="J58" s="88">
        <v>0</v>
      </c>
      <c r="K58" s="88">
        <v>0</v>
      </c>
      <c r="L58" s="88">
        <v>0</v>
      </c>
      <c r="M58" s="88">
        <v>0</v>
      </c>
      <c r="N58" s="167"/>
      <c r="O58" s="167"/>
      <c r="P58" s="167"/>
      <c r="Q58" s="167"/>
      <c r="R58" s="167"/>
      <c r="S58" s="167"/>
      <c r="T58" s="167"/>
      <c r="U58" s="167"/>
      <c r="V58" s="167"/>
    </row>
    <row r="59" spans="1:22" s="63" customFormat="1" ht="64.900000000000006" customHeight="1" x14ac:dyDescent="0.25">
      <c r="A59" s="72"/>
      <c r="B59" s="277" t="s">
        <v>219</v>
      </c>
      <c r="C59" s="165">
        <v>2025</v>
      </c>
      <c r="D59" s="165">
        <v>2030</v>
      </c>
      <c r="E59" s="174" t="s">
        <v>26</v>
      </c>
      <c r="F59" s="124" t="s">
        <v>17</v>
      </c>
      <c r="G59" s="85">
        <f t="shared" si="2"/>
        <v>150000</v>
      </c>
      <c r="H59" s="88">
        <f>H60+H61</f>
        <v>150000</v>
      </c>
      <c r="I59" s="88">
        <f t="shared" ref="I59:M59" si="17">I60+I61</f>
        <v>0</v>
      </c>
      <c r="J59" s="88">
        <f t="shared" si="17"/>
        <v>0</v>
      </c>
      <c r="K59" s="88">
        <f t="shared" si="17"/>
        <v>0</v>
      </c>
      <c r="L59" s="88">
        <f t="shared" si="17"/>
        <v>0</v>
      </c>
      <c r="M59" s="88">
        <f t="shared" si="17"/>
        <v>0</v>
      </c>
      <c r="N59" s="165" t="s">
        <v>120</v>
      </c>
      <c r="O59" s="165" t="s">
        <v>68</v>
      </c>
      <c r="P59" s="165">
        <v>100</v>
      </c>
      <c r="Q59" s="165">
        <v>100</v>
      </c>
      <c r="R59" s="165"/>
      <c r="S59" s="165"/>
      <c r="T59" s="165"/>
      <c r="U59" s="165"/>
      <c r="V59" s="165"/>
    </row>
    <row r="60" spans="1:22" s="63" customFormat="1" ht="64.900000000000006" customHeight="1" x14ac:dyDescent="0.25">
      <c r="A60" s="72"/>
      <c r="B60" s="278"/>
      <c r="C60" s="166"/>
      <c r="D60" s="166"/>
      <c r="E60" s="161"/>
      <c r="F60" s="124" t="s">
        <v>24</v>
      </c>
      <c r="G60" s="85">
        <f t="shared" si="2"/>
        <v>150000</v>
      </c>
      <c r="H60" s="89">
        <v>150000</v>
      </c>
      <c r="I60" s="88">
        <v>0</v>
      </c>
      <c r="J60" s="88">
        <v>0</v>
      </c>
      <c r="K60" s="88">
        <v>0</v>
      </c>
      <c r="L60" s="88">
        <v>0</v>
      </c>
      <c r="M60" s="88">
        <v>0</v>
      </c>
      <c r="N60" s="166"/>
      <c r="O60" s="166"/>
      <c r="P60" s="166"/>
      <c r="Q60" s="166"/>
      <c r="R60" s="166"/>
      <c r="S60" s="166"/>
      <c r="T60" s="166"/>
      <c r="U60" s="166"/>
      <c r="V60" s="166"/>
    </row>
    <row r="61" spans="1:22" s="63" customFormat="1" ht="64.900000000000006" customHeight="1" x14ac:dyDescent="0.25">
      <c r="A61" s="72"/>
      <c r="B61" s="279"/>
      <c r="C61" s="167"/>
      <c r="D61" s="167"/>
      <c r="E61" s="175"/>
      <c r="F61" s="124" t="s">
        <v>25</v>
      </c>
      <c r="G61" s="85">
        <f t="shared" si="2"/>
        <v>0</v>
      </c>
      <c r="H61" s="88">
        <v>0</v>
      </c>
      <c r="I61" s="88">
        <v>0</v>
      </c>
      <c r="J61" s="88">
        <v>0</v>
      </c>
      <c r="K61" s="88">
        <v>0</v>
      </c>
      <c r="L61" s="88">
        <v>0</v>
      </c>
      <c r="M61" s="88">
        <v>0</v>
      </c>
      <c r="N61" s="167"/>
      <c r="O61" s="167"/>
      <c r="P61" s="167"/>
      <c r="Q61" s="167"/>
      <c r="R61" s="167"/>
      <c r="S61" s="167"/>
      <c r="T61" s="167"/>
      <c r="U61" s="167"/>
      <c r="V61" s="167"/>
    </row>
    <row r="62" spans="1:22" s="73" customFormat="1" ht="45.75" customHeight="1" x14ac:dyDescent="0.25">
      <c r="A62" s="104"/>
      <c r="B62" s="277" t="s">
        <v>53</v>
      </c>
      <c r="C62" s="165">
        <v>2025</v>
      </c>
      <c r="D62" s="165">
        <v>2030</v>
      </c>
      <c r="E62" s="174" t="s">
        <v>26</v>
      </c>
      <c r="F62" s="124" t="s">
        <v>17</v>
      </c>
      <c r="G62" s="87" t="s">
        <v>31</v>
      </c>
      <c r="H62" s="87" t="s">
        <v>31</v>
      </c>
      <c r="I62" s="87" t="s">
        <v>31</v>
      </c>
      <c r="J62" s="87" t="s">
        <v>31</v>
      </c>
      <c r="K62" s="87" t="s">
        <v>31</v>
      </c>
      <c r="L62" s="87" t="s">
        <v>31</v>
      </c>
      <c r="M62" s="87" t="s">
        <v>31</v>
      </c>
      <c r="N62" s="4"/>
      <c r="O62" s="4"/>
      <c r="P62" s="4"/>
      <c r="Q62" s="4"/>
      <c r="R62" s="4"/>
      <c r="S62" s="4"/>
      <c r="T62" s="4"/>
      <c r="U62" s="4"/>
      <c r="V62" s="4"/>
    </row>
    <row r="63" spans="1:22" s="73" customFormat="1" ht="77.25" customHeight="1" x14ac:dyDescent="0.25">
      <c r="A63" s="104"/>
      <c r="B63" s="278"/>
      <c r="C63" s="166"/>
      <c r="D63" s="166"/>
      <c r="E63" s="161"/>
      <c r="F63" s="124" t="s">
        <v>24</v>
      </c>
      <c r="G63" s="87" t="s">
        <v>31</v>
      </c>
      <c r="H63" s="87" t="s">
        <v>31</v>
      </c>
      <c r="I63" s="87" t="s">
        <v>31</v>
      </c>
      <c r="J63" s="87" t="s">
        <v>31</v>
      </c>
      <c r="K63" s="87" t="s">
        <v>31</v>
      </c>
      <c r="L63" s="87" t="s">
        <v>31</v>
      </c>
      <c r="M63" s="87" t="s">
        <v>31</v>
      </c>
      <c r="N63" s="4"/>
      <c r="O63" s="4"/>
      <c r="P63" s="4"/>
      <c r="Q63" s="4"/>
      <c r="R63" s="4"/>
      <c r="S63" s="4"/>
      <c r="T63" s="4"/>
      <c r="U63" s="4"/>
      <c r="V63" s="4"/>
    </row>
    <row r="64" spans="1:22" s="73" customFormat="1" ht="78" customHeight="1" x14ac:dyDescent="0.25">
      <c r="A64" s="104"/>
      <c r="B64" s="279"/>
      <c r="C64" s="167"/>
      <c r="D64" s="167"/>
      <c r="E64" s="175"/>
      <c r="F64" s="124" t="s">
        <v>25</v>
      </c>
      <c r="G64" s="88" t="s">
        <v>31</v>
      </c>
      <c r="H64" s="88" t="s">
        <v>31</v>
      </c>
      <c r="I64" s="88" t="s">
        <v>31</v>
      </c>
      <c r="J64" s="88" t="s">
        <v>31</v>
      </c>
      <c r="K64" s="88" t="s">
        <v>31</v>
      </c>
      <c r="L64" s="88" t="s">
        <v>31</v>
      </c>
      <c r="M64" s="88" t="s">
        <v>31</v>
      </c>
      <c r="N64" s="4"/>
      <c r="O64" s="4"/>
      <c r="P64" s="4"/>
      <c r="Q64" s="4"/>
      <c r="R64" s="4"/>
      <c r="S64" s="4"/>
      <c r="T64" s="4"/>
      <c r="U64" s="4"/>
      <c r="V64" s="4"/>
    </row>
    <row r="65" spans="1:22" s="80" customFormat="1" ht="136.5" customHeight="1" x14ac:dyDescent="0.25">
      <c r="A65" s="100"/>
      <c r="B65" s="277" t="s">
        <v>27</v>
      </c>
      <c r="C65" s="165">
        <v>2025</v>
      </c>
      <c r="D65" s="165">
        <v>2030</v>
      </c>
      <c r="E65" s="174" t="s">
        <v>26</v>
      </c>
      <c r="F65" s="124" t="s">
        <v>17</v>
      </c>
      <c r="G65" s="88">
        <f>G66+G67</f>
        <v>244475265.03</v>
      </c>
      <c r="H65" s="142">
        <f>H66+H67</f>
        <v>36473158.82</v>
      </c>
      <c r="I65" s="143">
        <f t="shared" ref="I65:M65" si="18">I66+I67</f>
        <v>41025272.210000001</v>
      </c>
      <c r="J65" s="143">
        <f t="shared" si="18"/>
        <v>41744208.5</v>
      </c>
      <c r="K65" s="143">
        <f t="shared" si="18"/>
        <v>41744208.5</v>
      </c>
      <c r="L65" s="142">
        <f t="shared" si="18"/>
        <v>41744208.5</v>
      </c>
      <c r="M65" s="142">
        <f t="shared" si="18"/>
        <v>41744208.5</v>
      </c>
      <c r="N65" s="165" t="s">
        <v>16</v>
      </c>
      <c r="O65" s="165" t="s">
        <v>16</v>
      </c>
      <c r="P65" s="165" t="s">
        <v>16</v>
      </c>
      <c r="Q65" s="165" t="s">
        <v>16</v>
      </c>
      <c r="R65" s="165" t="s">
        <v>16</v>
      </c>
      <c r="S65" s="165" t="s">
        <v>16</v>
      </c>
      <c r="T65" s="165" t="s">
        <v>16</v>
      </c>
      <c r="U65" s="165" t="s">
        <v>16</v>
      </c>
      <c r="V65" s="165" t="s">
        <v>16</v>
      </c>
    </row>
    <row r="66" spans="1:22" s="80" customFormat="1" ht="51.75" customHeight="1" x14ac:dyDescent="0.25">
      <c r="A66" s="100"/>
      <c r="B66" s="278"/>
      <c r="C66" s="166"/>
      <c r="D66" s="166"/>
      <c r="E66" s="161"/>
      <c r="F66" s="124" t="s">
        <v>24</v>
      </c>
      <c r="G66" s="88">
        <f>SUM(H66:M66)</f>
        <v>244475265.03</v>
      </c>
      <c r="H66" s="88">
        <f>H69+H72+H87+H75+H78+H81+H84</f>
        <v>36473158.82</v>
      </c>
      <c r="I66" s="88">
        <f t="shared" ref="I66:M66" si="19">I69+I72+I87+I75+I78+I81+I84</f>
        <v>41025272.210000001</v>
      </c>
      <c r="J66" s="88">
        <f t="shared" si="19"/>
        <v>41744208.5</v>
      </c>
      <c r="K66" s="88">
        <f t="shared" si="19"/>
        <v>41744208.5</v>
      </c>
      <c r="L66" s="88">
        <f t="shared" si="19"/>
        <v>41744208.5</v>
      </c>
      <c r="M66" s="88">
        <f t="shared" si="19"/>
        <v>41744208.5</v>
      </c>
      <c r="N66" s="166"/>
      <c r="O66" s="166"/>
      <c r="P66" s="166"/>
      <c r="Q66" s="166"/>
      <c r="R66" s="166"/>
      <c r="S66" s="166"/>
      <c r="T66" s="166"/>
      <c r="U66" s="166"/>
      <c r="V66" s="166"/>
    </row>
    <row r="67" spans="1:22" s="80" customFormat="1" ht="61.5" customHeight="1" x14ac:dyDescent="0.25">
      <c r="A67" s="100"/>
      <c r="B67" s="279"/>
      <c r="C67" s="167"/>
      <c r="D67" s="167"/>
      <c r="E67" s="175"/>
      <c r="F67" s="124" t="s">
        <v>25</v>
      </c>
      <c r="G67" s="88">
        <f>SUM(H67:M67)</f>
        <v>0</v>
      </c>
      <c r="H67" s="88">
        <f>H70+H73+H76+H88+H79+H82+H85</f>
        <v>0</v>
      </c>
      <c r="I67" s="88">
        <f t="shared" ref="I67:M67" si="20">I70+I73+I76+I88+I79+I82+I85</f>
        <v>0</v>
      </c>
      <c r="J67" s="88">
        <f t="shared" si="20"/>
        <v>0</v>
      </c>
      <c r="K67" s="88">
        <f t="shared" si="20"/>
        <v>0</v>
      </c>
      <c r="L67" s="88">
        <f t="shared" si="20"/>
        <v>0</v>
      </c>
      <c r="M67" s="88">
        <f t="shared" si="20"/>
        <v>0</v>
      </c>
      <c r="N67" s="167"/>
      <c r="O67" s="167"/>
      <c r="P67" s="167"/>
      <c r="Q67" s="167"/>
      <c r="R67" s="167"/>
      <c r="S67" s="167"/>
      <c r="T67" s="167"/>
      <c r="U67" s="167"/>
      <c r="V67" s="167"/>
    </row>
    <row r="68" spans="1:22" s="101" customFormat="1" ht="61.5" customHeight="1" x14ac:dyDescent="0.25">
      <c r="A68" s="100"/>
      <c r="B68" s="277" t="s">
        <v>103</v>
      </c>
      <c r="C68" s="165">
        <v>2025</v>
      </c>
      <c r="D68" s="165">
        <v>2030</v>
      </c>
      <c r="E68" s="174" t="s">
        <v>26</v>
      </c>
      <c r="F68" s="124" t="s">
        <v>17</v>
      </c>
      <c r="G68" s="88">
        <f>G69+G70</f>
        <v>243961349.89999995</v>
      </c>
      <c r="H68" s="88">
        <f t="shared" ref="H68:M68" si="21">H69+H70</f>
        <v>36453930.039999999</v>
      </c>
      <c r="I68" s="88">
        <f t="shared" si="21"/>
        <v>40926334.939999998</v>
      </c>
      <c r="J68" s="88">
        <f>J69+J70</f>
        <v>41645271.229999997</v>
      </c>
      <c r="K68" s="88">
        <f t="shared" si="21"/>
        <v>41645271.229999997</v>
      </c>
      <c r="L68" s="88">
        <f t="shared" si="21"/>
        <v>41645271.229999997</v>
      </c>
      <c r="M68" s="88">
        <f t="shared" si="21"/>
        <v>41645271.229999997</v>
      </c>
      <c r="N68" s="223" t="s">
        <v>69</v>
      </c>
      <c r="O68" s="223" t="s">
        <v>68</v>
      </c>
      <c r="P68" s="238">
        <v>100</v>
      </c>
      <c r="Q68" s="238">
        <v>100</v>
      </c>
      <c r="R68" s="238">
        <v>100</v>
      </c>
      <c r="S68" s="238">
        <v>100</v>
      </c>
      <c r="T68" s="238">
        <v>100</v>
      </c>
      <c r="U68" s="238">
        <v>100</v>
      </c>
      <c r="V68" s="238">
        <v>100</v>
      </c>
    </row>
    <row r="69" spans="1:22" s="101" customFormat="1" ht="61.5" customHeight="1" x14ac:dyDescent="0.25">
      <c r="A69" s="100"/>
      <c r="B69" s="278"/>
      <c r="C69" s="166"/>
      <c r="D69" s="166"/>
      <c r="E69" s="161"/>
      <c r="F69" s="124" t="s">
        <v>24</v>
      </c>
      <c r="G69" s="88">
        <f>SUM(H69:M69)</f>
        <v>243961349.89999995</v>
      </c>
      <c r="H69" s="88">
        <v>36453930.039999999</v>
      </c>
      <c r="I69" s="88">
        <v>40926334.939999998</v>
      </c>
      <c r="J69" s="88">
        <v>41645271.229999997</v>
      </c>
      <c r="K69" s="88">
        <v>41645271.229999997</v>
      </c>
      <c r="L69" s="88">
        <v>41645271.229999997</v>
      </c>
      <c r="M69" s="88">
        <v>41645271.229999997</v>
      </c>
      <c r="N69" s="224"/>
      <c r="O69" s="224"/>
      <c r="P69" s="239"/>
      <c r="Q69" s="239"/>
      <c r="R69" s="239"/>
      <c r="S69" s="239"/>
      <c r="T69" s="239"/>
      <c r="U69" s="239"/>
      <c r="V69" s="239"/>
    </row>
    <row r="70" spans="1:22" s="101" customFormat="1" ht="61.5" customHeight="1" x14ac:dyDescent="0.25">
      <c r="A70" s="100"/>
      <c r="B70" s="279"/>
      <c r="C70" s="167"/>
      <c r="D70" s="167"/>
      <c r="E70" s="175"/>
      <c r="F70" s="124" t="s">
        <v>25</v>
      </c>
      <c r="G70" s="88">
        <f>SUM(H70:M70)</f>
        <v>0</v>
      </c>
      <c r="H70" s="88"/>
      <c r="I70" s="88"/>
      <c r="J70" s="88"/>
      <c r="K70" s="88"/>
      <c r="L70" s="86"/>
      <c r="M70" s="88"/>
      <c r="N70" s="225"/>
      <c r="O70" s="225"/>
      <c r="P70" s="240"/>
      <c r="Q70" s="240"/>
      <c r="R70" s="240"/>
      <c r="S70" s="240"/>
      <c r="T70" s="240"/>
      <c r="U70" s="240"/>
      <c r="V70" s="240"/>
    </row>
    <row r="71" spans="1:22" s="101" customFormat="1" ht="61.5" customHeight="1" x14ac:dyDescent="0.25">
      <c r="A71" s="134"/>
      <c r="B71" s="277" t="s">
        <v>127</v>
      </c>
      <c r="C71" s="165">
        <v>2025</v>
      </c>
      <c r="D71" s="165">
        <v>2030</v>
      </c>
      <c r="E71" s="174" t="s">
        <v>26</v>
      </c>
      <c r="F71" s="124" t="s">
        <v>17</v>
      </c>
      <c r="G71" s="88">
        <f>G72+G73</f>
        <v>0</v>
      </c>
      <c r="H71" s="88">
        <f>H72+H73</f>
        <v>0</v>
      </c>
      <c r="I71" s="88">
        <f t="shared" ref="I71:M71" si="22">I72+I73</f>
        <v>0</v>
      </c>
      <c r="J71" s="88">
        <f t="shared" si="22"/>
        <v>0</v>
      </c>
      <c r="K71" s="88">
        <f t="shared" si="22"/>
        <v>0</v>
      </c>
      <c r="L71" s="86">
        <f t="shared" si="22"/>
        <v>0</v>
      </c>
      <c r="M71" s="88">
        <f t="shared" si="22"/>
        <v>0</v>
      </c>
      <c r="N71" s="223" t="s">
        <v>120</v>
      </c>
      <c r="O71" s="223" t="s">
        <v>68</v>
      </c>
      <c r="P71" s="238"/>
      <c r="Q71" s="238"/>
      <c r="R71" s="238"/>
      <c r="S71" s="241"/>
      <c r="T71" s="241"/>
      <c r="U71" s="241"/>
      <c r="V71" s="241"/>
    </row>
    <row r="72" spans="1:22" s="101" customFormat="1" ht="61.5" customHeight="1" x14ac:dyDescent="0.25">
      <c r="A72" s="134"/>
      <c r="B72" s="278"/>
      <c r="C72" s="166"/>
      <c r="D72" s="166"/>
      <c r="E72" s="161"/>
      <c r="F72" s="124" t="s">
        <v>24</v>
      </c>
      <c r="G72" s="88">
        <f>SUM(H72:M72)</f>
        <v>0</v>
      </c>
      <c r="H72" s="88">
        <v>0</v>
      </c>
      <c r="I72" s="88">
        <v>0</v>
      </c>
      <c r="J72" s="88">
        <v>0</v>
      </c>
      <c r="K72" s="88">
        <v>0</v>
      </c>
      <c r="L72" s="86">
        <v>0</v>
      </c>
      <c r="M72" s="88">
        <v>0</v>
      </c>
      <c r="N72" s="224"/>
      <c r="O72" s="224"/>
      <c r="P72" s="239"/>
      <c r="Q72" s="239"/>
      <c r="R72" s="239"/>
      <c r="S72" s="242"/>
      <c r="T72" s="242"/>
      <c r="U72" s="242"/>
      <c r="V72" s="242"/>
    </row>
    <row r="73" spans="1:22" s="101" customFormat="1" ht="78" customHeight="1" x14ac:dyDescent="0.25">
      <c r="A73" s="134"/>
      <c r="B73" s="279"/>
      <c r="C73" s="167"/>
      <c r="D73" s="167"/>
      <c r="E73" s="175"/>
      <c r="F73" s="124" t="s">
        <v>25</v>
      </c>
      <c r="G73" s="88">
        <f>SUM(H73:M73)</f>
        <v>0</v>
      </c>
      <c r="H73" s="88">
        <v>0</v>
      </c>
      <c r="I73" s="88">
        <v>0</v>
      </c>
      <c r="J73" s="88">
        <v>0</v>
      </c>
      <c r="K73" s="88">
        <v>0</v>
      </c>
      <c r="L73" s="88">
        <v>0</v>
      </c>
      <c r="M73" s="88">
        <v>0</v>
      </c>
      <c r="N73" s="225"/>
      <c r="O73" s="225"/>
      <c r="P73" s="240"/>
      <c r="Q73" s="240"/>
      <c r="R73" s="240"/>
      <c r="S73" s="243"/>
      <c r="T73" s="243"/>
      <c r="U73" s="243"/>
      <c r="V73" s="243"/>
    </row>
    <row r="74" spans="1:22" s="135" customFormat="1" ht="78" customHeight="1" x14ac:dyDescent="0.25">
      <c r="A74" s="134"/>
      <c r="B74" s="277" t="s">
        <v>142</v>
      </c>
      <c r="C74" s="165">
        <v>2025</v>
      </c>
      <c r="D74" s="165">
        <v>2030</v>
      </c>
      <c r="E74" s="174" t="s">
        <v>26</v>
      </c>
      <c r="F74" s="124" t="s">
        <v>17</v>
      </c>
      <c r="G74" s="88">
        <f>G75+G76</f>
        <v>460000</v>
      </c>
      <c r="H74" s="122">
        <f>H75+H76</f>
        <v>10000</v>
      </c>
      <c r="I74" s="122">
        <f t="shared" ref="I74:M74" si="23">I75+I76</f>
        <v>90000</v>
      </c>
      <c r="J74" s="122">
        <f t="shared" si="23"/>
        <v>90000</v>
      </c>
      <c r="K74" s="122">
        <f t="shared" si="23"/>
        <v>90000</v>
      </c>
      <c r="L74" s="122">
        <f t="shared" si="23"/>
        <v>90000</v>
      </c>
      <c r="M74" s="122">
        <f t="shared" si="23"/>
        <v>90000</v>
      </c>
      <c r="N74" s="223" t="s">
        <v>120</v>
      </c>
      <c r="O74" s="223" t="s">
        <v>68</v>
      </c>
      <c r="P74" s="238">
        <v>100</v>
      </c>
      <c r="Q74" s="238">
        <v>100</v>
      </c>
      <c r="R74" s="238">
        <v>100</v>
      </c>
      <c r="S74" s="238">
        <v>100</v>
      </c>
      <c r="T74" s="238"/>
      <c r="U74" s="238"/>
      <c r="V74" s="238"/>
    </row>
    <row r="75" spans="1:22" s="135" customFormat="1" ht="78" customHeight="1" x14ac:dyDescent="0.25">
      <c r="A75" s="134"/>
      <c r="B75" s="278"/>
      <c r="C75" s="166"/>
      <c r="D75" s="166"/>
      <c r="E75" s="161"/>
      <c r="F75" s="124" t="s">
        <v>24</v>
      </c>
      <c r="G75" s="88">
        <f>SUM(H75:M75)</f>
        <v>460000</v>
      </c>
      <c r="H75" s="122">
        <v>10000</v>
      </c>
      <c r="I75" s="122">
        <v>90000</v>
      </c>
      <c r="J75" s="122">
        <v>90000</v>
      </c>
      <c r="K75" s="139">
        <v>90000</v>
      </c>
      <c r="L75" s="139">
        <v>90000</v>
      </c>
      <c r="M75" s="139">
        <v>90000</v>
      </c>
      <c r="N75" s="224"/>
      <c r="O75" s="224"/>
      <c r="P75" s="239"/>
      <c r="Q75" s="239"/>
      <c r="R75" s="239"/>
      <c r="S75" s="239"/>
      <c r="T75" s="239"/>
      <c r="U75" s="239"/>
      <c r="V75" s="239"/>
    </row>
    <row r="76" spans="1:22" s="135" customFormat="1" ht="78" customHeight="1" x14ac:dyDescent="0.25">
      <c r="A76" s="134"/>
      <c r="B76" s="279"/>
      <c r="C76" s="167"/>
      <c r="D76" s="167"/>
      <c r="E76" s="175"/>
      <c r="F76" s="124" t="s">
        <v>25</v>
      </c>
      <c r="G76" s="88">
        <f>SUM(H76:M76)</f>
        <v>0</v>
      </c>
      <c r="H76" s="122">
        <v>0</v>
      </c>
      <c r="I76" s="122">
        <v>0</v>
      </c>
      <c r="J76" s="122">
        <v>0</v>
      </c>
      <c r="K76" s="122">
        <v>0</v>
      </c>
      <c r="L76" s="122">
        <v>0</v>
      </c>
      <c r="M76" s="122">
        <v>0</v>
      </c>
      <c r="N76" s="225"/>
      <c r="O76" s="225"/>
      <c r="P76" s="240"/>
      <c r="Q76" s="240"/>
      <c r="R76" s="240"/>
      <c r="S76" s="240"/>
      <c r="T76" s="240"/>
      <c r="U76" s="240"/>
      <c r="V76" s="240"/>
    </row>
    <row r="77" spans="1:22" s="135" customFormat="1" ht="97.5" customHeight="1" x14ac:dyDescent="0.25">
      <c r="A77" s="226"/>
      <c r="B77" s="277" t="s">
        <v>176</v>
      </c>
      <c r="C77" s="165">
        <v>2025</v>
      </c>
      <c r="D77" s="165">
        <v>2030</v>
      </c>
      <c r="E77" s="174" t="s">
        <v>26</v>
      </c>
      <c r="F77" s="124" t="s">
        <v>17</v>
      </c>
      <c r="G77" s="88">
        <f>G78+G79</f>
        <v>0</v>
      </c>
      <c r="H77" s="122">
        <f>H78+H79</f>
        <v>0</v>
      </c>
      <c r="I77" s="122">
        <f t="shared" ref="I77:M77" si="24">I78+I79</f>
        <v>0</v>
      </c>
      <c r="J77" s="122">
        <f t="shared" si="24"/>
        <v>0</v>
      </c>
      <c r="K77" s="122">
        <f t="shared" si="24"/>
        <v>0</v>
      </c>
      <c r="L77" s="122">
        <f t="shared" si="24"/>
        <v>0</v>
      </c>
      <c r="M77" s="122">
        <f t="shared" si="24"/>
        <v>0</v>
      </c>
      <c r="N77" s="165" t="s">
        <v>177</v>
      </c>
      <c r="O77" s="223" t="s">
        <v>68</v>
      </c>
      <c r="P77" s="238"/>
      <c r="Q77" s="238"/>
      <c r="R77" s="238"/>
      <c r="S77" s="241"/>
      <c r="T77" s="223"/>
      <c r="U77" s="223"/>
      <c r="V77" s="223"/>
    </row>
    <row r="78" spans="1:22" s="135" customFormat="1" ht="108.75" customHeight="1" x14ac:dyDescent="0.25">
      <c r="A78" s="227"/>
      <c r="B78" s="278"/>
      <c r="C78" s="166"/>
      <c r="D78" s="166"/>
      <c r="E78" s="161"/>
      <c r="F78" s="124" t="s">
        <v>24</v>
      </c>
      <c r="G78" s="88">
        <f>SUM(H78:M78)</f>
        <v>0</v>
      </c>
      <c r="H78" s="122">
        <v>0</v>
      </c>
      <c r="I78" s="122">
        <v>0</v>
      </c>
      <c r="J78" s="122">
        <v>0</v>
      </c>
      <c r="K78" s="139">
        <v>0</v>
      </c>
      <c r="L78" s="139">
        <v>0</v>
      </c>
      <c r="M78" s="139">
        <v>0</v>
      </c>
      <c r="N78" s="166"/>
      <c r="O78" s="224"/>
      <c r="P78" s="239"/>
      <c r="Q78" s="239"/>
      <c r="R78" s="239"/>
      <c r="S78" s="242"/>
      <c r="T78" s="224"/>
      <c r="U78" s="224"/>
      <c r="V78" s="224"/>
    </row>
    <row r="79" spans="1:22" s="135" customFormat="1" ht="121.5" customHeight="1" x14ac:dyDescent="0.25">
      <c r="A79" s="228"/>
      <c r="B79" s="279"/>
      <c r="C79" s="167"/>
      <c r="D79" s="167"/>
      <c r="E79" s="175"/>
      <c r="F79" s="124" t="s">
        <v>25</v>
      </c>
      <c r="G79" s="88">
        <f>SUM(H79:M79)</f>
        <v>0</v>
      </c>
      <c r="H79" s="122">
        <v>0</v>
      </c>
      <c r="I79" s="139">
        <v>0</v>
      </c>
      <c r="J79" s="139">
        <v>0</v>
      </c>
      <c r="K79" s="139">
        <v>0</v>
      </c>
      <c r="L79" s="139">
        <v>0</v>
      </c>
      <c r="M79" s="139">
        <v>0</v>
      </c>
      <c r="N79" s="167"/>
      <c r="O79" s="225"/>
      <c r="P79" s="240"/>
      <c r="Q79" s="240"/>
      <c r="R79" s="240"/>
      <c r="S79" s="243"/>
      <c r="T79" s="225"/>
      <c r="U79" s="225"/>
      <c r="V79" s="225"/>
    </row>
    <row r="80" spans="1:22" ht="31.15" customHeight="1" x14ac:dyDescent="0.25">
      <c r="A80" s="10"/>
      <c r="B80" s="265" t="s">
        <v>185</v>
      </c>
      <c r="C80" s="165">
        <v>2025</v>
      </c>
      <c r="D80" s="165">
        <v>2030</v>
      </c>
      <c r="E80" s="174" t="s">
        <v>26</v>
      </c>
      <c r="F80" s="124" t="s">
        <v>17</v>
      </c>
      <c r="G80" s="88">
        <f>G81+G82</f>
        <v>53915.130000000005</v>
      </c>
      <c r="H80" s="122">
        <f>H81+H82</f>
        <v>9228.7800000000007</v>
      </c>
      <c r="I80" s="122">
        <f t="shared" ref="I80:M80" si="25">I81+I82</f>
        <v>8937.27</v>
      </c>
      <c r="J80" s="122">
        <f t="shared" si="25"/>
        <v>8937.27</v>
      </c>
      <c r="K80" s="122">
        <f t="shared" si="25"/>
        <v>8937.27</v>
      </c>
      <c r="L80" s="122">
        <f t="shared" si="25"/>
        <v>8937.27</v>
      </c>
      <c r="M80" s="122">
        <f t="shared" si="25"/>
        <v>8937.27</v>
      </c>
      <c r="N80" s="186" t="s">
        <v>188</v>
      </c>
      <c r="O80" s="222" t="s">
        <v>68</v>
      </c>
      <c r="P80" s="238">
        <v>100</v>
      </c>
      <c r="Q80" s="238">
        <v>100</v>
      </c>
      <c r="R80" s="238">
        <v>100</v>
      </c>
      <c r="S80" s="238">
        <v>100</v>
      </c>
      <c r="T80" s="238">
        <v>100</v>
      </c>
      <c r="U80" s="238">
        <v>100</v>
      </c>
      <c r="V80" s="238">
        <v>100</v>
      </c>
    </row>
    <row r="81" spans="1:22" ht="111" customHeight="1" x14ac:dyDescent="0.25">
      <c r="A81" s="10"/>
      <c r="B81" s="266"/>
      <c r="C81" s="166"/>
      <c r="D81" s="166"/>
      <c r="E81" s="161"/>
      <c r="F81" s="124" t="s">
        <v>24</v>
      </c>
      <c r="G81" s="88">
        <f>SUM(H81:M81)</f>
        <v>53915.130000000005</v>
      </c>
      <c r="H81" s="122">
        <v>9228.7800000000007</v>
      </c>
      <c r="I81" s="122">
        <v>8937.27</v>
      </c>
      <c r="J81" s="122">
        <v>8937.27</v>
      </c>
      <c r="K81" s="139">
        <v>8937.27</v>
      </c>
      <c r="L81" s="139">
        <v>8937.27</v>
      </c>
      <c r="M81" s="139">
        <v>8937.27</v>
      </c>
      <c r="N81" s="187"/>
      <c r="O81" s="222"/>
      <c r="P81" s="239"/>
      <c r="Q81" s="239"/>
      <c r="R81" s="239"/>
      <c r="S81" s="239"/>
      <c r="T81" s="239"/>
      <c r="U81" s="239"/>
      <c r="V81" s="239"/>
    </row>
    <row r="82" spans="1:22" ht="57" customHeight="1" x14ac:dyDescent="0.25">
      <c r="A82" s="10"/>
      <c r="B82" s="267"/>
      <c r="C82" s="167"/>
      <c r="D82" s="167"/>
      <c r="E82" s="175"/>
      <c r="F82" s="124" t="s">
        <v>25</v>
      </c>
      <c r="G82" s="88">
        <f>SUM(H82:M82)</f>
        <v>0</v>
      </c>
      <c r="H82" s="122">
        <v>0</v>
      </c>
      <c r="I82" s="122">
        <v>0</v>
      </c>
      <c r="J82" s="122">
        <v>0</v>
      </c>
      <c r="K82" s="122">
        <v>0</v>
      </c>
      <c r="L82" s="126">
        <v>0</v>
      </c>
      <c r="M82" s="122">
        <v>0</v>
      </c>
      <c r="N82" s="188"/>
      <c r="O82" s="222"/>
      <c r="P82" s="240"/>
      <c r="Q82" s="240"/>
      <c r="R82" s="240"/>
      <c r="S82" s="240"/>
      <c r="T82" s="240"/>
      <c r="U82" s="240"/>
      <c r="V82" s="240"/>
    </row>
    <row r="83" spans="1:22" ht="31.15" customHeight="1" x14ac:dyDescent="0.25">
      <c r="A83" s="168"/>
      <c r="B83" s="277" t="s">
        <v>204</v>
      </c>
      <c r="C83" s="165">
        <v>2025</v>
      </c>
      <c r="D83" s="165">
        <v>2030</v>
      </c>
      <c r="E83" s="174" t="s">
        <v>26</v>
      </c>
      <c r="F83" s="124" t="s">
        <v>17</v>
      </c>
      <c r="G83" s="88">
        <f>G84+G85</f>
        <v>0</v>
      </c>
      <c r="H83" s="122">
        <f>H84+H85</f>
        <v>0</v>
      </c>
      <c r="I83" s="122">
        <f t="shared" ref="I83:M83" si="26">I84+I85</f>
        <v>0</v>
      </c>
      <c r="J83" s="122">
        <f t="shared" si="26"/>
        <v>0</v>
      </c>
      <c r="K83" s="122">
        <f t="shared" si="26"/>
        <v>0</v>
      </c>
      <c r="L83" s="122">
        <f t="shared" si="26"/>
        <v>0</v>
      </c>
      <c r="M83" s="122">
        <f t="shared" si="26"/>
        <v>0</v>
      </c>
      <c r="N83" s="165" t="s">
        <v>180</v>
      </c>
      <c r="O83" s="222" t="s">
        <v>68</v>
      </c>
      <c r="P83" s="221"/>
      <c r="Q83" s="221"/>
      <c r="R83" s="221"/>
      <c r="S83" s="222"/>
      <c r="T83" s="223"/>
      <c r="U83" s="223"/>
      <c r="V83" s="223"/>
    </row>
    <row r="84" spans="1:22" ht="124.9" customHeight="1" x14ac:dyDescent="0.25">
      <c r="A84" s="169"/>
      <c r="B84" s="278"/>
      <c r="C84" s="166"/>
      <c r="D84" s="166"/>
      <c r="E84" s="161"/>
      <c r="F84" s="124" t="s">
        <v>24</v>
      </c>
      <c r="G84" s="88">
        <f>SUM(H84:M84)</f>
        <v>0</v>
      </c>
      <c r="H84" s="122">
        <v>0</v>
      </c>
      <c r="I84" s="139">
        <v>0</v>
      </c>
      <c r="J84" s="139">
        <v>0</v>
      </c>
      <c r="K84" s="139">
        <v>0</v>
      </c>
      <c r="L84" s="139">
        <v>0</v>
      </c>
      <c r="M84" s="139">
        <v>0</v>
      </c>
      <c r="N84" s="166"/>
      <c r="O84" s="222"/>
      <c r="P84" s="221"/>
      <c r="Q84" s="221"/>
      <c r="R84" s="221"/>
      <c r="S84" s="222"/>
      <c r="T84" s="224"/>
      <c r="U84" s="224"/>
      <c r="V84" s="224"/>
    </row>
    <row r="85" spans="1:22" ht="62.45" customHeight="1" x14ac:dyDescent="0.25">
      <c r="A85" s="169"/>
      <c r="B85" s="279"/>
      <c r="C85" s="167"/>
      <c r="D85" s="167"/>
      <c r="E85" s="175"/>
      <c r="F85" s="124" t="s">
        <v>25</v>
      </c>
      <c r="G85" s="88">
        <f>SUM(H85:M85)</f>
        <v>0</v>
      </c>
      <c r="H85" s="122">
        <v>0</v>
      </c>
      <c r="I85" s="139">
        <v>0</v>
      </c>
      <c r="J85" s="139">
        <v>0</v>
      </c>
      <c r="K85" s="139">
        <v>0</v>
      </c>
      <c r="L85" s="139">
        <v>0</v>
      </c>
      <c r="M85" s="139">
        <v>0</v>
      </c>
      <c r="N85" s="167"/>
      <c r="O85" s="222"/>
      <c r="P85" s="221"/>
      <c r="Q85" s="221"/>
      <c r="R85" s="221"/>
      <c r="S85" s="222"/>
      <c r="T85" s="225"/>
      <c r="U85" s="225"/>
      <c r="V85" s="225"/>
    </row>
    <row r="86" spans="1:22" ht="69.75" customHeight="1" x14ac:dyDescent="0.25">
      <c r="A86" s="169"/>
      <c r="B86" s="277" t="s">
        <v>205</v>
      </c>
      <c r="C86" s="165">
        <v>2025</v>
      </c>
      <c r="D86" s="165">
        <v>2030</v>
      </c>
      <c r="E86" s="174" t="s">
        <v>26</v>
      </c>
      <c r="F86" s="124" t="s">
        <v>17</v>
      </c>
      <c r="G86" s="88">
        <f>G87+G88</f>
        <v>0</v>
      </c>
      <c r="H86" s="122">
        <f>H87+H88</f>
        <v>0</v>
      </c>
      <c r="I86" s="122">
        <f t="shared" ref="I86:M86" si="27">I87+I88</f>
        <v>0</v>
      </c>
      <c r="J86" s="122">
        <f t="shared" si="27"/>
        <v>0</v>
      </c>
      <c r="K86" s="122">
        <f t="shared" si="27"/>
        <v>0</v>
      </c>
      <c r="L86" s="122">
        <f t="shared" si="27"/>
        <v>0</v>
      </c>
      <c r="M86" s="122">
        <f t="shared" si="27"/>
        <v>0</v>
      </c>
      <c r="N86" s="106" t="s">
        <v>192</v>
      </c>
      <c r="O86" s="108" t="s">
        <v>68</v>
      </c>
      <c r="P86" s="109"/>
      <c r="Q86" s="109"/>
      <c r="R86" s="109"/>
      <c r="S86" s="108"/>
      <c r="T86" s="108"/>
      <c r="U86" s="114"/>
      <c r="V86" s="111"/>
    </row>
    <row r="87" spans="1:22" ht="69.75" customHeight="1" x14ac:dyDescent="0.25">
      <c r="A87" s="169"/>
      <c r="B87" s="278"/>
      <c r="C87" s="166"/>
      <c r="D87" s="166"/>
      <c r="E87" s="161"/>
      <c r="F87" s="124" t="s">
        <v>24</v>
      </c>
      <c r="G87" s="88">
        <f>SUM(H87:M87)</f>
        <v>0</v>
      </c>
      <c r="H87" s="122">
        <v>0</v>
      </c>
      <c r="I87" s="139">
        <v>0</v>
      </c>
      <c r="J87" s="139">
        <v>0</v>
      </c>
      <c r="K87" s="139">
        <v>0</v>
      </c>
      <c r="L87" s="139">
        <v>0</v>
      </c>
      <c r="M87" s="139">
        <v>0</v>
      </c>
      <c r="N87" s="106" t="s">
        <v>190</v>
      </c>
      <c r="O87" s="108" t="s">
        <v>160</v>
      </c>
      <c r="P87" s="109"/>
      <c r="Q87" s="109"/>
      <c r="R87" s="109"/>
      <c r="S87" s="108"/>
      <c r="T87" s="108"/>
      <c r="U87" s="114"/>
      <c r="V87" s="112"/>
    </row>
    <row r="88" spans="1:22" ht="62.45" customHeight="1" x14ac:dyDescent="0.25">
      <c r="A88" s="170"/>
      <c r="B88" s="279"/>
      <c r="C88" s="167"/>
      <c r="D88" s="167"/>
      <c r="E88" s="175"/>
      <c r="F88" s="124" t="s">
        <v>25</v>
      </c>
      <c r="G88" s="88">
        <f>SUM(H88:M88)</f>
        <v>0</v>
      </c>
      <c r="H88" s="122">
        <v>0</v>
      </c>
      <c r="I88" s="139">
        <v>0</v>
      </c>
      <c r="J88" s="139">
        <v>0</v>
      </c>
      <c r="K88" s="139">
        <v>0</v>
      </c>
      <c r="L88" s="139">
        <v>0</v>
      </c>
      <c r="M88" s="139">
        <v>0</v>
      </c>
      <c r="N88" s="106" t="s">
        <v>191</v>
      </c>
      <c r="O88" s="108" t="s">
        <v>160</v>
      </c>
      <c r="P88" s="109"/>
      <c r="Q88" s="109"/>
      <c r="R88" s="109"/>
      <c r="S88" s="108"/>
      <c r="T88" s="108"/>
      <c r="U88" s="114"/>
      <c r="V88" s="113"/>
    </row>
    <row r="89" spans="1:22" ht="15.75" customHeight="1" x14ac:dyDescent="0.25">
      <c r="A89" s="226"/>
      <c r="B89" s="277" t="s">
        <v>117</v>
      </c>
      <c r="C89" s="165">
        <v>2025</v>
      </c>
      <c r="D89" s="165">
        <v>2030</v>
      </c>
      <c r="E89" s="174" t="s">
        <v>26</v>
      </c>
      <c r="F89" s="180"/>
      <c r="G89" s="178"/>
      <c r="H89" s="178"/>
      <c r="I89" s="178"/>
      <c r="J89" s="178"/>
      <c r="K89" s="178"/>
      <c r="L89" s="178"/>
      <c r="M89" s="178"/>
      <c r="N89" s="226"/>
      <c r="O89" s="226"/>
      <c r="P89" s="226"/>
      <c r="Q89" s="226"/>
      <c r="R89" s="226"/>
      <c r="S89" s="226"/>
      <c r="T89" s="226"/>
      <c r="U89" s="226"/>
      <c r="V89" s="226"/>
    </row>
    <row r="90" spans="1:22" ht="57" customHeight="1" x14ac:dyDescent="0.25">
      <c r="A90" s="227"/>
      <c r="B90" s="278"/>
      <c r="C90" s="166"/>
      <c r="D90" s="166"/>
      <c r="E90" s="161"/>
      <c r="F90" s="181"/>
      <c r="G90" s="283"/>
      <c r="H90" s="283"/>
      <c r="I90" s="283"/>
      <c r="J90" s="283"/>
      <c r="K90" s="283"/>
      <c r="L90" s="283"/>
      <c r="M90" s="283"/>
      <c r="N90" s="227"/>
      <c r="O90" s="227"/>
      <c r="P90" s="227"/>
      <c r="Q90" s="227"/>
      <c r="R90" s="227"/>
      <c r="S90" s="227"/>
      <c r="T90" s="227"/>
      <c r="U90" s="227"/>
      <c r="V90" s="227"/>
    </row>
    <row r="91" spans="1:22" ht="62.45" customHeight="1" x14ac:dyDescent="0.25">
      <c r="A91" s="228"/>
      <c r="B91" s="279"/>
      <c r="C91" s="167"/>
      <c r="D91" s="167"/>
      <c r="E91" s="175"/>
      <c r="F91" s="182"/>
      <c r="G91" s="179"/>
      <c r="H91" s="179"/>
      <c r="I91" s="179"/>
      <c r="J91" s="179"/>
      <c r="K91" s="179"/>
      <c r="L91" s="179"/>
      <c r="M91" s="179"/>
      <c r="N91" s="228"/>
      <c r="O91" s="228"/>
      <c r="P91" s="228"/>
      <c r="Q91" s="228"/>
      <c r="R91" s="228"/>
      <c r="S91" s="228"/>
      <c r="T91" s="228"/>
      <c r="U91" s="228"/>
      <c r="V91" s="228"/>
    </row>
    <row r="92" spans="1:22" ht="31.5" customHeight="1" x14ac:dyDescent="0.25">
      <c r="A92" s="57"/>
      <c r="B92" s="277" t="s">
        <v>28</v>
      </c>
      <c r="C92" s="165">
        <v>2025</v>
      </c>
      <c r="D92" s="165">
        <v>2030</v>
      </c>
      <c r="E92" s="174" t="s">
        <v>26</v>
      </c>
      <c r="F92" s="124" t="s">
        <v>17</v>
      </c>
      <c r="G92" s="87">
        <f>G93+G94</f>
        <v>92762727.730000004</v>
      </c>
      <c r="H92" s="87">
        <f>H93+H94</f>
        <v>19724546.41</v>
      </c>
      <c r="I92" s="87">
        <f t="shared" ref="I92:M92" si="28">I93+I94</f>
        <v>20438518.200000003</v>
      </c>
      <c r="J92" s="87">
        <f t="shared" si="28"/>
        <v>20559395.579999998</v>
      </c>
      <c r="K92" s="87">
        <f t="shared" si="28"/>
        <v>10680089.18</v>
      </c>
      <c r="L92" s="87">
        <f t="shared" si="28"/>
        <v>10680089.18</v>
      </c>
      <c r="M92" s="87">
        <f t="shared" si="28"/>
        <v>10680089.18</v>
      </c>
      <c r="N92" s="165" t="s">
        <v>16</v>
      </c>
      <c r="O92" s="165" t="s">
        <v>16</v>
      </c>
      <c r="P92" s="165" t="s">
        <v>16</v>
      </c>
      <c r="Q92" s="165" t="s">
        <v>16</v>
      </c>
      <c r="R92" s="165" t="s">
        <v>16</v>
      </c>
      <c r="S92" s="165" t="s">
        <v>16</v>
      </c>
      <c r="T92" s="165" t="s">
        <v>16</v>
      </c>
      <c r="U92" s="165" t="s">
        <v>16</v>
      </c>
      <c r="V92" s="165" t="s">
        <v>16</v>
      </c>
    </row>
    <row r="93" spans="1:22" ht="51" customHeight="1" x14ac:dyDescent="0.25">
      <c r="A93" s="57"/>
      <c r="B93" s="278"/>
      <c r="C93" s="166"/>
      <c r="D93" s="166"/>
      <c r="E93" s="161"/>
      <c r="F93" s="124" t="s">
        <v>24</v>
      </c>
      <c r="G93" s="87">
        <f>SUM(H93:M93)</f>
        <v>63124808.530000001</v>
      </c>
      <c r="H93" s="87">
        <f>H96+H99+H102</f>
        <v>9845240.0099999998</v>
      </c>
      <c r="I93" s="87">
        <f t="shared" ref="I93:M93" si="29">I96+I99+I102</f>
        <v>10559211.800000001</v>
      </c>
      <c r="J93" s="87">
        <f t="shared" si="29"/>
        <v>10680089.18</v>
      </c>
      <c r="K93" s="87">
        <f t="shared" si="29"/>
        <v>10680089.18</v>
      </c>
      <c r="L93" s="87">
        <f t="shared" si="29"/>
        <v>10680089.18</v>
      </c>
      <c r="M93" s="87">
        <f t="shared" si="29"/>
        <v>10680089.18</v>
      </c>
      <c r="N93" s="166"/>
      <c r="O93" s="166"/>
      <c r="P93" s="166"/>
      <c r="Q93" s="166"/>
      <c r="R93" s="166"/>
      <c r="S93" s="166"/>
      <c r="T93" s="166"/>
      <c r="U93" s="166"/>
      <c r="V93" s="166"/>
    </row>
    <row r="94" spans="1:22" ht="62.45" customHeight="1" x14ac:dyDescent="0.25">
      <c r="A94" s="57"/>
      <c r="B94" s="279"/>
      <c r="C94" s="167"/>
      <c r="D94" s="167"/>
      <c r="E94" s="175"/>
      <c r="F94" s="124" t="s">
        <v>25</v>
      </c>
      <c r="G94" s="87">
        <f>SUM(H94:M94)</f>
        <v>29637919.200000003</v>
      </c>
      <c r="H94" s="87">
        <f>H97+H100+H103</f>
        <v>9879306.4000000004</v>
      </c>
      <c r="I94" s="87">
        <f t="shared" ref="I94:M94" si="30">I97+I100+I103</f>
        <v>9879306.4000000004</v>
      </c>
      <c r="J94" s="87">
        <f t="shared" si="30"/>
        <v>9879306.4000000004</v>
      </c>
      <c r="K94" s="87">
        <f t="shared" si="30"/>
        <v>0</v>
      </c>
      <c r="L94" s="87">
        <f t="shared" si="30"/>
        <v>0</v>
      </c>
      <c r="M94" s="87">
        <f t="shared" si="30"/>
        <v>0</v>
      </c>
      <c r="N94" s="167"/>
      <c r="O94" s="167"/>
      <c r="P94" s="167"/>
      <c r="Q94" s="167"/>
      <c r="R94" s="167"/>
      <c r="S94" s="167"/>
      <c r="T94" s="167"/>
      <c r="U94" s="167"/>
      <c r="V94" s="167"/>
    </row>
    <row r="95" spans="1:22" s="59" customFormat="1" ht="62.45" customHeight="1" x14ac:dyDescent="0.25">
      <c r="A95" s="62"/>
      <c r="B95" s="277" t="s">
        <v>100</v>
      </c>
      <c r="C95" s="165">
        <v>2025</v>
      </c>
      <c r="D95" s="165">
        <v>2030</v>
      </c>
      <c r="E95" s="174" t="s">
        <v>26</v>
      </c>
      <c r="F95" s="124" t="s">
        <v>17</v>
      </c>
      <c r="G95" s="87">
        <f t="shared" ref="G95:M95" si="31">G96+G97</f>
        <v>17032180.149999999</v>
      </c>
      <c r="H95" s="87">
        <f t="shared" si="31"/>
        <v>3640775.28</v>
      </c>
      <c r="I95" s="87">
        <f t="shared" si="31"/>
        <v>2581579.0699999998</v>
      </c>
      <c r="J95" s="87">
        <f>J96+J97</f>
        <v>2702456.45</v>
      </c>
      <c r="K95" s="87">
        <f t="shared" si="31"/>
        <v>2702456.45</v>
      </c>
      <c r="L95" s="87">
        <f t="shared" si="31"/>
        <v>2702456.45</v>
      </c>
      <c r="M95" s="85">
        <f t="shared" si="31"/>
        <v>2702456.45</v>
      </c>
      <c r="N95" s="171" t="s">
        <v>70</v>
      </c>
      <c r="O95" s="165" t="s">
        <v>68</v>
      </c>
      <c r="P95" s="165"/>
      <c r="Q95" s="165">
        <v>79</v>
      </c>
      <c r="R95" s="165">
        <v>80</v>
      </c>
      <c r="S95" s="165">
        <v>81</v>
      </c>
      <c r="T95" s="165">
        <v>0</v>
      </c>
      <c r="U95" s="165">
        <v>0</v>
      </c>
      <c r="V95" s="165">
        <v>0</v>
      </c>
    </row>
    <row r="96" spans="1:22" s="59" customFormat="1" ht="62.45" customHeight="1" x14ac:dyDescent="0.25">
      <c r="A96" s="62"/>
      <c r="B96" s="278"/>
      <c r="C96" s="166"/>
      <c r="D96" s="166"/>
      <c r="E96" s="161"/>
      <c r="F96" s="124" t="s">
        <v>24</v>
      </c>
      <c r="G96" s="87">
        <f>SUM(H96:M96)</f>
        <v>17032180.149999999</v>
      </c>
      <c r="H96" s="87">
        <v>3640775.28</v>
      </c>
      <c r="I96" s="87">
        <v>2581579.0699999998</v>
      </c>
      <c r="J96" s="87">
        <v>2702456.45</v>
      </c>
      <c r="K96" s="87">
        <v>2702456.45</v>
      </c>
      <c r="L96" s="87">
        <v>2702456.45</v>
      </c>
      <c r="M96" s="87">
        <v>2702456.45</v>
      </c>
      <c r="N96" s="172"/>
      <c r="O96" s="166"/>
      <c r="P96" s="166"/>
      <c r="Q96" s="166"/>
      <c r="R96" s="166"/>
      <c r="S96" s="166"/>
      <c r="T96" s="166"/>
      <c r="U96" s="166"/>
      <c r="V96" s="166"/>
    </row>
    <row r="97" spans="1:23" s="59" customFormat="1" ht="62.45" customHeight="1" x14ac:dyDescent="0.25">
      <c r="A97" s="62"/>
      <c r="B97" s="279"/>
      <c r="C97" s="167"/>
      <c r="D97" s="167"/>
      <c r="E97" s="175"/>
      <c r="F97" s="124" t="s">
        <v>25</v>
      </c>
      <c r="G97" s="87">
        <f>SUM(H97:M97)</f>
        <v>0</v>
      </c>
      <c r="H97" s="88">
        <v>0</v>
      </c>
      <c r="I97" s="88">
        <v>0</v>
      </c>
      <c r="J97" s="88">
        <v>0</v>
      </c>
      <c r="K97" s="88">
        <v>0</v>
      </c>
      <c r="L97" s="88">
        <v>0</v>
      </c>
      <c r="M97" s="88">
        <v>0</v>
      </c>
      <c r="N97" s="173"/>
      <c r="O97" s="167"/>
      <c r="P97" s="167"/>
      <c r="Q97" s="167"/>
      <c r="R97" s="167"/>
      <c r="S97" s="167"/>
      <c r="T97" s="167"/>
      <c r="U97" s="167"/>
      <c r="V97" s="167"/>
    </row>
    <row r="98" spans="1:23" s="63" customFormat="1" ht="62.45" customHeight="1" x14ac:dyDescent="0.25">
      <c r="A98" s="77"/>
      <c r="B98" s="277" t="s">
        <v>107</v>
      </c>
      <c r="C98" s="165">
        <v>2025</v>
      </c>
      <c r="D98" s="165">
        <v>2030</v>
      </c>
      <c r="E98" s="174" t="s">
        <v>26</v>
      </c>
      <c r="F98" s="124" t="s">
        <v>17</v>
      </c>
      <c r="G98" s="87">
        <f t="shared" ref="G98:M98" si="32">G99+G100</f>
        <v>75730547.580000013</v>
      </c>
      <c r="H98" s="87">
        <f t="shared" si="32"/>
        <v>16083771.130000001</v>
      </c>
      <c r="I98" s="87">
        <f>I99+I100</f>
        <v>17856939.130000003</v>
      </c>
      <c r="J98" s="87">
        <f>J99+J100</f>
        <v>17856939.130000003</v>
      </c>
      <c r="K98" s="87">
        <f>K99+K100</f>
        <v>7977632.7300000004</v>
      </c>
      <c r="L98" s="87">
        <f t="shared" si="32"/>
        <v>7977632.7300000004</v>
      </c>
      <c r="M98" s="87">
        <f t="shared" si="32"/>
        <v>7977632.7300000004</v>
      </c>
      <c r="N98" s="171" t="s">
        <v>144</v>
      </c>
      <c r="O98" s="165" t="s">
        <v>68</v>
      </c>
      <c r="P98" s="165">
        <v>100</v>
      </c>
      <c r="Q98" s="165">
        <v>100</v>
      </c>
      <c r="R98" s="165">
        <v>100</v>
      </c>
      <c r="S98" s="165">
        <v>100</v>
      </c>
      <c r="T98" s="165"/>
      <c r="U98" s="165"/>
      <c r="V98" s="165"/>
    </row>
    <row r="99" spans="1:23" s="63" customFormat="1" ht="62.45" customHeight="1" x14ac:dyDescent="0.25">
      <c r="A99" s="77"/>
      <c r="B99" s="278"/>
      <c r="C99" s="166"/>
      <c r="D99" s="166"/>
      <c r="E99" s="161"/>
      <c r="F99" s="124" t="s">
        <v>24</v>
      </c>
      <c r="G99" s="87">
        <f>SUM(H99:M99)</f>
        <v>46092628.38000001</v>
      </c>
      <c r="H99" s="87">
        <v>6204464.7300000004</v>
      </c>
      <c r="I99" s="87">
        <v>7977632.7300000004</v>
      </c>
      <c r="J99" s="87">
        <v>7977632.7300000004</v>
      </c>
      <c r="K99" s="87">
        <v>7977632.7300000004</v>
      </c>
      <c r="L99" s="87">
        <v>7977632.7300000004</v>
      </c>
      <c r="M99" s="87">
        <v>7977632.7300000004</v>
      </c>
      <c r="N99" s="172"/>
      <c r="O99" s="166"/>
      <c r="P99" s="166"/>
      <c r="Q99" s="166"/>
      <c r="R99" s="166"/>
      <c r="S99" s="166"/>
      <c r="T99" s="166"/>
      <c r="U99" s="166"/>
      <c r="V99" s="166"/>
    </row>
    <row r="100" spans="1:23" s="63" customFormat="1" ht="62.45" customHeight="1" x14ac:dyDescent="0.25">
      <c r="A100" s="77"/>
      <c r="B100" s="279"/>
      <c r="C100" s="167"/>
      <c r="D100" s="167"/>
      <c r="E100" s="175"/>
      <c r="F100" s="124" t="s">
        <v>25</v>
      </c>
      <c r="G100" s="87">
        <f>SUM(H100:M100)</f>
        <v>29637919.200000003</v>
      </c>
      <c r="H100" s="88">
        <v>9879306.4000000004</v>
      </c>
      <c r="I100" s="88">
        <v>9879306.4000000004</v>
      </c>
      <c r="J100" s="88">
        <v>9879306.4000000004</v>
      </c>
      <c r="K100" s="88">
        <v>0</v>
      </c>
      <c r="L100" s="88">
        <v>0</v>
      </c>
      <c r="M100" s="88">
        <v>0</v>
      </c>
      <c r="N100" s="173"/>
      <c r="O100" s="167"/>
      <c r="P100" s="167"/>
      <c r="Q100" s="167"/>
      <c r="R100" s="167"/>
      <c r="S100" s="167"/>
      <c r="T100" s="167"/>
      <c r="U100" s="167"/>
      <c r="V100" s="167"/>
    </row>
    <row r="101" spans="1:23" s="79" customFormat="1" ht="45" customHeight="1" x14ac:dyDescent="0.25">
      <c r="A101" s="96"/>
      <c r="B101" s="277" t="s">
        <v>128</v>
      </c>
      <c r="C101" s="165">
        <v>2025</v>
      </c>
      <c r="D101" s="165">
        <v>2030</v>
      </c>
      <c r="E101" s="174" t="s">
        <v>26</v>
      </c>
      <c r="F101" s="124" t="s">
        <v>17</v>
      </c>
      <c r="G101" s="87">
        <f>G102+G103</f>
        <v>0</v>
      </c>
      <c r="H101" s="87">
        <f>H102+H103</f>
        <v>0</v>
      </c>
      <c r="I101" s="87">
        <f t="shared" ref="I101:M101" si="33">I102+I103</f>
        <v>0</v>
      </c>
      <c r="J101" s="87">
        <f t="shared" si="33"/>
        <v>0</v>
      </c>
      <c r="K101" s="87">
        <f t="shared" si="33"/>
        <v>0</v>
      </c>
      <c r="L101" s="87">
        <f t="shared" si="33"/>
        <v>0</v>
      </c>
      <c r="M101" s="87">
        <f t="shared" si="33"/>
        <v>0</v>
      </c>
      <c r="N101" s="165" t="s">
        <v>124</v>
      </c>
      <c r="O101" s="165" t="s">
        <v>68</v>
      </c>
      <c r="P101" s="165"/>
      <c r="Q101" s="165"/>
      <c r="R101" s="165"/>
      <c r="S101" s="165"/>
      <c r="T101" s="165"/>
      <c r="U101" s="165"/>
      <c r="V101" s="165"/>
      <c r="W101" s="98"/>
    </row>
    <row r="102" spans="1:23" s="79" customFormat="1" ht="60" customHeight="1" x14ac:dyDescent="0.25">
      <c r="A102" s="96"/>
      <c r="B102" s="278"/>
      <c r="C102" s="166"/>
      <c r="D102" s="166"/>
      <c r="E102" s="161"/>
      <c r="F102" s="124" t="s">
        <v>24</v>
      </c>
      <c r="G102" s="87">
        <f>SUM(H102:M102)</f>
        <v>0</v>
      </c>
      <c r="H102" s="87">
        <v>0</v>
      </c>
      <c r="I102" s="88">
        <v>0</v>
      </c>
      <c r="J102" s="87">
        <v>0</v>
      </c>
      <c r="K102" s="88">
        <v>0</v>
      </c>
      <c r="L102" s="87">
        <v>0</v>
      </c>
      <c r="M102" s="88">
        <v>0</v>
      </c>
      <c r="N102" s="166"/>
      <c r="O102" s="166"/>
      <c r="P102" s="166"/>
      <c r="Q102" s="166"/>
      <c r="R102" s="166"/>
      <c r="S102" s="166"/>
      <c r="T102" s="166"/>
      <c r="U102" s="166"/>
      <c r="V102" s="166"/>
      <c r="W102" s="98"/>
    </row>
    <row r="103" spans="1:23" s="79" customFormat="1" ht="59.25" customHeight="1" x14ac:dyDescent="0.25">
      <c r="A103" s="96"/>
      <c r="B103" s="279"/>
      <c r="C103" s="167"/>
      <c r="D103" s="167"/>
      <c r="E103" s="175"/>
      <c r="F103" s="124" t="s">
        <v>25</v>
      </c>
      <c r="G103" s="87">
        <f>SUM(H103:M103)</f>
        <v>0</v>
      </c>
      <c r="H103" s="88">
        <v>0</v>
      </c>
      <c r="I103" s="88">
        <v>0</v>
      </c>
      <c r="J103" s="88">
        <v>0</v>
      </c>
      <c r="K103" s="88">
        <v>0</v>
      </c>
      <c r="L103" s="88">
        <v>0</v>
      </c>
      <c r="M103" s="88">
        <v>0</v>
      </c>
      <c r="N103" s="167"/>
      <c r="O103" s="167"/>
      <c r="P103" s="167"/>
      <c r="Q103" s="167"/>
      <c r="R103" s="167"/>
      <c r="S103" s="167"/>
      <c r="T103" s="167"/>
      <c r="U103" s="167"/>
      <c r="V103" s="167"/>
      <c r="W103" s="99"/>
    </row>
    <row r="104" spans="1:23" s="97" customFormat="1" ht="52.5" customHeight="1" x14ac:dyDescent="0.25">
      <c r="A104" s="107"/>
      <c r="B104" s="277" t="s">
        <v>118</v>
      </c>
      <c r="C104" s="165">
        <v>2025</v>
      </c>
      <c r="D104" s="165">
        <v>2030</v>
      </c>
      <c r="E104" s="174" t="s">
        <v>26</v>
      </c>
      <c r="F104" s="124" t="s">
        <v>17</v>
      </c>
      <c r="G104" s="87" t="s">
        <v>31</v>
      </c>
      <c r="H104" s="87" t="s">
        <v>31</v>
      </c>
      <c r="I104" s="87" t="s">
        <v>31</v>
      </c>
      <c r="J104" s="87" t="s">
        <v>31</v>
      </c>
      <c r="K104" s="87" t="s">
        <v>31</v>
      </c>
      <c r="L104" s="87" t="s">
        <v>31</v>
      </c>
      <c r="M104" s="87" t="s">
        <v>31</v>
      </c>
      <c r="N104" s="165" t="s">
        <v>16</v>
      </c>
      <c r="O104" s="165" t="s">
        <v>16</v>
      </c>
      <c r="P104" s="165" t="s">
        <v>16</v>
      </c>
      <c r="Q104" s="165" t="s">
        <v>16</v>
      </c>
      <c r="R104" s="165" t="s">
        <v>16</v>
      </c>
      <c r="S104" s="165" t="s">
        <v>16</v>
      </c>
      <c r="T104" s="165" t="s">
        <v>16</v>
      </c>
      <c r="U104" s="165" t="s">
        <v>16</v>
      </c>
      <c r="V104" s="165" t="s">
        <v>16</v>
      </c>
    </row>
    <row r="105" spans="1:23" s="97" customFormat="1" ht="51.75" customHeight="1" x14ac:dyDescent="0.25">
      <c r="A105" s="107"/>
      <c r="B105" s="278"/>
      <c r="C105" s="166"/>
      <c r="D105" s="166"/>
      <c r="E105" s="161"/>
      <c r="F105" s="124" t="s">
        <v>24</v>
      </c>
      <c r="G105" s="87" t="s">
        <v>31</v>
      </c>
      <c r="H105" s="87" t="s">
        <v>31</v>
      </c>
      <c r="I105" s="87" t="s">
        <v>31</v>
      </c>
      <c r="J105" s="87" t="s">
        <v>31</v>
      </c>
      <c r="K105" s="87" t="s">
        <v>31</v>
      </c>
      <c r="L105" s="87" t="s">
        <v>31</v>
      </c>
      <c r="M105" s="87" t="s">
        <v>31</v>
      </c>
      <c r="N105" s="166"/>
      <c r="O105" s="166"/>
      <c r="P105" s="166"/>
      <c r="Q105" s="166"/>
      <c r="R105" s="166"/>
      <c r="S105" s="166"/>
      <c r="T105" s="166"/>
      <c r="U105" s="166"/>
      <c r="V105" s="166"/>
    </row>
    <row r="106" spans="1:23" s="97" customFormat="1" ht="80.25" customHeight="1" x14ac:dyDescent="0.25">
      <c r="A106" s="107"/>
      <c r="B106" s="279"/>
      <c r="C106" s="167"/>
      <c r="D106" s="167"/>
      <c r="E106" s="175"/>
      <c r="F106" s="124" t="s">
        <v>25</v>
      </c>
      <c r="G106" s="88" t="s">
        <v>31</v>
      </c>
      <c r="H106" s="88" t="s">
        <v>31</v>
      </c>
      <c r="I106" s="88" t="s">
        <v>31</v>
      </c>
      <c r="J106" s="88" t="s">
        <v>31</v>
      </c>
      <c r="K106" s="88" t="s">
        <v>31</v>
      </c>
      <c r="L106" s="88" t="s">
        <v>31</v>
      </c>
      <c r="M106" s="88" t="s">
        <v>31</v>
      </c>
      <c r="N106" s="167"/>
      <c r="O106" s="167"/>
      <c r="P106" s="167"/>
      <c r="Q106" s="167"/>
      <c r="R106" s="167"/>
      <c r="S106" s="167"/>
      <c r="T106" s="167"/>
      <c r="U106" s="167"/>
      <c r="V106" s="167"/>
    </row>
    <row r="107" spans="1:23" ht="15.6" customHeight="1" x14ac:dyDescent="0.25">
      <c r="A107" s="168"/>
      <c r="B107" s="277" t="s">
        <v>29</v>
      </c>
      <c r="C107" s="165">
        <v>2025</v>
      </c>
      <c r="D107" s="165">
        <v>2030</v>
      </c>
      <c r="E107" s="174" t="s">
        <v>26</v>
      </c>
      <c r="F107" s="124" t="s">
        <v>17</v>
      </c>
      <c r="G107" s="87">
        <f t="shared" ref="G107:M107" si="34">G108+G109</f>
        <v>225884069.63</v>
      </c>
      <c r="H107" s="87">
        <f>H108+H109</f>
        <v>55796501.280000001</v>
      </c>
      <c r="I107" s="87">
        <f>I108+I109</f>
        <v>50896325.950000003</v>
      </c>
      <c r="J107" s="87">
        <f>J108+J109</f>
        <v>48883254.100000001</v>
      </c>
      <c r="K107" s="87">
        <f t="shared" si="34"/>
        <v>23435996.100000001</v>
      </c>
      <c r="L107" s="87">
        <f t="shared" si="34"/>
        <v>23435996.100000001</v>
      </c>
      <c r="M107" s="87">
        <f t="shared" si="34"/>
        <v>23435996.100000001</v>
      </c>
      <c r="N107" s="165" t="s">
        <v>16</v>
      </c>
      <c r="O107" s="165" t="s">
        <v>16</v>
      </c>
      <c r="P107" s="165" t="s">
        <v>16</v>
      </c>
      <c r="Q107" s="165" t="s">
        <v>16</v>
      </c>
      <c r="R107" s="165" t="s">
        <v>16</v>
      </c>
      <c r="S107" s="165" t="s">
        <v>16</v>
      </c>
      <c r="T107" s="165" t="s">
        <v>16</v>
      </c>
      <c r="U107" s="165" t="s">
        <v>16</v>
      </c>
      <c r="V107" s="165" t="s">
        <v>16</v>
      </c>
    </row>
    <row r="108" spans="1:23" ht="120" x14ac:dyDescent="0.25">
      <c r="A108" s="169"/>
      <c r="B108" s="278"/>
      <c r="C108" s="166"/>
      <c r="D108" s="166"/>
      <c r="E108" s="161"/>
      <c r="F108" s="124" t="s">
        <v>24</v>
      </c>
      <c r="G108" s="87">
        <f>SUM(H108:M108)</f>
        <v>149542295.63</v>
      </c>
      <c r="H108" s="87">
        <f>H111+H114+H117+H120</f>
        <v>30349243.280000001</v>
      </c>
      <c r="I108" s="87">
        <f t="shared" ref="I108:M108" si="35">I111+I114+I117+I120</f>
        <v>25449067.949999999</v>
      </c>
      <c r="J108" s="87">
        <f t="shared" si="35"/>
        <v>23435996.100000001</v>
      </c>
      <c r="K108" s="87">
        <f t="shared" si="35"/>
        <v>23435996.100000001</v>
      </c>
      <c r="L108" s="87">
        <f t="shared" si="35"/>
        <v>23435996.100000001</v>
      </c>
      <c r="M108" s="87">
        <f t="shared" si="35"/>
        <v>23435996.100000001</v>
      </c>
      <c r="N108" s="166"/>
      <c r="O108" s="166"/>
      <c r="P108" s="166"/>
      <c r="Q108" s="166"/>
      <c r="R108" s="166"/>
      <c r="S108" s="166"/>
      <c r="T108" s="166"/>
      <c r="U108" s="166"/>
      <c r="V108" s="166"/>
    </row>
    <row r="109" spans="1:23" ht="75" x14ac:dyDescent="0.25">
      <c r="A109" s="170"/>
      <c r="B109" s="279"/>
      <c r="C109" s="167"/>
      <c r="D109" s="167"/>
      <c r="E109" s="175"/>
      <c r="F109" s="124" t="s">
        <v>25</v>
      </c>
      <c r="G109" s="87">
        <f>SUM(H109:M109)</f>
        <v>76341774</v>
      </c>
      <c r="H109" s="87">
        <f>H112+H115+H118+H121</f>
        <v>25447258</v>
      </c>
      <c r="I109" s="87">
        <f t="shared" ref="I109:M109" si="36">I112+I115+I118+I121</f>
        <v>25447258</v>
      </c>
      <c r="J109" s="87">
        <f t="shared" si="36"/>
        <v>25447258</v>
      </c>
      <c r="K109" s="87">
        <f t="shared" si="36"/>
        <v>0</v>
      </c>
      <c r="L109" s="87">
        <f t="shared" si="36"/>
        <v>0</v>
      </c>
      <c r="M109" s="87">
        <f t="shared" si="36"/>
        <v>0</v>
      </c>
      <c r="N109" s="167"/>
      <c r="O109" s="167"/>
      <c r="P109" s="167"/>
      <c r="Q109" s="167"/>
      <c r="R109" s="167"/>
      <c r="S109" s="167"/>
      <c r="T109" s="167"/>
      <c r="U109" s="167"/>
      <c r="V109" s="167"/>
    </row>
    <row r="110" spans="1:23" ht="15.75" customHeight="1" x14ac:dyDescent="0.25">
      <c r="A110" s="168"/>
      <c r="B110" s="277" t="s">
        <v>108</v>
      </c>
      <c r="C110" s="165">
        <v>2025</v>
      </c>
      <c r="D110" s="165">
        <v>2030</v>
      </c>
      <c r="E110" s="174" t="s">
        <v>26</v>
      </c>
      <c r="F110" s="124" t="s">
        <v>17</v>
      </c>
      <c r="G110" s="87">
        <f t="shared" ref="G110:M110" si="37">G111+G112</f>
        <v>9614267.629999999</v>
      </c>
      <c r="H110" s="87">
        <f t="shared" si="37"/>
        <v>7027905.2800000003</v>
      </c>
      <c r="I110" s="87">
        <f>I111+I112</f>
        <v>2127729.9500000002</v>
      </c>
      <c r="J110" s="87">
        <f>J111+J112</f>
        <v>114658.1</v>
      </c>
      <c r="K110" s="87">
        <f t="shared" si="37"/>
        <v>114658.1</v>
      </c>
      <c r="L110" s="87">
        <f t="shared" si="37"/>
        <v>114658.1</v>
      </c>
      <c r="M110" s="87">
        <f t="shared" si="37"/>
        <v>114658.1</v>
      </c>
      <c r="N110" s="171" t="s">
        <v>124</v>
      </c>
      <c r="O110" s="165" t="s">
        <v>68</v>
      </c>
      <c r="P110" s="165">
        <v>100</v>
      </c>
      <c r="Q110" s="165">
        <v>100</v>
      </c>
      <c r="R110" s="165">
        <v>100</v>
      </c>
      <c r="S110" s="165">
        <v>100</v>
      </c>
      <c r="T110" s="165"/>
      <c r="U110" s="165"/>
      <c r="V110" s="165"/>
    </row>
    <row r="111" spans="1:23" ht="46.15" customHeight="1" x14ac:dyDescent="0.25">
      <c r="A111" s="169"/>
      <c r="B111" s="278"/>
      <c r="C111" s="166"/>
      <c r="D111" s="166"/>
      <c r="E111" s="161"/>
      <c r="F111" s="124" t="s">
        <v>24</v>
      </c>
      <c r="G111" s="87">
        <f>SUM(H111:M111)</f>
        <v>9614267.629999999</v>
      </c>
      <c r="H111" s="87">
        <v>7027905.2800000003</v>
      </c>
      <c r="I111" s="87">
        <v>2127729.9500000002</v>
      </c>
      <c r="J111" s="87">
        <v>114658.1</v>
      </c>
      <c r="K111" s="87">
        <v>114658.1</v>
      </c>
      <c r="L111" s="87">
        <v>114658.1</v>
      </c>
      <c r="M111" s="87">
        <v>114658.1</v>
      </c>
      <c r="N111" s="172"/>
      <c r="O111" s="166"/>
      <c r="P111" s="166"/>
      <c r="Q111" s="166"/>
      <c r="R111" s="166"/>
      <c r="S111" s="166"/>
      <c r="T111" s="166"/>
      <c r="U111" s="166"/>
      <c r="V111" s="166"/>
    </row>
    <row r="112" spans="1:23" ht="62.45" customHeight="1" x14ac:dyDescent="0.25">
      <c r="A112" s="170"/>
      <c r="B112" s="279"/>
      <c r="C112" s="167"/>
      <c r="D112" s="167"/>
      <c r="E112" s="175"/>
      <c r="F112" s="124" t="s">
        <v>25</v>
      </c>
      <c r="G112" s="87">
        <f>SUM(H112:M112)</f>
        <v>0</v>
      </c>
      <c r="H112" s="88">
        <v>0</v>
      </c>
      <c r="I112" s="88">
        <v>0</v>
      </c>
      <c r="J112" s="88">
        <v>0</v>
      </c>
      <c r="K112" s="88">
        <v>0</v>
      </c>
      <c r="L112" s="88">
        <v>0</v>
      </c>
      <c r="M112" s="88">
        <v>0</v>
      </c>
      <c r="N112" s="173"/>
      <c r="O112" s="167"/>
      <c r="P112" s="167"/>
      <c r="Q112" s="167"/>
      <c r="R112" s="167"/>
      <c r="S112" s="167"/>
      <c r="T112" s="167"/>
      <c r="U112" s="167"/>
      <c r="V112" s="167"/>
    </row>
    <row r="113" spans="1:22" ht="31.15" customHeight="1" x14ac:dyDescent="0.25">
      <c r="A113" s="168"/>
      <c r="B113" s="277" t="s">
        <v>109</v>
      </c>
      <c r="C113" s="165">
        <v>2025</v>
      </c>
      <c r="D113" s="165">
        <v>2030</v>
      </c>
      <c r="E113" s="174" t="s">
        <v>26</v>
      </c>
      <c r="F113" s="124" t="s">
        <v>17</v>
      </c>
      <c r="G113" s="87">
        <f t="shared" ref="G113:M113" si="38">G114+G115</f>
        <v>0</v>
      </c>
      <c r="H113" s="87">
        <f t="shared" si="38"/>
        <v>0</v>
      </c>
      <c r="I113" s="87">
        <f t="shared" si="38"/>
        <v>0</v>
      </c>
      <c r="J113" s="87">
        <f t="shared" si="38"/>
        <v>0</v>
      </c>
      <c r="K113" s="87">
        <f t="shared" si="38"/>
        <v>0</v>
      </c>
      <c r="L113" s="87">
        <f t="shared" si="38"/>
        <v>0</v>
      </c>
      <c r="M113" s="87">
        <f t="shared" si="38"/>
        <v>0</v>
      </c>
      <c r="N113" s="171" t="s">
        <v>123</v>
      </c>
      <c r="O113" s="165" t="s">
        <v>68</v>
      </c>
      <c r="P113" s="165"/>
      <c r="Q113" s="165"/>
      <c r="R113" s="165"/>
      <c r="S113" s="165"/>
      <c r="T113" s="165"/>
      <c r="U113" s="165"/>
      <c r="V113" s="165"/>
    </row>
    <row r="114" spans="1:22" ht="76.900000000000006" customHeight="1" x14ac:dyDescent="0.25">
      <c r="A114" s="169"/>
      <c r="B114" s="278"/>
      <c r="C114" s="166"/>
      <c r="D114" s="166"/>
      <c r="E114" s="161"/>
      <c r="F114" s="124" t="s">
        <v>24</v>
      </c>
      <c r="G114" s="87">
        <f>SUM(H114:M114)</f>
        <v>0</v>
      </c>
      <c r="H114" s="87">
        <v>0</v>
      </c>
      <c r="I114" s="87">
        <v>0</v>
      </c>
      <c r="J114" s="87">
        <v>0</v>
      </c>
      <c r="K114" s="87">
        <v>0</v>
      </c>
      <c r="L114" s="87">
        <v>0</v>
      </c>
      <c r="M114" s="87">
        <v>0</v>
      </c>
      <c r="N114" s="172"/>
      <c r="O114" s="166"/>
      <c r="P114" s="166"/>
      <c r="Q114" s="166"/>
      <c r="R114" s="166"/>
      <c r="S114" s="166"/>
      <c r="T114" s="166"/>
      <c r="U114" s="166"/>
      <c r="V114" s="166"/>
    </row>
    <row r="115" spans="1:22" ht="31.5" customHeight="1" x14ac:dyDescent="0.25">
      <c r="A115" s="170"/>
      <c r="B115" s="279"/>
      <c r="C115" s="167"/>
      <c r="D115" s="167"/>
      <c r="E115" s="175"/>
      <c r="F115" s="124" t="s">
        <v>25</v>
      </c>
      <c r="G115" s="87">
        <f>SUM(H115:M115)</f>
        <v>0</v>
      </c>
      <c r="H115" s="88">
        <v>0</v>
      </c>
      <c r="I115" s="88">
        <v>0</v>
      </c>
      <c r="J115" s="88">
        <v>0</v>
      </c>
      <c r="K115" s="88">
        <v>0</v>
      </c>
      <c r="L115" s="88">
        <v>0</v>
      </c>
      <c r="M115" s="88">
        <v>0</v>
      </c>
      <c r="N115" s="173"/>
      <c r="O115" s="167"/>
      <c r="P115" s="167"/>
      <c r="Q115" s="167"/>
      <c r="R115" s="167"/>
      <c r="S115" s="167"/>
      <c r="T115" s="167"/>
      <c r="U115" s="167"/>
      <c r="V115" s="167"/>
    </row>
    <row r="116" spans="1:22" ht="31.15" customHeight="1" x14ac:dyDescent="0.25">
      <c r="A116" s="226"/>
      <c r="B116" s="277" t="s">
        <v>110</v>
      </c>
      <c r="C116" s="165">
        <v>2025</v>
      </c>
      <c r="D116" s="165">
        <v>2030</v>
      </c>
      <c r="E116" s="174" t="s">
        <v>26</v>
      </c>
      <c r="F116" s="124" t="s">
        <v>17</v>
      </c>
      <c r="G116" s="87">
        <f t="shared" ref="G116:M116" si="39">G117+G118</f>
        <v>216269802</v>
      </c>
      <c r="H116" s="87">
        <f>H117+H118</f>
        <v>48768596</v>
      </c>
      <c r="I116" s="87">
        <f t="shared" si="39"/>
        <v>48768596</v>
      </c>
      <c r="J116" s="87">
        <f>J117+J118</f>
        <v>48768596</v>
      </c>
      <c r="K116" s="87">
        <f t="shared" si="39"/>
        <v>23321338</v>
      </c>
      <c r="L116" s="87">
        <f t="shared" si="39"/>
        <v>23321338</v>
      </c>
      <c r="M116" s="87">
        <f t="shared" si="39"/>
        <v>23321338</v>
      </c>
      <c r="N116" s="171" t="s">
        <v>120</v>
      </c>
      <c r="O116" s="165" t="s">
        <v>68</v>
      </c>
      <c r="P116" s="165">
        <v>100</v>
      </c>
      <c r="Q116" s="165">
        <v>100</v>
      </c>
      <c r="R116" s="165">
        <v>100</v>
      </c>
      <c r="S116" s="165">
        <v>100</v>
      </c>
      <c r="T116" s="165">
        <v>100</v>
      </c>
      <c r="U116" s="165">
        <v>100</v>
      </c>
      <c r="V116" s="165">
        <v>100</v>
      </c>
    </row>
    <row r="117" spans="1:22" ht="55.15" customHeight="1" x14ac:dyDescent="0.25">
      <c r="A117" s="227"/>
      <c r="B117" s="278"/>
      <c r="C117" s="166"/>
      <c r="D117" s="166"/>
      <c r="E117" s="161"/>
      <c r="F117" s="124" t="s">
        <v>24</v>
      </c>
      <c r="G117" s="87">
        <f>SUM(H117:M117)</f>
        <v>139928028</v>
      </c>
      <c r="H117" s="87">
        <v>23321338</v>
      </c>
      <c r="I117" s="87">
        <v>23321338</v>
      </c>
      <c r="J117" s="87">
        <v>23321338</v>
      </c>
      <c r="K117" s="87">
        <v>23321338</v>
      </c>
      <c r="L117" s="87">
        <v>23321338</v>
      </c>
      <c r="M117" s="87">
        <v>23321338</v>
      </c>
      <c r="N117" s="172"/>
      <c r="O117" s="166"/>
      <c r="P117" s="166"/>
      <c r="Q117" s="166"/>
      <c r="R117" s="166"/>
      <c r="S117" s="166"/>
      <c r="T117" s="166"/>
      <c r="U117" s="166"/>
      <c r="V117" s="166"/>
    </row>
    <row r="118" spans="1:22" ht="67.5" customHeight="1" x14ac:dyDescent="0.25">
      <c r="A118" s="228"/>
      <c r="B118" s="279"/>
      <c r="C118" s="167"/>
      <c r="D118" s="167"/>
      <c r="E118" s="175"/>
      <c r="F118" s="124" t="s">
        <v>25</v>
      </c>
      <c r="G118" s="87">
        <f>SUM(H118:M118)</f>
        <v>76341774</v>
      </c>
      <c r="H118" s="88">
        <v>25447258</v>
      </c>
      <c r="I118" s="88">
        <v>25447258</v>
      </c>
      <c r="J118" s="88">
        <v>25447258</v>
      </c>
      <c r="K118" s="88">
        <v>0</v>
      </c>
      <c r="L118" s="88">
        <v>0</v>
      </c>
      <c r="M118" s="88">
        <v>0</v>
      </c>
      <c r="N118" s="173"/>
      <c r="O118" s="167"/>
      <c r="P118" s="167"/>
      <c r="Q118" s="167"/>
      <c r="R118" s="167"/>
      <c r="S118" s="167"/>
      <c r="T118" s="167"/>
      <c r="U118" s="167"/>
      <c r="V118" s="167"/>
    </row>
    <row r="119" spans="1:22" ht="31.15" customHeight="1" x14ac:dyDescent="0.25">
      <c r="A119" s="77"/>
      <c r="B119" s="277" t="s">
        <v>129</v>
      </c>
      <c r="C119" s="165">
        <v>2025</v>
      </c>
      <c r="D119" s="165">
        <v>2030</v>
      </c>
      <c r="E119" s="174" t="s">
        <v>26</v>
      </c>
      <c r="F119" s="124" t="s">
        <v>17</v>
      </c>
      <c r="G119" s="87">
        <f>G120+G121</f>
        <v>0</v>
      </c>
      <c r="H119" s="88">
        <f>H120+H121</f>
        <v>0</v>
      </c>
      <c r="I119" s="88">
        <f t="shared" ref="I119:M119" si="40">I120+I121</f>
        <v>0</v>
      </c>
      <c r="J119" s="88">
        <f t="shared" si="40"/>
        <v>0</v>
      </c>
      <c r="K119" s="88">
        <f t="shared" si="40"/>
        <v>0</v>
      </c>
      <c r="L119" s="88">
        <f t="shared" si="40"/>
        <v>0</v>
      </c>
      <c r="M119" s="88">
        <f t="shared" si="40"/>
        <v>0</v>
      </c>
      <c r="N119" s="165" t="s">
        <v>132</v>
      </c>
      <c r="O119" s="165" t="s">
        <v>68</v>
      </c>
      <c r="P119" s="165"/>
      <c r="Q119" s="165"/>
      <c r="R119" s="165"/>
      <c r="S119" s="165"/>
      <c r="T119" s="165"/>
      <c r="U119" s="165"/>
      <c r="V119" s="165"/>
    </row>
    <row r="120" spans="1:22" ht="39" customHeight="1" x14ac:dyDescent="0.25">
      <c r="A120" s="77"/>
      <c r="B120" s="278"/>
      <c r="C120" s="166"/>
      <c r="D120" s="166"/>
      <c r="E120" s="161"/>
      <c r="F120" s="124" t="s">
        <v>24</v>
      </c>
      <c r="G120" s="87">
        <f>SUM(H120:M120)</f>
        <v>0</v>
      </c>
      <c r="H120" s="88">
        <v>0</v>
      </c>
      <c r="I120" s="88">
        <v>0</v>
      </c>
      <c r="J120" s="88">
        <v>0</v>
      </c>
      <c r="K120" s="88">
        <v>0</v>
      </c>
      <c r="L120" s="88">
        <v>0</v>
      </c>
      <c r="M120" s="88">
        <v>0</v>
      </c>
      <c r="N120" s="166"/>
      <c r="O120" s="166"/>
      <c r="P120" s="166"/>
      <c r="Q120" s="166"/>
      <c r="R120" s="166"/>
      <c r="S120" s="166"/>
      <c r="T120" s="166"/>
      <c r="U120" s="166"/>
      <c r="V120" s="166"/>
    </row>
    <row r="121" spans="1:22" ht="36" customHeight="1" x14ac:dyDescent="0.25">
      <c r="A121" s="77"/>
      <c r="B121" s="279"/>
      <c r="C121" s="167"/>
      <c r="D121" s="167"/>
      <c r="E121" s="175"/>
      <c r="F121" s="124" t="s">
        <v>25</v>
      </c>
      <c r="G121" s="87">
        <f>SUM(H121:M121)</f>
        <v>0</v>
      </c>
      <c r="H121" s="88">
        <v>0</v>
      </c>
      <c r="I121" s="88">
        <v>0</v>
      </c>
      <c r="J121" s="88">
        <v>0</v>
      </c>
      <c r="K121" s="88">
        <v>0</v>
      </c>
      <c r="L121" s="88">
        <v>0</v>
      </c>
      <c r="M121" s="88">
        <v>0</v>
      </c>
      <c r="N121" s="167"/>
      <c r="O121" s="167"/>
      <c r="P121" s="167"/>
      <c r="Q121" s="167"/>
      <c r="R121" s="167"/>
      <c r="S121" s="167"/>
      <c r="T121" s="167"/>
      <c r="U121" s="167"/>
      <c r="V121" s="167"/>
    </row>
    <row r="122" spans="1:22" s="79" customFormat="1" ht="36" customHeight="1" x14ac:dyDescent="0.25">
      <c r="A122" s="77"/>
      <c r="B122" s="265" t="s">
        <v>125</v>
      </c>
      <c r="C122" s="165">
        <v>2025</v>
      </c>
      <c r="D122" s="165">
        <v>2030</v>
      </c>
      <c r="E122" s="174" t="s">
        <v>26</v>
      </c>
      <c r="F122" s="124" t="s">
        <v>17</v>
      </c>
      <c r="G122" s="87">
        <f t="shared" ref="G122:M122" si="41">G123+G124</f>
        <v>40000</v>
      </c>
      <c r="H122" s="88">
        <f t="shared" si="41"/>
        <v>40000</v>
      </c>
      <c r="I122" s="88">
        <f t="shared" si="41"/>
        <v>0</v>
      </c>
      <c r="J122" s="88">
        <f t="shared" si="41"/>
        <v>0</v>
      </c>
      <c r="K122" s="88">
        <f t="shared" si="41"/>
        <v>0</v>
      </c>
      <c r="L122" s="88">
        <f t="shared" si="41"/>
        <v>0</v>
      </c>
      <c r="M122" s="88">
        <f t="shared" si="41"/>
        <v>0</v>
      </c>
      <c r="N122" s="165"/>
      <c r="O122" s="165"/>
      <c r="P122" s="165"/>
      <c r="Q122" s="165"/>
      <c r="R122" s="165"/>
      <c r="S122" s="165"/>
      <c r="T122" s="165"/>
      <c r="U122" s="165"/>
      <c r="V122" s="165"/>
    </row>
    <row r="123" spans="1:22" s="79" customFormat="1" ht="36" customHeight="1" x14ac:dyDescent="0.25">
      <c r="A123" s="77"/>
      <c r="B123" s="266"/>
      <c r="C123" s="166"/>
      <c r="D123" s="166"/>
      <c r="E123" s="161"/>
      <c r="F123" s="124" t="s">
        <v>24</v>
      </c>
      <c r="G123" s="87">
        <f>SUM(H123:M123)</f>
        <v>40000</v>
      </c>
      <c r="H123" s="88">
        <f>H126</f>
        <v>40000</v>
      </c>
      <c r="I123" s="88">
        <f t="shared" ref="I123:M123" si="42">I126</f>
        <v>0</v>
      </c>
      <c r="J123" s="88">
        <f t="shared" si="42"/>
        <v>0</v>
      </c>
      <c r="K123" s="88">
        <f t="shared" si="42"/>
        <v>0</v>
      </c>
      <c r="L123" s="88">
        <f t="shared" si="42"/>
        <v>0</v>
      </c>
      <c r="M123" s="88">
        <f t="shared" si="42"/>
        <v>0</v>
      </c>
      <c r="N123" s="166"/>
      <c r="O123" s="166"/>
      <c r="P123" s="166"/>
      <c r="Q123" s="166"/>
      <c r="R123" s="166"/>
      <c r="S123" s="166"/>
      <c r="T123" s="166"/>
      <c r="U123" s="166"/>
      <c r="V123" s="166"/>
    </row>
    <row r="124" spans="1:22" s="79" customFormat="1" ht="36" customHeight="1" x14ac:dyDescent="0.25">
      <c r="A124" s="77"/>
      <c r="B124" s="267"/>
      <c r="C124" s="167"/>
      <c r="D124" s="167"/>
      <c r="E124" s="175"/>
      <c r="F124" s="124" t="s">
        <v>25</v>
      </c>
      <c r="G124" s="87">
        <f>SUM(H124:M124)</f>
        <v>0</v>
      </c>
      <c r="H124" s="88">
        <f>H127</f>
        <v>0</v>
      </c>
      <c r="I124" s="88">
        <f t="shared" ref="I124:M124" si="43">I127</f>
        <v>0</v>
      </c>
      <c r="J124" s="88">
        <f t="shared" si="43"/>
        <v>0</v>
      </c>
      <c r="K124" s="88">
        <f t="shared" si="43"/>
        <v>0</v>
      </c>
      <c r="L124" s="88">
        <f t="shared" si="43"/>
        <v>0</v>
      </c>
      <c r="M124" s="88">
        <f t="shared" si="43"/>
        <v>0</v>
      </c>
      <c r="N124" s="167"/>
      <c r="O124" s="167"/>
      <c r="P124" s="167"/>
      <c r="Q124" s="167"/>
      <c r="R124" s="167"/>
      <c r="S124" s="167"/>
      <c r="T124" s="167"/>
      <c r="U124" s="167"/>
      <c r="V124" s="167"/>
    </row>
    <row r="125" spans="1:22" ht="36" customHeight="1" x14ac:dyDescent="0.25">
      <c r="A125" s="11"/>
      <c r="B125" s="265" t="s">
        <v>206</v>
      </c>
      <c r="C125" s="165">
        <v>2025</v>
      </c>
      <c r="D125" s="165">
        <v>2030</v>
      </c>
      <c r="E125" s="174" t="s">
        <v>26</v>
      </c>
      <c r="F125" s="124" t="s">
        <v>17</v>
      </c>
      <c r="G125" s="87">
        <f>G126+G127</f>
        <v>40000</v>
      </c>
      <c r="H125" s="88">
        <f>H126+H127</f>
        <v>40000</v>
      </c>
      <c r="I125" s="88">
        <f t="shared" ref="I125:M125" si="44">I126+I127</f>
        <v>0</v>
      </c>
      <c r="J125" s="88">
        <f t="shared" si="44"/>
        <v>0</v>
      </c>
      <c r="K125" s="88">
        <f t="shared" si="44"/>
        <v>0</v>
      </c>
      <c r="L125" s="88">
        <f>L126+L127</f>
        <v>0</v>
      </c>
      <c r="M125" s="88">
        <f t="shared" si="44"/>
        <v>0</v>
      </c>
      <c r="N125" s="171" t="s">
        <v>173</v>
      </c>
      <c r="O125" s="165" t="s">
        <v>72</v>
      </c>
      <c r="P125" s="165">
        <v>1</v>
      </c>
      <c r="Q125" s="165">
        <v>1</v>
      </c>
      <c r="R125" s="165"/>
      <c r="S125" s="165"/>
      <c r="T125" s="165"/>
      <c r="U125" s="165"/>
      <c r="V125" s="165"/>
    </row>
    <row r="126" spans="1:22" ht="36" customHeight="1" x14ac:dyDescent="0.25">
      <c r="A126" s="11"/>
      <c r="B126" s="266"/>
      <c r="C126" s="166"/>
      <c r="D126" s="166"/>
      <c r="E126" s="161"/>
      <c r="F126" s="124" t="s">
        <v>24</v>
      </c>
      <c r="G126" s="87">
        <f>SUM(H126:M126)</f>
        <v>40000</v>
      </c>
      <c r="H126" s="87">
        <v>40000</v>
      </c>
      <c r="I126" s="87">
        <v>0</v>
      </c>
      <c r="J126" s="87">
        <v>0</v>
      </c>
      <c r="K126" s="87">
        <v>0</v>
      </c>
      <c r="L126" s="87">
        <v>0</v>
      </c>
      <c r="M126" s="87">
        <v>0</v>
      </c>
      <c r="N126" s="172"/>
      <c r="O126" s="166"/>
      <c r="P126" s="166"/>
      <c r="Q126" s="166"/>
      <c r="R126" s="166"/>
      <c r="S126" s="166"/>
      <c r="T126" s="166"/>
      <c r="U126" s="166"/>
      <c r="V126" s="166"/>
    </row>
    <row r="127" spans="1:22" ht="36" customHeight="1" x14ac:dyDescent="0.25">
      <c r="A127" s="11"/>
      <c r="B127" s="267"/>
      <c r="C127" s="167"/>
      <c r="D127" s="167"/>
      <c r="E127" s="175"/>
      <c r="F127" s="124" t="s">
        <v>25</v>
      </c>
      <c r="G127" s="87">
        <f>SUM(H127:M127)</f>
        <v>0</v>
      </c>
      <c r="H127" s="87">
        <v>0</v>
      </c>
      <c r="I127" s="87">
        <v>0</v>
      </c>
      <c r="J127" s="87">
        <v>0</v>
      </c>
      <c r="K127" s="87">
        <v>0</v>
      </c>
      <c r="L127" s="87">
        <v>0</v>
      </c>
      <c r="M127" s="87">
        <v>0</v>
      </c>
      <c r="N127" s="173"/>
      <c r="O127" s="167"/>
      <c r="P127" s="167"/>
      <c r="Q127" s="167"/>
      <c r="R127" s="167"/>
      <c r="S127" s="167"/>
      <c r="T127" s="167"/>
      <c r="U127" s="167"/>
      <c r="V127" s="167"/>
    </row>
    <row r="128" spans="1:22" ht="15.75" customHeight="1" x14ac:dyDescent="0.25">
      <c r="A128" s="168"/>
      <c r="B128" s="277" t="s">
        <v>150</v>
      </c>
      <c r="C128" s="165">
        <v>2025</v>
      </c>
      <c r="D128" s="165">
        <v>2030</v>
      </c>
      <c r="E128" s="174" t="s">
        <v>23</v>
      </c>
      <c r="F128" s="124" t="s">
        <v>17</v>
      </c>
      <c r="G128" s="87">
        <f>G129+G130</f>
        <v>46918809.779999994</v>
      </c>
      <c r="H128" s="87">
        <f t="shared" ref="H128:M128" si="45">H129+H130</f>
        <v>12216317.43</v>
      </c>
      <c r="I128" s="87">
        <f t="shared" si="45"/>
        <v>11940125.43</v>
      </c>
      <c r="J128" s="87">
        <f t="shared" si="45"/>
        <v>12216317.43</v>
      </c>
      <c r="K128" s="87">
        <f t="shared" si="45"/>
        <v>3515349.83</v>
      </c>
      <c r="L128" s="87">
        <f t="shared" si="45"/>
        <v>3515349.83</v>
      </c>
      <c r="M128" s="87">
        <f t="shared" si="45"/>
        <v>3515349.83</v>
      </c>
      <c r="N128" s="171"/>
      <c r="O128" s="165"/>
      <c r="P128" s="165"/>
      <c r="Q128" s="165"/>
      <c r="R128" s="165"/>
      <c r="S128" s="165"/>
      <c r="T128" s="165"/>
      <c r="U128" s="165"/>
      <c r="V128" s="165"/>
    </row>
    <row r="129" spans="1:22" ht="81" customHeight="1" x14ac:dyDescent="0.25">
      <c r="A129" s="169"/>
      <c r="B129" s="278"/>
      <c r="C129" s="166"/>
      <c r="D129" s="166"/>
      <c r="E129" s="161"/>
      <c r="F129" s="124" t="s">
        <v>24</v>
      </c>
      <c r="G129" s="87">
        <f>SUM(H129:M129)</f>
        <v>20815906.979999997</v>
      </c>
      <c r="H129" s="88">
        <f>H132+H135</f>
        <v>3515349.83</v>
      </c>
      <c r="I129" s="88">
        <f t="shared" ref="I129:M129" si="46">I132+I135</f>
        <v>3239157.83</v>
      </c>
      <c r="J129" s="88">
        <f t="shared" si="46"/>
        <v>3515349.83</v>
      </c>
      <c r="K129" s="88">
        <f t="shared" si="46"/>
        <v>3515349.83</v>
      </c>
      <c r="L129" s="88">
        <f t="shared" si="46"/>
        <v>3515349.83</v>
      </c>
      <c r="M129" s="88">
        <f t="shared" si="46"/>
        <v>3515349.83</v>
      </c>
      <c r="N129" s="172"/>
      <c r="O129" s="166"/>
      <c r="P129" s="166"/>
      <c r="Q129" s="166"/>
      <c r="R129" s="166"/>
      <c r="S129" s="166"/>
      <c r="T129" s="166"/>
      <c r="U129" s="166"/>
      <c r="V129" s="166"/>
    </row>
    <row r="130" spans="1:22" ht="60" customHeight="1" x14ac:dyDescent="0.25">
      <c r="A130" s="170"/>
      <c r="B130" s="279"/>
      <c r="C130" s="167"/>
      <c r="D130" s="167"/>
      <c r="E130" s="175"/>
      <c r="F130" s="124" t="s">
        <v>25</v>
      </c>
      <c r="G130" s="87">
        <f>SUM(H130:M130)</f>
        <v>26102902.799999997</v>
      </c>
      <c r="H130" s="88">
        <f>H133+H136</f>
        <v>8700967.5999999996</v>
      </c>
      <c r="I130" s="88">
        <f t="shared" ref="I130:M130" si="47">I133+I136</f>
        <v>8700967.5999999996</v>
      </c>
      <c r="J130" s="88">
        <f t="shared" si="47"/>
        <v>8700967.5999999996</v>
      </c>
      <c r="K130" s="88">
        <f t="shared" si="47"/>
        <v>0</v>
      </c>
      <c r="L130" s="88">
        <f t="shared" si="47"/>
        <v>0</v>
      </c>
      <c r="M130" s="88">
        <f t="shared" si="47"/>
        <v>0</v>
      </c>
      <c r="N130" s="173"/>
      <c r="O130" s="167"/>
      <c r="P130" s="167"/>
      <c r="Q130" s="167"/>
      <c r="R130" s="167"/>
      <c r="S130" s="167"/>
      <c r="T130" s="167"/>
      <c r="U130" s="167"/>
      <c r="V130" s="167"/>
    </row>
    <row r="131" spans="1:22" ht="15.75" customHeight="1" x14ac:dyDescent="0.25">
      <c r="A131" s="168"/>
      <c r="B131" s="277" t="s">
        <v>148</v>
      </c>
      <c r="C131" s="165">
        <v>2025</v>
      </c>
      <c r="D131" s="165">
        <v>2030</v>
      </c>
      <c r="E131" s="174" t="s">
        <v>26</v>
      </c>
      <c r="F131" s="124" t="s">
        <v>17</v>
      </c>
      <c r="G131" s="87">
        <f>G132+G133</f>
        <v>45537849.780000001</v>
      </c>
      <c r="H131" s="87">
        <f>H132+H133</f>
        <v>11940125.43</v>
      </c>
      <c r="I131" s="87">
        <f t="shared" ref="I131:M131" si="48">I132+I133</f>
        <v>11940125.43</v>
      </c>
      <c r="J131" s="87">
        <f t="shared" si="48"/>
        <v>11940125.43</v>
      </c>
      <c r="K131" s="87">
        <f t="shared" si="48"/>
        <v>3239157.83</v>
      </c>
      <c r="L131" s="87">
        <f t="shared" si="48"/>
        <v>3239157.83</v>
      </c>
      <c r="M131" s="87">
        <f t="shared" si="48"/>
        <v>3239157.83</v>
      </c>
      <c r="N131" s="171" t="s">
        <v>140</v>
      </c>
      <c r="O131" s="165" t="s">
        <v>68</v>
      </c>
      <c r="P131" s="165">
        <v>25</v>
      </c>
      <c r="Q131" s="165">
        <v>25</v>
      </c>
      <c r="R131" s="165">
        <v>25</v>
      </c>
      <c r="S131" s="165">
        <v>25</v>
      </c>
      <c r="T131" s="165">
        <v>25</v>
      </c>
      <c r="U131" s="165">
        <v>25</v>
      </c>
      <c r="V131" s="165">
        <v>25</v>
      </c>
    </row>
    <row r="132" spans="1:22" ht="45" customHeight="1" x14ac:dyDescent="0.25">
      <c r="A132" s="169"/>
      <c r="B132" s="278"/>
      <c r="C132" s="166"/>
      <c r="D132" s="166"/>
      <c r="E132" s="161"/>
      <c r="F132" s="124" t="s">
        <v>24</v>
      </c>
      <c r="G132" s="87">
        <f>SUM(H132:M132)</f>
        <v>19434946.98</v>
      </c>
      <c r="H132" s="87">
        <v>3239157.83</v>
      </c>
      <c r="I132" s="87">
        <v>3239157.83</v>
      </c>
      <c r="J132" s="87">
        <v>3239157.83</v>
      </c>
      <c r="K132" s="87">
        <v>3239157.83</v>
      </c>
      <c r="L132" s="87">
        <v>3239157.83</v>
      </c>
      <c r="M132" s="87">
        <v>3239157.83</v>
      </c>
      <c r="N132" s="172"/>
      <c r="O132" s="166"/>
      <c r="P132" s="166"/>
      <c r="Q132" s="166"/>
      <c r="R132" s="166"/>
      <c r="S132" s="166"/>
      <c r="T132" s="166"/>
      <c r="U132" s="166"/>
      <c r="V132" s="166"/>
    </row>
    <row r="133" spans="1:22" ht="52.5" customHeight="1" x14ac:dyDescent="0.25">
      <c r="A133" s="170"/>
      <c r="B133" s="279"/>
      <c r="C133" s="167"/>
      <c r="D133" s="167"/>
      <c r="E133" s="175"/>
      <c r="F133" s="124" t="s">
        <v>25</v>
      </c>
      <c r="G133" s="87">
        <f>SUM(H133:M133)</f>
        <v>26102902.799999997</v>
      </c>
      <c r="H133" s="88">
        <v>8700967.5999999996</v>
      </c>
      <c r="I133" s="88">
        <v>8700967.5999999996</v>
      </c>
      <c r="J133" s="88">
        <v>8700967.5999999996</v>
      </c>
      <c r="K133" s="88">
        <v>0</v>
      </c>
      <c r="L133" s="88">
        <v>0</v>
      </c>
      <c r="M133" s="88">
        <v>0</v>
      </c>
      <c r="N133" s="173"/>
      <c r="O133" s="167"/>
      <c r="P133" s="167"/>
      <c r="Q133" s="167"/>
      <c r="R133" s="167"/>
      <c r="S133" s="167"/>
      <c r="T133" s="167"/>
      <c r="U133" s="167"/>
      <c r="V133" s="167"/>
    </row>
    <row r="134" spans="1:22" ht="15.75" customHeight="1" x14ac:dyDescent="0.25">
      <c r="A134" s="38"/>
      <c r="B134" s="265" t="s">
        <v>149</v>
      </c>
      <c r="C134" s="165">
        <v>2025</v>
      </c>
      <c r="D134" s="165">
        <v>2030</v>
      </c>
      <c r="E134" s="174" t="s">
        <v>26</v>
      </c>
      <c r="F134" s="124" t="s">
        <v>17</v>
      </c>
      <c r="G134" s="87">
        <f>G135+G136</f>
        <v>1380960</v>
      </c>
      <c r="H134" s="87">
        <f>H135+H136</f>
        <v>276192</v>
      </c>
      <c r="I134" s="87">
        <f t="shared" ref="I134:M134" si="49">I135+I136</f>
        <v>0</v>
      </c>
      <c r="J134" s="87">
        <f t="shared" si="49"/>
        <v>276192</v>
      </c>
      <c r="K134" s="87">
        <f t="shared" si="49"/>
        <v>276192</v>
      </c>
      <c r="L134" s="87">
        <f t="shared" si="49"/>
        <v>276192</v>
      </c>
      <c r="M134" s="87">
        <f t="shared" si="49"/>
        <v>276192</v>
      </c>
      <c r="N134" s="165" t="s">
        <v>124</v>
      </c>
      <c r="O134" s="165" t="s">
        <v>68</v>
      </c>
      <c r="P134" s="165">
        <v>100</v>
      </c>
      <c r="Q134" s="165">
        <v>100</v>
      </c>
      <c r="R134" s="165"/>
      <c r="S134" s="165">
        <v>100</v>
      </c>
      <c r="T134" s="165">
        <v>100</v>
      </c>
      <c r="U134" s="165">
        <v>100</v>
      </c>
      <c r="V134" s="165">
        <v>100</v>
      </c>
    </row>
    <row r="135" spans="1:22" ht="89.45" customHeight="1" x14ac:dyDescent="0.25">
      <c r="A135" s="38"/>
      <c r="B135" s="266"/>
      <c r="C135" s="166"/>
      <c r="D135" s="166"/>
      <c r="E135" s="161"/>
      <c r="F135" s="124" t="s">
        <v>24</v>
      </c>
      <c r="G135" s="87">
        <f>SUM(H135:M135)</f>
        <v>1380960</v>
      </c>
      <c r="H135" s="87">
        <v>276192</v>
      </c>
      <c r="I135" s="88">
        <v>0</v>
      </c>
      <c r="J135" s="88">
        <v>276192</v>
      </c>
      <c r="K135" s="88">
        <v>276192</v>
      </c>
      <c r="L135" s="88">
        <v>276192</v>
      </c>
      <c r="M135" s="88">
        <v>276192</v>
      </c>
      <c r="N135" s="166"/>
      <c r="O135" s="166"/>
      <c r="P135" s="166"/>
      <c r="Q135" s="166"/>
      <c r="R135" s="166"/>
      <c r="S135" s="166"/>
      <c r="T135" s="166"/>
      <c r="U135" s="166"/>
      <c r="V135" s="166"/>
    </row>
    <row r="136" spans="1:22" ht="71.45" customHeight="1" x14ac:dyDescent="0.25">
      <c r="A136" s="38"/>
      <c r="B136" s="267"/>
      <c r="C136" s="167"/>
      <c r="D136" s="167"/>
      <c r="E136" s="175"/>
      <c r="F136" s="124" t="s">
        <v>25</v>
      </c>
      <c r="G136" s="87">
        <f>SUM(H136:M136)</f>
        <v>0</v>
      </c>
      <c r="H136" s="88">
        <v>0</v>
      </c>
      <c r="I136" s="88">
        <v>0</v>
      </c>
      <c r="J136" s="88">
        <v>0</v>
      </c>
      <c r="K136" s="88">
        <v>0</v>
      </c>
      <c r="L136" s="88">
        <v>0</v>
      </c>
      <c r="M136" s="88">
        <v>0</v>
      </c>
      <c r="N136" s="167"/>
      <c r="O136" s="167"/>
      <c r="P136" s="167"/>
      <c r="Q136" s="167"/>
      <c r="R136" s="167"/>
      <c r="S136" s="167"/>
      <c r="T136" s="167"/>
      <c r="U136" s="167"/>
      <c r="V136" s="167"/>
    </row>
    <row r="137" spans="1:22" ht="21" customHeight="1" x14ac:dyDescent="0.25">
      <c r="A137" s="226"/>
      <c r="B137" s="277" t="s">
        <v>220</v>
      </c>
      <c r="C137" s="165">
        <v>2025</v>
      </c>
      <c r="D137" s="165">
        <v>2030</v>
      </c>
      <c r="E137" s="174" t="s">
        <v>23</v>
      </c>
      <c r="F137" s="124" t="s">
        <v>17</v>
      </c>
      <c r="G137" s="87">
        <f>G138+G139</f>
        <v>111707031.47</v>
      </c>
      <c r="H137" s="87">
        <f t="shared" ref="H137:M137" si="50">H138+H139</f>
        <v>37106097.5</v>
      </c>
      <c r="I137" s="87">
        <f t="shared" si="50"/>
        <v>37180805.450000003</v>
      </c>
      <c r="J137" s="87">
        <f t="shared" si="50"/>
        <v>37260878.439999998</v>
      </c>
      <c r="K137" s="87">
        <f t="shared" si="50"/>
        <v>53083.360000000001</v>
      </c>
      <c r="L137" s="87">
        <f t="shared" si="50"/>
        <v>53083.360000000001</v>
      </c>
      <c r="M137" s="87">
        <f t="shared" si="50"/>
        <v>53083.360000000001</v>
      </c>
      <c r="N137" s="171"/>
      <c r="O137" s="165"/>
      <c r="P137" s="165"/>
      <c r="Q137" s="165"/>
      <c r="R137" s="165"/>
      <c r="S137" s="165"/>
      <c r="T137" s="165"/>
      <c r="U137" s="165"/>
      <c r="V137" s="165"/>
    </row>
    <row r="138" spans="1:22" ht="42.75" customHeight="1" x14ac:dyDescent="0.25">
      <c r="A138" s="227"/>
      <c r="B138" s="278"/>
      <c r="C138" s="166"/>
      <c r="D138" s="166"/>
      <c r="E138" s="161"/>
      <c r="F138" s="124" t="s">
        <v>24</v>
      </c>
      <c r="G138" s="87">
        <f>SUM(H138:M138)</f>
        <v>309955.19999999995</v>
      </c>
      <c r="H138" s="88">
        <f>H141+H145+H149</f>
        <v>44538.400000000001</v>
      </c>
      <c r="I138" s="88">
        <f t="shared" ref="I138:M138" si="51">I141+I145+I149</f>
        <v>53083.360000000001</v>
      </c>
      <c r="J138" s="88">
        <f t="shared" si="51"/>
        <v>53083.360000000001</v>
      </c>
      <c r="K138" s="88">
        <f t="shared" si="51"/>
        <v>53083.360000000001</v>
      </c>
      <c r="L138" s="88">
        <f t="shared" si="51"/>
        <v>53083.360000000001</v>
      </c>
      <c r="M138" s="88">
        <f t="shared" si="51"/>
        <v>53083.360000000001</v>
      </c>
      <c r="N138" s="172"/>
      <c r="O138" s="166"/>
      <c r="P138" s="166"/>
      <c r="Q138" s="166"/>
      <c r="R138" s="166"/>
      <c r="S138" s="166"/>
      <c r="T138" s="166"/>
      <c r="U138" s="166"/>
      <c r="V138" s="166"/>
    </row>
    <row r="139" spans="1:22" ht="62.25" customHeight="1" x14ac:dyDescent="0.25">
      <c r="A139" s="227"/>
      <c r="B139" s="279"/>
      <c r="C139" s="167"/>
      <c r="D139" s="167"/>
      <c r="E139" s="175"/>
      <c r="F139" s="124" t="s">
        <v>25</v>
      </c>
      <c r="G139" s="87">
        <f>SUM(H139:M139)</f>
        <v>111397076.27</v>
      </c>
      <c r="H139" s="88">
        <f>H142+H146+H150</f>
        <v>37061559.100000001</v>
      </c>
      <c r="I139" s="88">
        <f t="shared" ref="I139:M139" si="52">I142+I146+I150</f>
        <v>37127722.090000004</v>
      </c>
      <c r="J139" s="88">
        <f t="shared" si="52"/>
        <v>37207795.079999998</v>
      </c>
      <c r="K139" s="88">
        <f t="shared" si="52"/>
        <v>0</v>
      </c>
      <c r="L139" s="88">
        <f t="shared" si="52"/>
        <v>0</v>
      </c>
      <c r="M139" s="88">
        <f t="shared" si="52"/>
        <v>0</v>
      </c>
      <c r="N139" s="173"/>
      <c r="O139" s="167"/>
      <c r="P139" s="167"/>
      <c r="Q139" s="167"/>
      <c r="R139" s="167"/>
      <c r="S139" s="167"/>
      <c r="T139" s="167"/>
      <c r="U139" s="167"/>
      <c r="V139" s="167"/>
    </row>
    <row r="140" spans="1:22" s="154" customFormat="1" ht="62.25" customHeight="1" x14ac:dyDescent="0.25">
      <c r="A140" s="155"/>
      <c r="B140" s="174" t="s">
        <v>186</v>
      </c>
      <c r="C140" s="180">
        <v>2025</v>
      </c>
      <c r="D140" s="180">
        <v>2030</v>
      </c>
      <c r="E140" s="180" t="s">
        <v>26</v>
      </c>
      <c r="F140" s="124" t="s">
        <v>17</v>
      </c>
      <c r="G140" s="87">
        <f>G141+G142</f>
        <v>13603935.469999999</v>
      </c>
      <c r="H140" s="87">
        <f>H141+H142</f>
        <v>4405065.5</v>
      </c>
      <c r="I140" s="87">
        <f t="shared" ref="I140:M140" si="53">I141+I142</f>
        <v>4479773.45</v>
      </c>
      <c r="J140" s="87">
        <f t="shared" si="53"/>
        <v>4559846.4400000004</v>
      </c>
      <c r="K140" s="87">
        <f t="shared" si="53"/>
        <v>53083.360000000001</v>
      </c>
      <c r="L140" s="87">
        <f t="shared" si="53"/>
        <v>53083.360000000001</v>
      </c>
      <c r="M140" s="87">
        <f t="shared" si="53"/>
        <v>53083.360000000001</v>
      </c>
      <c r="N140" s="165" t="s">
        <v>178</v>
      </c>
      <c r="O140" s="165" t="s">
        <v>72</v>
      </c>
      <c r="P140" s="165">
        <v>16</v>
      </c>
      <c r="Q140" s="165">
        <v>16</v>
      </c>
      <c r="R140" s="165">
        <v>16</v>
      </c>
      <c r="S140" s="165">
        <v>16</v>
      </c>
      <c r="T140" s="165">
        <v>16</v>
      </c>
      <c r="U140" s="165">
        <v>16</v>
      </c>
      <c r="V140" s="165">
        <v>16</v>
      </c>
    </row>
    <row r="141" spans="1:22" s="154" customFormat="1" ht="62.25" customHeight="1" x14ac:dyDescent="0.25">
      <c r="A141" s="155"/>
      <c r="B141" s="161"/>
      <c r="C141" s="181"/>
      <c r="D141" s="181"/>
      <c r="E141" s="181"/>
      <c r="F141" s="124" t="s">
        <v>24</v>
      </c>
      <c r="G141" s="87">
        <f>SUM(H141:M141)</f>
        <v>309955.19999999995</v>
      </c>
      <c r="H141" s="87">
        <v>44538.400000000001</v>
      </c>
      <c r="I141" s="88">
        <v>53083.360000000001</v>
      </c>
      <c r="J141" s="87">
        <v>53083.360000000001</v>
      </c>
      <c r="K141" s="87">
        <v>53083.360000000001</v>
      </c>
      <c r="L141" s="87">
        <v>53083.360000000001</v>
      </c>
      <c r="M141" s="87">
        <v>53083.360000000001</v>
      </c>
      <c r="N141" s="166"/>
      <c r="O141" s="166"/>
      <c r="P141" s="166"/>
      <c r="Q141" s="166"/>
      <c r="R141" s="166"/>
      <c r="S141" s="166"/>
      <c r="T141" s="166"/>
      <c r="U141" s="166"/>
      <c r="V141" s="166"/>
    </row>
    <row r="142" spans="1:22" s="154" customFormat="1" ht="62.25" customHeight="1" x14ac:dyDescent="0.25">
      <c r="A142" s="155"/>
      <c r="B142" s="161"/>
      <c r="C142" s="181"/>
      <c r="D142" s="181"/>
      <c r="E142" s="181"/>
      <c r="F142" s="180" t="s">
        <v>25</v>
      </c>
      <c r="G142" s="176">
        <f>SUM(H142:M142)</f>
        <v>13293980.27</v>
      </c>
      <c r="H142" s="178">
        <v>4360527.0999999996</v>
      </c>
      <c r="I142" s="178">
        <v>4426690.09</v>
      </c>
      <c r="J142" s="178">
        <v>4506763.08</v>
      </c>
      <c r="K142" s="178">
        <v>0</v>
      </c>
      <c r="L142" s="178">
        <v>0</v>
      </c>
      <c r="M142" s="178">
        <v>0</v>
      </c>
      <c r="N142" s="166"/>
      <c r="O142" s="166"/>
      <c r="P142" s="166"/>
      <c r="Q142" s="166"/>
      <c r="R142" s="166"/>
      <c r="S142" s="166"/>
      <c r="T142" s="166"/>
      <c r="U142" s="166"/>
      <c r="V142" s="166"/>
    </row>
    <row r="143" spans="1:22" s="154" customFormat="1" ht="62.25" customHeight="1" x14ac:dyDescent="0.25">
      <c r="A143" s="155"/>
      <c r="B143" s="175"/>
      <c r="C143" s="182"/>
      <c r="D143" s="182"/>
      <c r="E143" s="182"/>
      <c r="F143" s="182"/>
      <c r="G143" s="177"/>
      <c r="H143" s="179"/>
      <c r="I143" s="179"/>
      <c r="J143" s="179"/>
      <c r="K143" s="179"/>
      <c r="L143" s="179"/>
      <c r="M143" s="179"/>
      <c r="N143" s="167"/>
      <c r="O143" s="167"/>
      <c r="P143" s="167"/>
      <c r="Q143" s="167"/>
      <c r="R143" s="167"/>
      <c r="S143" s="167"/>
      <c r="T143" s="167"/>
      <c r="U143" s="167"/>
      <c r="V143" s="167"/>
    </row>
    <row r="144" spans="1:22" s="154" customFormat="1" ht="62.25" customHeight="1" x14ac:dyDescent="0.25">
      <c r="A144" s="155"/>
      <c r="B144" s="174" t="s">
        <v>222</v>
      </c>
      <c r="C144" s="180">
        <v>2025</v>
      </c>
      <c r="D144" s="180">
        <v>2030</v>
      </c>
      <c r="E144" s="180" t="s">
        <v>26</v>
      </c>
      <c r="F144" s="124" t="s">
        <v>17</v>
      </c>
      <c r="G144" s="87">
        <f>G145+G146</f>
        <v>4312224</v>
      </c>
      <c r="H144" s="87">
        <f>H145+H146</f>
        <v>1437408</v>
      </c>
      <c r="I144" s="87">
        <f t="shared" ref="I144:M144" si="54">I145+I146</f>
        <v>1437408</v>
      </c>
      <c r="J144" s="87">
        <f t="shared" si="54"/>
        <v>1437408</v>
      </c>
      <c r="K144" s="87">
        <f t="shared" si="54"/>
        <v>0</v>
      </c>
      <c r="L144" s="87">
        <f t="shared" si="54"/>
        <v>0</v>
      </c>
      <c r="M144" s="87">
        <f t="shared" si="54"/>
        <v>0</v>
      </c>
      <c r="N144" s="165" t="s">
        <v>223</v>
      </c>
      <c r="O144" s="165" t="s">
        <v>72</v>
      </c>
      <c r="P144" s="165">
        <v>16</v>
      </c>
      <c r="Q144" s="165">
        <v>16</v>
      </c>
      <c r="R144" s="165">
        <v>16</v>
      </c>
      <c r="S144" s="165">
        <v>16</v>
      </c>
      <c r="T144" s="165" t="s">
        <v>31</v>
      </c>
      <c r="U144" s="165" t="s">
        <v>31</v>
      </c>
      <c r="V144" s="165" t="s">
        <v>31</v>
      </c>
    </row>
    <row r="145" spans="1:22" s="154" customFormat="1" ht="128.25" customHeight="1" x14ac:dyDescent="0.25">
      <c r="A145" s="155"/>
      <c r="B145" s="161"/>
      <c r="C145" s="181"/>
      <c r="D145" s="181"/>
      <c r="E145" s="181"/>
      <c r="F145" s="124" t="s">
        <v>24</v>
      </c>
      <c r="G145" s="87">
        <f>SUM(H145:M145)</f>
        <v>0</v>
      </c>
      <c r="H145" s="87">
        <v>0</v>
      </c>
      <c r="I145" s="88">
        <v>0</v>
      </c>
      <c r="J145" s="87">
        <v>0</v>
      </c>
      <c r="K145" s="87">
        <v>0</v>
      </c>
      <c r="L145" s="87">
        <v>0</v>
      </c>
      <c r="M145" s="87">
        <v>0</v>
      </c>
      <c r="N145" s="166"/>
      <c r="O145" s="166"/>
      <c r="P145" s="166"/>
      <c r="Q145" s="166"/>
      <c r="R145" s="166"/>
      <c r="S145" s="166"/>
      <c r="T145" s="166"/>
      <c r="U145" s="166"/>
      <c r="V145" s="166"/>
    </row>
    <row r="146" spans="1:22" s="154" customFormat="1" ht="62.25" customHeight="1" x14ac:dyDescent="0.25">
      <c r="A146" s="155"/>
      <c r="B146" s="161"/>
      <c r="C146" s="181"/>
      <c r="D146" s="181"/>
      <c r="E146" s="181"/>
      <c r="F146" s="180" t="s">
        <v>25</v>
      </c>
      <c r="G146" s="176">
        <f>SUM(H146:M146)</f>
        <v>4312224</v>
      </c>
      <c r="H146" s="178">
        <v>1437408</v>
      </c>
      <c r="I146" s="178">
        <v>1437408</v>
      </c>
      <c r="J146" s="178">
        <v>1437408</v>
      </c>
      <c r="K146" s="178">
        <v>0</v>
      </c>
      <c r="L146" s="178">
        <v>0</v>
      </c>
      <c r="M146" s="178">
        <v>0</v>
      </c>
      <c r="N146" s="166"/>
      <c r="O146" s="166"/>
      <c r="P146" s="166"/>
      <c r="Q146" s="166"/>
      <c r="R146" s="166"/>
      <c r="S146" s="166"/>
      <c r="T146" s="166"/>
      <c r="U146" s="166"/>
      <c r="V146" s="166"/>
    </row>
    <row r="147" spans="1:22" s="154" customFormat="1" ht="98.25" customHeight="1" x14ac:dyDescent="0.25">
      <c r="A147" s="155"/>
      <c r="B147" s="175"/>
      <c r="C147" s="182"/>
      <c r="D147" s="182"/>
      <c r="E147" s="182"/>
      <c r="F147" s="182"/>
      <c r="G147" s="177"/>
      <c r="H147" s="179"/>
      <c r="I147" s="179"/>
      <c r="J147" s="179"/>
      <c r="K147" s="179"/>
      <c r="L147" s="179"/>
      <c r="M147" s="179"/>
      <c r="N147" s="167"/>
      <c r="O147" s="167"/>
      <c r="P147" s="167"/>
      <c r="Q147" s="167"/>
      <c r="R147" s="167"/>
      <c r="S147" s="167"/>
      <c r="T147" s="167"/>
      <c r="U147" s="167"/>
      <c r="V147" s="167"/>
    </row>
    <row r="148" spans="1:22" s="154" customFormat="1" ht="98.25" customHeight="1" x14ac:dyDescent="0.25">
      <c r="A148" s="155"/>
      <c r="B148" s="174" t="s">
        <v>224</v>
      </c>
      <c r="C148" s="180">
        <v>2025</v>
      </c>
      <c r="D148" s="180">
        <v>2030</v>
      </c>
      <c r="E148" s="180" t="s">
        <v>26</v>
      </c>
      <c r="F148" s="124" t="s">
        <v>17</v>
      </c>
      <c r="G148" s="87">
        <f>G149+G150</f>
        <v>93790872</v>
      </c>
      <c r="H148" s="87">
        <f>H149+H150</f>
        <v>31263624</v>
      </c>
      <c r="I148" s="87">
        <f t="shared" ref="I148:M148" si="55">I149+I150</f>
        <v>31263624</v>
      </c>
      <c r="J148" s="87">
        <f t="shared" si="55"/>
        <v>31263624</v>
      </c>
      <c r="K148" s="87">
        <f t="shared" si="55"/>
        <v>0</v>
      </c>
      <c r="L148" s="87">
        <f t="shared" si="55"/>
        <v>0</v>
      </c>
      <c r="M148" s="87">
        <f t="shared" si="55"/>
        <v>0</v>
      </c>
      <c r="N148" s="165" t="s">
        <v>182</v>
      </c>
      <c r="O148" s="165" t="s">
        <v>68</v>
      </c>
      <c r="P148" s="165">
        <v>100</v>
      </c>
      <c r="Q148" s="165">
        <v>100</v>
      </c>
      <c r="R148" s="165">
        <v>100</v>
      </c>
      <c r="S148" s="165">
        <v>100</v>
      </c>
      <c r="T148" s="165"/>
      <c r="U148" s="165"/>
      <c r="V148" s="165"/>
    </row>
    <row r="149" spans="1:22" s="154" customFormat="1" ht="98.25" customHeight="1" x14ac:dyDescent="0.25">
      <c r="A149" s="155"/>
      <c r="B149" s="161"/>
      <c r="C149" s="181"/>
      <c r="D149" s="181"/>
      <c r="E149" s="181"/>
      <c r="F149" s="124" t="s">
        <v>24</v>
      </c>
      <c r="G149" s="87">
        <f>SUM(H149:M149)</f>
        <v>0</v>
      </c>
      <c r="H149" s="87">
        <v>0</v>
      </c>
      <c r="I149" s="88">
        <v>0</v>
      </c>
      <c r="J149" s="87">
        <v>0</v>
      </c>
      <c r="K149" s="87">
        <v>0</v>
      </c>
      <c r="L149" s="87">
        <v>0</v>
      </c>
      <c r="M149" s="87">
        <v>0</v>
      </c>
      <c r="N149" s="166"/>
      <c r="O149" s="166"/>
      <c r="P149" s="166"/>
      <c r="Q149" s="166"/>
      <c r="R149" s="166"/>
      <c r="S149" s="166"/>
      <c r="T149" s="166"/>
      <c r="U149" s="166"/>
      <c r="V149" s="166"/>
    </row>
    <row r="150" spans="1:22" s="154" customFormat="1" ht="98.25" customHeight="1" x14ac:dyDescent="0.25">
      <c r="A150" s="155"/>
      <c r="B150" s="161"/>
      <c r="C150" s="181"/>
      <c r="D150" s="181"/>
      <c r="E150" s="181"/>
      <c r="F150" s="174" t="s">
        <v>25</v>
      </c>
      <c r="G150" s="176">
        <f>SUM(H150:M150)</f>
        <v>93790872</v>
      </c>
      <c r="H150" s="178">
        <v>31263624</v>
      </c>
      <c r="I150" s="178">
        <v>31263624</v>
      </c>
      <c r="J150" s="178">
        <v>31263624</v>
      </c>
      <c r="K150" s="178">
        <v>0</v>
      </c>
      <c r="L150" s="178">
        <v>0</v>
      </c>
      <c r="M150" s="178">
        <v>0</v>
      </c>
      <c r="N150" s="166"/>
      <c r="O150" s="166"/>
      <c r="P150" s="166"/>
      <c r="Q150" s="166"/>
      <c r="R150" s="166"/>
      <c r="S150" s="166"/>
      <c r="T150" s="166"/>
      <c r="U150" s="166"/>
      <c r="V150" s="166"/>
    </row>
    <row r="151" spans="1:22" s="154" customFormat="1" ht="98.25" customHeight="1" x14ac:dyDescent="0.25">
      <c r="A151" s="155"/>
      <c r="B151" s="175"/>
      <c r="C151" s="182"/>
      <c r="D151" s="182"/>
      <c r="E151" s="182"/>
      <c r="F151" s="175"/>
      <c r="G151" s="177"/>
      <c r="H151" s="179"/>
      <c r="I151" s="179"/>
      <c r="J151" s="179"/>
      <c r="K151" s="179"/>
      <c r="L151" s="179"/>
      <c r="M151" s="179"/>
      <c r="N151" s="167"/>
      <c r="O151" s="167"/>
      <c r="P151" s="167"/>
      <c r="Q151" s="167"/>
      <c r="R151" s="167"/>
      <c r="S151" s="167"/>
      <c r="T151" s="167"/>
      <c r="U151" s="167"/>
      <c r="V151" s="167"/>
    </row>
    <row r="152" spans="1:22" s="154" customFormat="1" ht="33" customHeight="1" x14ac:dyDescent="0.25">
      <c r="A152" s="155"/>
      <c r="B152" s="162" t="s">
        <v>225</v>
      </c>
      <c r="C152" s="165">
        <v>2025</v>
      </c>
      <c r="D152" s="165">
        <v>2030</v>
      </c>
      <c r="E152" s="168" t="s">
        <v>23</v>
      </c>
      <c r="F152" s="10" t="s">
        <v>17</v>
      </c>
      <c r="G152" s="159">
        <f>G153+G154</f>
        <v>137436231.60000002</v>
      </c>
      <c r="H152" s="159">
        <f t="shared" ref="H152:M152" si="56">H153+H154</f>
        <v>137436231.60000002</v>
      </c>
      <c r="I152" s="159">
        <f t="shared" si="56"/>
        <v>0</v>
      </c>
      <c r="J152" s="159">
        <f t="shared" si="56"/>
        <v>0</v>
      </c>
      <c r="K152" s="159">
        <f t="shared" si="56"/>
        <v>0</v>
      </c>
      <c r="L152" s="159">
        <f t="shared" si="56"/>
        <v>0</v>
      </c>
      <c r="M152" s="159">
        <f t="shared" si="56"/>
        <v>0</v>
      </c>
      <c r="N152" s="171"/>
      <c r="O152" s="165"/>
      <c r="P152" s="165"/>
      <c r="Q152" s="165"/>
      <c r="R152" s="165"/>
      <c r="S152" s="165"/>
      <c r="T152" s="165"/>
      <c r="U152" s="165"/>
      <c r="V152" s="165"/>
    </row>
    <row r="153" spans="1:22" s="154" customFormat="1" ht="33.75" customHeight="1" x14ac:dyDescent="0.25">
      <c r="A153" s="155"/>
      <c r="B153" s="163"/>
      <c r="C153" s="166"/>
      <c r="D153" s="166"/>
      <c r="E153" s="169"/>
      <c r="F153" s="10" t="s">
        <v>24</v>
      </c>
      <c r="G153" s="159">
        <f>SUM(H153:M153)</f>
        <v>1464094.9</v>
      </c>
      <c r="H153" s="160">
        <f>H156+H159</f>
        <v>1464094.9</v>
      </c>
      <c r="I153" s="160">
        <f t="shared" ref="I153:M153" si="57">I156+I159</f>
        <v>0</v>
      </c>
      <c r="J153" s="160">
        <f t="shared" si="57"/>
        <v>0</v>
      </c>
      <c r="K153" s="160">
        <f t="shared" si="57"/>
        <v>0</v>
      </c>
      <c r="L153" s="160">
        <f t="shared" si="57"/>
        <v>0</v>
      </c>
      <c r="M153" s="160">
        <f t="shared" si="57"/>
        <v>0</v>
      </c>
      <c r="N153" s="172"/>
      <c r="O153" s="166"/>
      <c r="P153" s="166"/>
      <c r="Q153" s="166"/>
      <c r="R153" s="166"/>
      <c r="S153" s="166"/>
      <c r="T153" s="166"/>
      <c r="U153" s="166"/>
      <c r="V153" s="166"/>
    </row>
    <row r="154" spans="1:22" s="154" customFormat="1" ht="42" customHeight="1" x14ac:dyDescent="0.25">
      <c r="A154" s="155"/>
      <c r="B154" s="164"/>
      <c r="C154" s="167"/>
      <c r="D154" s="167"/>
      <c r="E154" s="170"/>
      <c r="F154" s="10" t="s">
        <v>25</v>
      </c>
      <c r="G154" s="159">
        <f>SUM(H154:M154)</f>
        <v>135972136.70000002</v>
      </c>
      <c r="H154" s="160">
        <f>H157+H160</f>
        <v>135972136.70000002</v>
      </c>
      <c r="I154" s="160">
        <f>I157+I160</f>
        <v>0</v>
      </c>
      <c r="J154" s="160">
        <f>J157+J160</f>
        <v>0</v>
      </c>
      <c r="K154" s="160">
        <f>K157+K160</f>
        <v>0</v>
      </c>
      <c r="L154" s="160">
        <f>L157+L160</f>
        <v>0</v>
      </c>
      <c r="M154" s="160">
        <f>M157+M160</f>
        <v>0</v>
      </c>
      <c r="N154" s="173"/>
      <c r="O154" s="167"/>
      <c r="P154" s="167"/>
      <c r="Q154" s="167"/>
      <c r="R154" s="167"/>
      <c r="S154" s="167"/>
      <c r="T154" s="167"/>
      <c r="U154" s="167"/>
      <c r="V154" s="167"/>
    </row>
    <row r="155" spans="1:22" s="154" customFormat="1" ht="54.75" customHeight="1" x14ac:dyDescent="0.25">
      <c r="A155" s="155"/>
      <c r="B155" s="161" t="s">
        <v>227</v>
      </c>
      <c r="C155" s="165">
        <v>2025</v>
      </c>
      <c r="D155" s="165">
        <v>2030</v>
      </c>
      <c r="E155" s="174" t="s">
        <v>23</v>
      </c>
      <c r="F155" s="124" t="s">
        <v>17</v>
      </c>
      <c r="G155" s="87">
        <f>G156+G157</f>
        <v>66551443.690000005</v>
      </c>
      <c r="H155" s="87">
        <f t="shared" ref="H155:M155" si="58">H156+H157</f>
        <v>66551443.690000005</v>
      </c>
      <c r="I155" s="87">
        <f t="shared" si="58"/>
        <v>0</v>
      </c>
      <c r="J155" s="87">
        <f t="shared" si="58"/>
        <v>0</v>
      </c>
      <c r="K155" s="87">
        <f t="shared" si="58"/>
        <v>0</v>
      </c>
      <c r="L155" s="87">
        <f t="shared" si="58"/>
        <v>0</v>
      </c>
      <c r="M155" s="87">
        <f t="shared" si="58"/>
        <v>0</v>
      </c>
      <c r="N155" s="165" t="s">
        <v>184</v>
      </c>
      <c r="O155" s="165" t="s">
        <v>68</v>
      </c>
      <c r="P155" s="165">
        <v>100</v>
      </c>
      <c r="Q155" s="165">
        <v>100</v>
      </c>
      <c r="R155" s="165"/>
      <c r="S155" s="165"/>
      <c r="T155" s="165"/>
      <c r="U155" s="165"/>
      <c r="V155" s="165"/>
    </row>
    <row r="156" spans="1:22" s="154" customFormat="1" ht="66.75" customHeight="1" x14ac:dyDescent="0.25">
      <c r="A156" s="155"/>
      <c r="B156" s="161"/>
      <c r="C156" s="166"/>
      <c r="D156" s="166"/>
      <c r="E156" s="161"/>
      <c r="F156" s="124" t="s">
        <v>24</v>
      </c>
      <c r="G156" s="87">
        <f>SUM(H156:M156)</f>
        <v>680657.17</v>
      </c>
      <c r="H156" s="158">
        <v>680657.17</v>
      </c>
      <c r="I156" s="158">
        <v>0</v>
      </c>
      <c r="J156" s="158">
        <v>0</v>
      </c>
      <c r="K156" s="158">
        <v>0</v>
      </c>
      <c r="L156" s="158">
        <v>0</v>
      </c>
      <c r="M156" s="158">
        <v>0</v>
      </c>
      <c r="N156" s="166"/>
      <c r="O156" s="166"/>
      <c r="P156" s="166"/>
      <c r="Q156" s="166"/>
      <c r="R156" s="166"/>
      <c r="S156" s="166"/>
      <c r="T156" s="166"/>
      <c r="U156" s="166"/>
      <c r="V156" s="166"/>
    </row>
    <row r="157" spans="1:22" s="154" customFormat="1" ht="54.75" customHeight="1" x14ac:dyDescent="0.25">
      <c r="A157" s="155"/>
      <c r="B157" s="161"/>
      <c r="C157" s="167"/>
      <c r="D157" s="167"/>
      <c r="E157" s="175"/>
      <c r="F157" s="124" t="s">
        <v>25</v>
      </c>
      <c r="G157" s="87">
        <f>SUM(H157:M157)</f>
        <v>65870786.520000003</v>
      </c>
      <c r="H157" s="158">
        <v>65870786.520000003</v>
      </c>
      <c r="I157" s="158">
        <v>0</v>
      </c>
      <c r="J157" s="158">
        <v>0</v>
      </c>
      <c r="K157" s="158">
        <v>0</v>
      </c>
      <c r="L157" s="158">
        <v>0</v>
      </c>
      <c r="M157" s="158">
        <v>0</v>
      </c>
      <c r="N157" s="167"/>
      <c r="O157" s="167"/>
      <c r="P157" s="167"/>
      <c r="Q157" s="167"/>
      <c r="R157" s="167"/>
      <c r="S157" s="167"/>
      <c r="T157" s="167"/>
      <c r="U157" s="167"/>
      <c r="V157" s="167"/>
    </row>
    <row r="158" spans="1:22" ht="50.25" customHeight="1" x14ac:dyDescent="0.25">
      <c r="A158" s="11"/>
      <c r="B158" s="174" t="s">
        <v>226</v>
      </c>
      <c r="C158" s="180">
        <v>2025</v>
      </c>
      <c r="D158" s="180">
        <v>2030</v>
      </c>
      <c r="E158" s="174" t="s">
        <v>23</v>
      </c>
      <c r="F158" s="124" t="s">
        <v>17</v>
      </c>
      <c r="G158" s="87">
        <f>G159+G160</f>
        <v>70884787.910000011</v>
      </c>
      <c r="H158" s="87">
        <f t="shared" ref="H158:M158" si="59">H159+H160</f>
        <v>70884787.910000011</v>
      </c>
      <c r="I158" s="87">
        <f t="shared" si="59"/>
        <v>0</v>
      </c>
      <c r="J158" s="87">
        <f t="shared" si="59"/>
        <v>0</v>
      </c>
      <c r="K158" s="87">
        <f t="shared" si="59"/>
        <v>0</v>
      </c>
      <c r="L158" s="87">
        <f t="shared" si="59"/>
        <v>0</v>
      </c>
      <c r="M158" s="87">
        <f t="shared" si="59"/>
        <v>0</v>
      </c>
      <c r="N158" s="165" t="s">
        <v>193</v>
      </c>
      <c r="O158" s="165" t="s">
        <v>72</v>
      </c>
      <c r="P158" s="165">
        <v>1</v>
      </c>
      <c r="Q158" s="165">
        <v>1</v>
      </c>
      <c r="R158" s="165"/>
      <c r="S158" s="165"/>
      <c r="T158" s="165"/>
      <c r="U158" s="165"/>
      <c r="V158" s="165"/>
    </row>
    <row r="159" spans="1:22" ht="45" customHeight="1" x14ac:dyDescent="0.25">
      <c r="A159" s="11"/>
      <c r="B159" s="161"/>
      <c r="C159" s="181"/>
      <c r="D159" s="181"/>
      <c r="E159" s="161"/>
      <c r="F159" s="124" t="s">
        <v>24</v>
      </c>
      <c r="G159" s="87">
        <f>SUM(H159:M159)</f>
        <v>783437.73</v>
      </c>
      <c r="H159" s="87">
        <v>783437.73</v>
      </c>
      <c r="I159" s="88">
        <v>0</v>
      </c>
      <c r="J159" s="88">
        <v>0</v>
      </c>
      <c r="K159" s="88">
        <v>0</v>
      </c>
      <c r="L159" s="88">
        <v>0</v>
      </c>
      <c r="M159" s="88">
        <v>0</v>
      </c>
      <c r="N159" s="166"/>
      <c r="O159" s="166"/>
      <c r="P159" s="166"/>
      <c r="Q159" s="166"/>
      <c r="R159" s="166"/>
      <c r="S159" s="166"/>
      <c r="T159" s="166"/>
      <c r="U159" s="166"/>
      <c r="V159" s="166"/>
    </row>
    <row r="160" spans="1:22" ht="57" customHeight="1" x14ac:dyDescent="0.25">
      <c r="A160" s="11"/>
      <c r="B160" s="161"/>
      <c r="C160" s="181"/>
      <c r="D160" s="181"/>
      <c r="E160" s="161"/>
      <c r="F160" s="156" t="s">
        <v>25</v>
      </c>
      <c r="G160" s="87">
        <f>SUM(H160:M160)</f>
        <v>70101350.180000007</v>
      </c>
      <c r="H160" s="157">
        <v>70101350.180000007</v>
      </c>
      <c r="I160" s="157">
        <v>0</v>
      </c>
      <c r="J160" s="157">
        <v>0</v>
      </c>
      <c r="K160" s="157">
        <v>0</v>
      </c>
      <c r="L160" s="157">
        <v>0</v>
      </c>
      <c r="M160" s="157">
        <v>0</v>
      </c>
      <c r="N160" s="166"/>
      <c r="O160" s="166"/>
      <c r="P160" s="166"/>
      <c r="Q160" s="166"/>
      <c r="R160" s="166"/>
      <c r="S160" s="166"/>
      <c r="T160" s="166"/>
      <c r="U160" s="166"/>
      <c r="V160" s="166"/>
    </row>
    <row r="161" spans="1:22" ht="34.5" customHeight="1" x14ac:dyDescent="0.25">
      <c r="A161" s="55"/>
      <c r="B161" s="277" t="s">
        <v>119</v>
      </c>
      <c r="C161" s="180">
        <v>2025</v>
      </c>
      <c r="D161" s="180">
        <v>2030</v>
      </c>
      <c r="E161" s="174" t="s">
        <v>23</v>
      </c>
      <c r="F161" s="124" t="s">
        <v>17</v>
      </c>
      <c r="G161" s="87" t="s">
        <v>31</v>
      </c>
      <c r="H161" s="87" t="s">
        <v>31</v>
      </c>
      <c r="I161" s="87" t="s">
        <v>31</v>
      </c>
      <c r="J161" s="87" t="s">
        <v>31</v>
      </c>
      <c r="K161" s="87" t="s">
        <v>31</v>
      </c>
      <c r="L161" s="87" t="s">
        <v>31</v>
      </c>
      <c r="M161" s="87" t="s">
        <v>31</v>
      </c>
      <c r="N161" s="165" t="s">
        <v>16</v>
      </c>
      <c r="O161" s="165" t="s">
        <v>16</v>
      </c>
      <c r="P161" s="165" t="s">
        <v>16</v>
      </c>
      <c r="Q161" s="165" t="s">
        <v>16</v>
      </c>
      <c r="R161" s="165" t="s">
        <v>16</v>
      </c>
      <c r="S161" s="165" t="s">
        <v>16</v>
      </c>
      <c r="T161" s="165" t="s">
        <v>16</v>
      </c>
      <c r="U161" s="165" t="s">
        <v>16</v>
      </c>
      <c r="V161" s="165" t="s">
        <v>16</v>
      </c>
    </row>
    <row r="162" spans="1:22" ht="106.9" customHeight="1" x14ac:dyDescent="0.25">
      <c r="A162" s="55"/>
      <c r="B162" s="278"/>
      <c r="C162" s="181"/>
      <c r="D162" s="181"/>
      <c r="E162" s="161"/>
      <c r="F162" s="124" t="s">
        <v>24</v>
      </c>
      <c r="G162" s="87" t="s">
        <v>31</v>
      </c>
      <c r="H162" s="87" t="s">
        <v>31</v>
      </c>
      <c r="I162" s="87" t="s">
        <v>31</v>
      </c>
      <c r="J162" s="87" t="s">
        <v>31</v>
      </c>
      <c r="K162" s="87" t="s">
        <v>31</v>
      </c>
      <c r="L162" s="87" t="s">
        <v>31</v>
      </c>
      <c r="M162" s="87" t="s">
        <v>31</v>
      </c>
      <c r="N162" s="166"/>
      <c r="O162" s="166"/>
      <c r="P162" s="166"/>
      <c r="Q162" s="166"/>
      <c r="R162" s="166"/>
      <c r="S162" s="166"/>
      <c r="T162" s="166"/>
      <c r="U162" s="166"/>
      <c r="V162" s="166"/>
    </row>
    <row r="163" spans="1:22" ht="16.899999999999999" customHeight="1" x14ac:dyDescent="0.25">
      <c r="A163" s="53"/>
      <c r="B163" s="279"/>
      <c r="C163" s="182"/>
      <c r="D163" s="182"/>
      <c r="E163" s="175"/>
      <c r="F163" s="124" t="s">
        <v>25</v>
      </c>
      <c r="G163" s="88" t="s">
        <v>31</v>
      </c>
      <c r="H163" s="88" t="s">
        <v>31</v>
      </c>
      <c r="I163" s="88" t="s">
        <v>31</v>
      </c>
      <c r="J163" s="88" t="s">
        <v>31</v>
      </c>
      <c r="K163" s="88" t="s">
        <v>31</v>
      </c>
      <c r="L163" s="88" t="s">
        <v>31</v>
      </c>
      <c r="M163" s="88" t="s">
        <v>31</v>
      </c>
      <c r="N163" s="167"/>
      <c r="O163" s="167"/>
      <c r="P163" s="167"/>
      <c r="Q163" s="167"/>
      <c r="R163" s="167"/>
      <c r="S163" s="167"/>
      <c r="T163" s="167"/>
      <c r="U163" s="167"/>
      <c r="V163" s="167"/>
    </row>
    <row r="164" spans="1:22" ht="40.9" customHeight="1" x14ac:dyDescent="0.25">
      <c r="A164" s="53"/>
      <c r="B164" s="277" t="s">
        <v>54</v>
      </c>
      <c r="C164" s="180">
        <v>2025</v>
      </c>
      <c r="D164" s="180">
        <v>2030</v>
      </c>
      <c r="E164" s="174" t="s">
        <v>23</v>
      </c>
      <c r="F164" s="124" t="s">
        <v>17</v>
      </c>
      <c r="G164" s="87">
        <f t="shared" ref="G164:M164" si="60">G165+G166</f>
        <v>30370073.899999999</v>
      </c>
      <c r="H164" s="87">
        <f t="shared" si="60"/>
        <v>4095616</v>
      </c>
      <c r="I164" s="87">
        <f t="shared" si="60"/>
        <v>5254891.58</v>
      </c>
      <c r="J164" s="87">
        <f t="shared" si="60"/>
        <v>5254891.58</v>
      </c>
      <c r="K164" s="87">
        <f t="shared" si="60"/>
        <v>5254891.58</v>
      </c>
      <c r="L164" s="87">
        <f t="shared" si="60"/>
        <v>5254891.58</v>
      </c>
      <c r="M164" s="87">
        <f t="shared" si="60"/>
        <v>5254891.58</v>
      </c>
      <c r="N164" s="165" t="s">
        <v>16</v>
      </c>
      <c r="O164" s="165" t="s">
        <v>16</v>
      </c>
      <c r="P164" s="165" t="s">
        <v>16</v>
      </c>
      <c r="Q164" s="165" t="s">
        <v>16</v>
      </c>
      <c r="R164" s="165" t="s">
        <v>16</v>
      </c>
      <c r="S164" s="165" t="s">
        <v>16</v>
      </c>
      <c r="T164" s="165" t="s">
        <v>16</v>
      </c>
      <c r="U164" s="165" t="s">
        <v>16</v>
      </c>
      <c r="V164" s="165" t="s">
        <v>16</v>
      </c>
    </row>
    <row r="165" spans="1:22" ht="81.599999999999994" customHeight="1" x14ac:dyDescent="0.25">
      <c r="A165" s="53"/>
      <c r="B165" s="278"/>
      <c r="C165" s="181"/>
      <c r="D165" s="181"/>
      <c r="E165" s="161"/>
      <c r="F165" s="124" t="s">
        <v>24</v>
      </c>
      <c r="G165" s="87">
        <f>SUM(H165:M165)</f>
        <v>30370073.899999999</v>
      </c>
      <c r="H165" s="87">
        <f>H168</f>
        <v>4095616</v>
      </c>
      <c r="I165" s="87">
        <f t="shared" ref="I165:M165" si="61">I168</f>
        <v>5254891.58</v>
      </c>
      <c r="J165" s="87">
        <f t="shared" si="61"/>
        <v>5254891.58</v>
      </c>
      <c r="K165" s="87">
        <f t="shared" si="61"/>
        <v>5254891.58</v>
      </c>
      <c r="L165" s="87">
        <f t="shared" si="61"/>
        <v>5254891.58</v>
      </c>
      <c r="M165" s="87">
        <f t="shared" si="61"/>
        <v>5254891.58</v>
      </c>
      <c r="N165" s="166"/>
      <c r="O165" s="166"/>
      <c r="P165" s="166"/>
      <c r="Q165" s="166"/>
      <c r="R165" s="166"/>
      <c r="S165" s="166"/>
      <c r="T165" s="166"/>
      <c r="U165" s="166"/>
      <c r="V165" s="166"/>
    </row>
    <row r="166" spans="1:22" s="54" customFormat="1" ht="81.599999999999994" customHeight="1" x14ac:dyDescent="0.25">
      <c r="A166" s="34"/>
      <c r="B166" s="279"/>
      <c r="C166" s="182"/>
      <c r="D166" s="182"/>
      <c r="E166" s="175"/>
      <c r="F166" s="124" t="s">
        <v>25</v>
      </c>
      <c r="G166" s="87">
        <f>SUM(H166:M166)</f>
        <v>0</v>
      </c>
      <c r="H166" s="88">
        <f>H169</f>
        <v>0</v>
      </c>
      <c r="I166" s="88">
        <f t="shared" ref="I166:M166" si="62">I169</f>
        <v>0</v>
      </c>
      <c r="J166" s="88">
        <f t="shared" si="62"/>
        <v>0</v>
      </c>
      <c r="K166" s="88">
        <f t="shared" si="62"/>
        <v>0</v>
      </c>
      <c r="L166" s="88">
        <f t="shared" si="62"/>
        <v>0</v>
      </c>
      <c r="M166" s="88">
        <f t="shared" si="62"/>
        <v>0</v>
      </c>
      <c r="N166" s="167"/>
      <c r="O166" s="167"/>
      <c r="P166" s="167"/>
      <c r="Q166" s="167"/>
      <c r="R166" s="167"/>
      <c r="S166" s="167"/>
      <c r="T166" s="167"/>
      <c r="U166" s="167"/>
      <c r="V166" s="167"/>
    </row>
    <row r="167" spans="1:22" s="54" customFormat="1" ht="51.6" customHeight="1" x14ac:dyDescent="0.25">
      <c r="A167" s="34"/>
      <c r="B167" s="265" t="s">
        <v>0</v>
      </c>
      <c r="C167" s="180">
        <v>2025</v>
      </c>
      <c r="D167" s="180">
        <v>2030</v>
      </c>
      <c r="E167" s="174" t="s">
        <v>23</v>
      </c>
      <c r="F167" s="124" t="s">
        <v>17</v>
      </c>
      <c r="G167" s="87">
        <f t="shared" ref="G167:M167" si="63">G168+G169</f>
        <v>30370073.899999999</v>
      </c>
      <c r="H167" s="87">
        <f t="shared" si="63"/>
        <v>4095616</v>
      </c>
      <c r="I167" s="87">
        <f t="shared" si="63"/>
        <v>5254891.58</v>
      </c>
      <c r="J167" s="87">
        <f t="shared" si="63"/>
        <v>5254891.58</v>
      </c>
      <c r="K167" s="87">
        <f t="shared" si="63"/>
        <v>5254891.58</v>
      </c>
      <c r="L167" s="87">
        <f t="shared" si="63"/>
        <v>5254891.58</v>
      </c>
      <c r="M167" s="87">
        <f t="shared" si="63"/>
        <v>5254891.58</v>
      </c>
      <c r="N167" s="165" t="s">
        <v>120</v>
      </c>
      <c r="O167" s="165" t="s">
        <v>68</v>
      </c>
      <c r="P167" s="165"/>
      <c r="Q167" s="165">
        <v>100</v>
      </c>
      <c r="R167" s="165">
        <v>100</v>
      </c>
      <c r="S167" s="165">
        <v>100</v>
      </c>
      <c r="T167" s="165">
        <v>100</v>
      </c>
      <c r="U167" s="165">
        <v>100</v>
      </c>
      <c r="V167" s="165">
        <v>100</v>
      </c>
    </row>
    <row r="168" spans="1:22" s="54" customFormat="1" ht="102" customHeight="1" x14ac:dyDescent="0.25">
      <c r="A168" s="34"/>
      <c r="B168" s="266"/>
      <c r="C168" s="181"/>
      <c r="D168" s="181"/>
      <c r="E168" s="161"/>
      <c r="F168" s="124" t="s">
        <v>24</v>
      </c>
      <c r="G168" s="87">
        <f>SUM(H168:M168)</f>
        <v>30370073.899999999</v>
      </c>
      <c r="H168" s="87">
        <v>4095616</v>
      </c>
      <c r="I168" s="87">
        <v>5254891.58</v>
      </c>
      <c r="J168" s="87">
        <v>5254891.58</v>
      </c>
      <c r="K168" s="87">
        <v>5254891.58</v>
      </c>
      <c r="L168" s="87">
        <v>5254891.58</v>
      </c>
      <c r="M168" s="87">
        <v>5254891.58</v>
      </c>
      <c r="N168" s="166"/>
      <c r="O168" s="166"/>
      <c r="P168" s="166"/>
      <c r="Q168" s="166"/>
      <c r="R168" s="166"/>
      <c r="S168" s="166"/>
      <c r="T168" s="166"/>
      <c r="U168" s="166"/>
      <c r="V168" s="166"/>
    </row>
    <row r="169" spans="1:22" s="35" customFormat="1" ht="48" customHeight="1" x14ac:dyDescent="0.25">
      <c r="A169" s="37"/>
      <c r="B169" s="267"/>
      <c r="C169" s="182"/>
      <c r="D169" s="182"/>
      <c r="E169" s="175"/>
      <c r="F169" s="124" t="s">
        <v>25</v>
      </c>
      <c r="G169" s="87">
        <f>SUM(H169:M169)</f>
        <v>0</v>
      </c>
      <c r="H169" s="88"/>
      <c r="I169" s="88"/>
      <c r="J169" s="88"/>
      <c r="K169" s="88"/>
      <c r="L169" s="88"/>
      <c r="M169" s="88"/>
      <c r="N169" s="167"/>
      <c r="O169" s="167"/>
      <c r="P169" s="167"/>
      <c r="Q169" s="167"/>
      <c r="R169" s="167"/>
      <c r="S169" s="167"/>
      <c r="T169" s="167"/>
      <c r="U169" s="167"/>
      <c r="V169" s="167"/>
    </row>
    <row r="170" spans="1:22" s="76" customFormat="1" ht="28.15" customHeight="1" x14ac:dyDescent="0.25">
      <c r="A170" s="11"/>
      <c r="B170" s="274" t="s">
        <v>63</v>
      </c>
      <c r="C170" s="280"/>
      <c r="D170" s="280"/>
      <c r="E170" s="274" t="s">
        <v>23</v>
      </c>
      <c r="F170" s="13" t="s">
        <v>17</v>
      </c>
      <c r="G170" s="40">
        <f t="shared" ref="G170:M170" si="64">G171+G172</f>
        <v>3512032547.9900002</v>
      </c>
      <c r="H170" s="40">
        <f>H171+H172</f>
        <v>776155350.08000004</v>
      </c>
      <c r="I170" s="40">
        <f>I171+I172</f>
        <v>606349106.55000007</v>
      </c>
      <c r="J170" s="40">
        <f t="shared" si="64"/>
        <v>598923726.36000001</v>
      </c>
      <c r="K170" s="40">
        <f t="shared" si="64"/>
        <v>510201455</v>
      </c>
      <c r="L170" s="40">
        <f t="shared" si="64"/>
        <v>510201455</v>
      </c>
      <c r="M170" s="40">
        <f t="shared" si="64"/>
        <v>510201455</v>
      </c>
      <c r="N170" s="198" t="s">
        <v>16</v>
      </c>
      <c r="O170" s="198" t="s">
        <v>16</v>
      </c>
      <c r="P170" s="198" t="s">
        <v>16</v>
      </c>
      <c r="Q170" s="198" t="s">
        <v>16</v>
      </c>
      <c r="R170" s="198" t="s">
        <v>16</v>
      </c>
      <c r="S170" s="198" t="s">
        <v>16</v>
      </c>
      <c r="T170" s="198" t="s">
        <v>16</v>
      </c>
      <c r="U170" s="198" t="s">
        <v>16</v>
      </c>
      <c r="V170" s="198" t="s">
        <v>16</v>
      </c>
    </row>
    <row r="171" spans="1:22" s="76" customFormat="1" ht="28.15" customHeight="1" x14ac:dyDescent="0.25">
      <c r="A171" s="11"/>
      <c r="B171" s="275"/>
      <c r="C171" s="281"/>
      <c r="D171" s="281"/>
      <c r="E171" s="275"/>
      <c r="F171" s="13" t="s">
        <v>24</v>
      </c>
      <c r="G171" s="40">
        <f>SUM(H171:M171)</f>
        <v>951492765.60000002</v>
      </c>
      <c r="H171" s="40">
        <f t="shared" ref="H171:M172" si="65">H165+H108+H93+H66+H21+H138+H123+H129+H153</f>
        <v>191245821.28</v>
      </c>
      <c r="I171" s="40">
        <f t="shared" si="65"/>
        <v>157629852.32000002</v>
      </c>
      <c r="J171" s="40">
        <f t="shared" si="65"/>
        <v>150654273.00000003</v>
      </c>
      <c r="K171" s="40">
        <f t="shared" si="65"/>
        <v>150654273.00000003</v>
      </c>
      <c r="L171" s="40">
        <f t="shared" si="65"/>
        <v>150654273.00000003</v>
      </c>
      <c r="M171" s="40">
        <f t="shared" si="65"/>
        <v>150654273.00000003</v>
      </c>
      <c r="N171" s="199"/>
      <c r="O171" s="199"/>
      <c r="P171" s="199"/>
      <c r="Q171" s="199"/>
      <c r="R171" s="199"/>
      <c r="S171" s="199"/>
      <c r="T171" s="199"/>
      <c r="U171" s="199"/>
      <c r="V171" s="199"/>
    </row>
    <row r="172" spans="1:22" ht="82.15" customHeight="1" x14ac:dyDescent="0.25">
      <c r="A172" s="67"/>
      <c r="B172" s="276"/>
      <c r="C172" s="282"/>
      <c r="D172" s="282"/>
      <c r="E172" s="276"/>
      <c r="F172" s="13" t="s">
        <v>25</v>
      </c>
      <c r="G172" s="40">
        <f>SUM(H172:M172)</f>
        <v>2560539782.3900003</v>
      </c>
      <c r="H172" s="41">
        <f t="shared" si="65"/>
        <v>584909528.80000007</v>
      </c>
      <c r="I172" s="41">
        <f t="shared" si="65"/>
        <v>448719254.23000002</v>
      </c>
      <c r="J172" s="41">
        <f t="shared" si="65"/>
        <v>448269453.35999995</v>
      </c>
      <c r="K172" s="41">
        <f t="shared" si="65"/>
        <v>359547182</v>
      </c>
      <c r="L172" s="41">
        <f t="shared" si="65"/>
        <v>359547182</v>
      </c>
      <c r="M172" s="41">
        <f t="shared" si="65"/>
        <v>359547182</v>
      </c>
      <c r="N172" s="200"/>
      <c r="O172" s="200"/>
      <c r="P172" s="200"/>
      <c r="Q172" s="200"/>
      <c r="R172" s="200"/>
      <c r="S172" s="200"/>
      <c r="T172" s="200"/>
      <c r="U172" s="200"/>
      <c r="V172" s="200"/>
    </row>
    <row r="173" spans="1:22" ht="53.45" customHeight="1" x14ac:dyDescent="0.25">
      <c r="A173" s="67"/>
      <c r="B173" s="31" t="s">
        <v>64</v>
      </c>
      <c r="C173" s="4"/>
      <c r="D173" s="4"/>
      <c r="E173" s="9"/>
      <c r="F173" s="9"/>
      <c r="G173" s="18"/>
      <c r="H173" s="18"/>
      <c r="I173" s="18"/>
      <c r="J173" s="19"/>
      <c r="K173" s="90"/>
      <c r="L173" s="90"/>
      <c r="M173" s="90"/>
      <c r="N173" s="4"/>
      <c r="O173" s="4"/>
      <c r="P173" s="4"/>
      <c r="Q173" s="4"/>
      <c r="R173" s="4"/>
      <c r="S173" s="4"/>
      <c r="T173" s="4"/>
      <c r="U173" s="4"/>
      <c r="V173" s="4"/>
    </row>
    <row r="174" spans="1:22" ht="48" customHeight="1" x14ac:dyDescent="0.25">
      <c r="A174" s="67"/>
      <c r="B174" s="31" t="s">
        <v>30</v>
      </c>
      <c r="C174" s="4">
        <v>2025</v>
      </c>
      <c r="D174" s="4">
        <v>2030</v>
      </c>
      <c r="E174" s="6" t="s">
        <v>31</v>
      </c>
      <c r="F174" s="6" t="s">
        <v>31</v>
      </c>
      <c r="G174" s="33" t="s">
        <v>31</v>
      </c>
      <c r="H174" s="33" t="s">
        <v>31</v>
      </c>
      <c r="I174" s="33" t="s">
        <v>31</v>
      </c>
      <c r="J174" s="42" t="s">
        <v>31</v>
      </c>
      <c r="K174" s="91" t="s">
        <v>31</v>
      </c>
      <c r="L174" s="91" t="s">
        <v>31</v>
      </c>
      <c r="M174" s="91" t="s">
        <v>31</v>
      </c>
      <c r="N174" s="4"/>
      <c r="O174" s="4"/>
      <c r="P174" s="4"/>
      <c r="Q174" s="4"/>
      <c r="R174" s="4"/>
      <c r="S174" s="4"/>
      <c r="T174" s="4"/>
      <c r="U174" s="4"/>
      <c r="V174" s="4"/>
    </row>
    <row r="175" spans="1:22" s="68" customFormat="1" ht="85.9" customHeight="1" x14ac:dyDescent="0.25">
      <c r="A175" s="67"/>
      <c r="B175" s="296" t="s">
        <v>32</v>
      </c>
      <c r="C175" s="165">
        <v>2025</v>
      </c>
      <c r="D175" s="165">
        <v>2030</v>
      </c>
      <c r="E175" s="171" t="s">
        <v>135</v>
      </c>
      <c r="F175" s="9" t="s">
        <v>17</v>
      </c>
      <c r="G175" s="33" t="s">
        <v>31</v>
      </c>
      <c r="H175" s="33" t="s">
        <v>31</v>
      </c>
      <c r="I175" s="33" t="s">
        <v>31</v>
      </c>
      <c r="J175" s="42" t="s">
        <v>31</v>
      </c>
      <c r="K175" s="91" t="s">
        <v>31</v>
      </c>
      <c r="L175" s="91" t="s">
        <v>31</v>
      </c>
      <c r="M175" s="91" t="s">
        <v>31</v>
      </c>
      <c r="N175" s="165"/>
      <c r="O175" s="165"/>
      <c r="P175" s="165"/>
      <c r="Q175" s="165"/>
      <c r="R175" s="165"/>
      <c r="S175" s="165"/>
      <c r="T175" s="165"/>
      <c r="U175" s="165"/>
      <c r="V175" s="165"/>
    </row>
    <row r="176" spans="1:22" s="68" customFormat="1" ht="63" customHeight="1" x14ac:dyDescent="0.25">
      <c r="A176" s="67"/>
      <c r="B176" s="297"/>
      <c r="C176" s="166"/>
      <c r="D176" s="166"/>
      <c r="E176" s="172"/>
      <c r="F176" s="9" t="s">
        <v>24</v>
      </c>
      <c r="G176" s="33" t="s">
        <v>31</v>
      </c>
      <c r="H176" s="33" t="s">
        <v>31</v>
      </c>
      <c r="I176" s="33" t="s">
        <v>31</v>
      </c>
      <c r="J176" s="42" t="s">
        <v>31</v>
      </c>
      <c r="K176" s="91" t="s">
        <v>31</v>
      </c>
      <c r="L176" s="91" t="s">
        <v>31</v>
      </c>
      <c r="M176" s="91" t="s">
        <v>31</v>
      </c>
      <c r="N176" s="166"/>
      <c r="O176" s="166"/>
      <c r="P176" s="166"/>
      <c r="Q176" s="166"/>
      <c r="R176" s="166"/>
      <c r="S176" s="166"/>
      <c r="T176" s="166"/>
      <c r="U176" s="166"/>
      <c r="V176" s="166"/>
    </row>
    <row r="177" spans="1:22" s="68" customFormat="1" ht="72.599999999999994" customHeight="1" x14ac:dyDescent="0.25">
      <c r="A177" s="67"/>
      <c r="B177" s="298"/>
      <c r="C177" s="167"/>
      <c r="D177" s="167"/>
      <c r="E177" s="173"/>
      <c r="F177" s="9" t="s">
        <v>25</v>
      </c>
      <c r="G177" s="33" t="s">
        <v>31</v>
      </c>
      <c r="H177" s="33" t="s">
        <v>31</v>
      </c>
      <c r="I177" s="33" t="s">
        <v>31</v>
      </c>
      <c r="J177" s="42" t="s">
        <v>31</v>
      </c>
      <c r="K177" s="91" t="s">
        <v>31</v>
      </c>
      <c r="L177" s="91" t="s">
        <v>31</v>
      </c>
      <c r="M177" s="91" t="s">
        <v>31</v>
      </c>
      <c r="N177" s="167"/>
      <c r="O177" s="167"/>
      <c r="P177" s="167"/>
      <c r="Q177" s="167"/>
      <c r="R177" s="167"/>
      <c r="S177" s="167"/>
      <c r="T177" s="167"/>
      <c r="U177" s="167"/>
      <c r="V177" s="167"/>
    </row>
    <row r="178" spans="1:22" s="68" customFormat="1" ht="48" customHeight="1" x14ac:dyDescent="0.25">
      <c r="A178" s="74"/>
      <c r="B178" s="183" t="s">
        <v>33</v>
      </c>
      <c r="C178" s="189">
        <v>2025</v>
      </c>
      <c r="D178" s="189">
        <v>2030</v>
      </c>
      <c r="E178" s="192" t="s">
        <v>136</v>
      </c>
      <c r="F178" s="95" t="s">
        <v>17</v>
      </c>
      <c r="G178" s="90">
        <f>G179+G180</f>
        <v>138449404.5</v>
      </c>
      <c r="H178" s="86">
        <f>H179+H180</f>
        <v>35785809.5</v>
      </c>
      <c r="I178" s="86">
        <f t="shared" ref="I178:M178" si="66">I179+I180</f>
        <v>32511119</v>
      </c>
      <c r="J178" s="86">
        <f t="shared" si="66"/>
        <v>17538119</v>
      </c>
      <c r="K178" s="86">
        <f t="shared" si="66"/>
        <v>17538119</v>
      </c>
      <c r="L178" s="86">
        <f t="shared" si="66"/>
        <v>17538119</v>
      </c>
      <c r="M178" s="86">
        <f t="shared" si="66"/>
        <v>17538119</v>
      </c>
      <c r="N178" s="165"/>
      <c r="O178" s="165"/>
      <c r="P178" s="165"/>
      <c r="Q178" s="165"/>
      <c r="R178" s="165"/>
      <c r="S178" s="165"/>
      <c r="T178" s="165"/>
      <c r="U178" s="165"/>
      <c r="V178" s="165"/>
    </row>
    <row r="179" spans="1:22" s="68" customFormat="1" ht="42" customHeight="1" x14ac:dyDescent="0.25">
      <c r="A179" s="74"/>
      <c r="B179" s="184"/>
      <c r="C179" s="190"/>
      <c r="D179" s="190"/>
      <c r="E179" s="193"/>
      <c r="F179" s="95" t="s">
        <v>24</v>
      </c>
      <c r="G179" s="90">
        <f>SUM(H179:M179)</f>
        <v>108503404.5</v>
      </c>
      <c r="H179" s="86">
        <f>H182+H185</f>
        <v>20812809.5</v>
      </c>
      <c r="I179" s="86">
        <f t="shared" ref="I179:M179" si="67">I182+I185</f>
        <v>17538119</v>
      </c>
      <c r="J179" s="86">
        <f t="shared" si="67"/>
        <v>17538119</v>
      </c>
      <c r="K179" s="86">
        <f t="shared" si="67"/>
        <v>17538119</v>
      </c>
      <c r="L179" s="86">
        <f t="shared" si="67"/>
        <v>17538119</v>
      </c>
      <c r="M179" s="86">
        <f t="shared" si="67"/>
        <v>17538119</v>
      </c>
      <c r="N179" s="166"/>
      <c r="O179" s="166"/>
      <c r="P179" s="166"/>
      <c r="Q179" s="166"/>
      <c r="R179" s="166"/>
      <c r="S179" s="166"/>
      <c r="T179" s="166"/>
      <c r="U179" s="166"/>
      <c r="V179" s="166"/>
    </row>
    <row r="180" spans="1:22" s="68" customFormat="1" ht="48" customHeight="1" x14ac:dyDescent="0.25">
      <c r="A180" s="74"/>
      <c r="B180" s="185"/>
      <c r="C180" s="191"/>
      <c r="D180" s="191"/>
      <c r="E180" s="194"/>
      <c r="F180" s="95" t="s">
        <v>25</v>
      </c>
      <c r="G180" s="90">
        <f>SUM(H180:M180)</f>
        <v>29946000</v>
      </c>
      <c r="H180" s="86">
        <f>H183+H186</f>
        <v>14973000</v>
      </c>
      <c r="I180" s="86">
        <f t="shared" ref="I180:M180" si="68">I183+I186</f>
        <v>14973000</v>
      </c>
      <c r="J180" s="86">
        <f t="shared" si="68"/>
        <v>0</v>
      </c>
      <c r="K180" s="86">
        <f t="shared" si="68"/>
        <v>0</v>
      </c>
      <c r="L180" s="86">
        <f t="shared" si="68"/>
        <v>0</v>
      </c>
      <c r="M180" s="86">
        <f t="shared" si="68"/>
        <v>0</v>
      </c>
      <c r="N180" s="167"/>
      <c r="O180" s="167"/>
      <c r="P180" s="167"/>
      <c r="Q180" s="167"/>
      <c r="R180" s="167"/>
      <c r="S180" s="167"/>
      <c r="T180" s="167"/>
      <c r="U180" s="167"/>
      <c r="V180" s="167"/>
    </row>
    <row r="181" spans="1:22" s="76" customFormat="1" ht="48" customHeight="1" x14ac:dyDescent="0.25">
      <c r="A181" s="67"/>
      <c r="B181" s="265" t="s">
        <v>34</v>
      </c>
      <c r="C181" s="189">
        <v>2025</v>
      </c>
      <c r="D181" s="189">
        <v>2030</v>
      </c>
      <c r="E181" s="192" t="s">
        <v>137</v>
      </c>
      <c r="F181" s="95" t="s">
        <v>17</v>
      </c>
      <c r="G181" s="90">
        <f>H181+I181+J181+K181+L181+M181</f>
        <v>93283748.5</v>
      </c>
      <c r="H181" s="86">
        <f t="shared" ref="H181:M181" si="69">H182+H183</f>
        <v>5593153.5</v>
      </c>
      <c r="I181" s="90">
        <f t="shared" si="69"/>
        <v>17538119</v>
      </c>
      <c r="J181" s="86">
        <f>J182+J183</f>
        <v>17538119</v>
      </c>
      <c r="K181" s="90">
        <f t="shared" si="69"/>
        <v>17538119</v>
      </c>
      <c r="L181" s="90">
        <f>L182+L183</f>
        <v>17538119</v>
      </c>
      <c r="M181" s="90">
        <f t="shared" si="69"/>
        <v>17538119</v>
      </c>
      <c r="N181" s="203" t="s">
        <v>71</v>
      </c>
      <c r="O181" s="165" t="s">
        <v>72</v>
      </c>
      <c r="P181" s="165">
        <f>Q181+R181+S181+T181+U181+V181</f>
        <v>49550</v>
      </c>
      <c r="Q181" s="165">
        <v>8200</v>
      </c>
      <c r="R181" s="165">
        <v>8050</v>
      </c>
      <c r="S181" s="165">
        <v>8250</v>
      </c>
      <c r="T181" s="165">
        <v>8300</v>
      </c>
      <c r="U181" s="165">
        <v>8350</v>
      </c>
      <c r="V181" s="165">
        <v>8400</v>
      </c>
    </row>
    <row r="182" spans="1:22" s="76" customFormat="1" ht="48" customHeight="1" x14ac:dyDescent="0.25">
      <c r="A182" s="67"/>
      <c r="B182" s="266"/>
      <c r="C182" s="190"/>
      <c r="D182" s="190"/>
      <c r="E182" s="193"/>
      <c r="F182" s="95" t="s">
        <v>24</v>
      </c>
      <c r="G182" s="90">
        <f>SUM(H182:M182)</f>
        <v>93283748.5</v>
      </c>
      <c r="H182" s="86">
        <v>5593153.5</v>
      </c>
      <c r="I182" s="90">
        <v>17538119</v>
      </c>
      <c r="J182" s="86">
        <v>17538119</v>
      </c>
      <c r="K182" s="86">
        <v>17538119</v>
      </c>
      <c r="L182" s="86">
        <v>17538119</v>
      </c>
      <c r="M182" s="86">
        <v>17538119</v>
      </c>
      <c r="N182" s="204"/>
      <c r="O182" s="166"/>
      <c r="P182" s="166"/>
      <c r="Q182" s="166"/>
      <c r="R182" s="166"/>
      <c r="S182" s="166"/>
      <c r="T182" s="166"/>
      <c r="U182" s="166"/>
      <c r="V182" s="166"/>
    </row>
    <row r="183" spans="1:22" s="76" customFormat="1" ht="48" customHeight="1" x14ac:dyDescent="0.25">
      <c r="A183" s="67"/>
      <c r="B183" s="267"/>
      <c r="C183" s="191"/>
      <c r="D183" s="191"/>
      <c r="E183" s="194"/>
      <c r="F183" s="95" t="s">
        <v>25</v>
      </c>
      <c r="G183" s="90">
        <f>SUM(H183:M183)</f>
        <v>0</v>
      </c>
      <c r="H183" s="90">
        <v>0</v>
      </c>
      <c r="I183" s="90">
        <v>0</v>
      </c>
      <c r="J183" s="86">
        <v>0</v>
      </c>
      <c r="K183" s="90">
        <v>0</v>
      </c>
      <c r="L183" s="90">
        <v>0</v>
      </c>
      <c r="M183" s="90">
        <v>0</v>
      </c>
      <c r="N183" s="205"/>
      <c r="O183" s="167"/>
      <c r="P183" s="167"/>
      <c r="Q183" s="167"/>
      <c r="R183" s="167"/>
      <c r="S183" s="167"/>
      <c r="T183" s="167"/>
      <c r="U183" s="167"/>
      <c r="V183" s="167"/>
    </row>
    <row r="184" spans="1:22" s="68" customFormat="1" ht="51.6" customHeight="1" x14ac:dyDescent="0.25">
      <c r="A184" s="66"/>
      <c r="B184" s="265" t="s">
        <v>130</v>
      </c>
      <c r="C184" s="189">
        <v>2025</v>
      </c>
      <c r="D184" s="189">
        <v>2030</v>
      </c>
      <c r="E184" s="192" t="s">
        <v>137</v>
      </c>
      <c r="F184" s="95" t="s">
        <v>17</v>
      </c>
      <c r="G184" s="90">
        <f>H184+I184+J184+K184+L184+M184</f>
        <v>45165656</v>
      </c>
      <c r="H184" s="86">
        <f>H185+H186</f>
        <v>30192656</v>
      </c>
      <c r="I184" s="86">
        <f t="shared" ref="I184:M184" si="70">I185+I186</f>
        <v>14973000</v>
      </c>
      <c r="J184" s="86">
        <f t="shared" si="70"/>
        <v>0</v>
      </c>
      <c r="K184" s="86">
        <f t="shared" si="70"/>
        <v>0</v>
      </c>
      <c r="L184" s="86">
        <f t="shared" si="70"/>
        <v>0</v>
      </c>
      <c r="M184" s="86">
        <f t="shared" si="70"/>
        <v>0</v>
      </c>
      <c r="N184" s="195" t="s">
        <v>124</v>
      </c>
      <c r="O184" s="189" t="s">
        <v>68</v>
      </c>
      <c r="P184" s="189">
        <v>100</v>
      </c>
      <c r="Q184" s="189">
        <v>100</v>
      </c>
      <c r="R184" s="189">
        <v>100</v>
      </c>
      <c r="S184" s="189"/>
      <c r="T184" s="189"/>
      <c r="U184" s="189"/>
      <c r="V184" s="189"/>
    </row>
    <row r="185" spans="1:22" s="68" customFormat="1" ht="48" customHeight="1" x14ac:dyDescent="0.25">
      <c r="A185" s="66"/>
      <c r="B185" s="266"/>
      <c r="C185" s="190"/>
      <c r="D185" s="190"/>
      <c r="E185" s="193"/>
      <c r="F185" s="95" t="s">
        <v>24</v>
      </c>
      <c r="G185" s="90">
        <f>SUM(H185:M185)</f>
        <v>15219656</v>
      </c>
      <c r="H185" s="86">
        <v>15219656</v>
      </c>
      <c r="I185" s="86">
        <v>0</v>
      </c>
      <c r="J185" s="86">
        <v>0</v>
      </c>
      <c r="K185" s="86">
        <v>0</v>
      </c>
      <c r="L185" s="86">
        <v>0</v>
      </c>
      <c r="M185" s="86">
        <v>0</v>
      </c>
      <c r="N185" s="196"/>
      <c r="O185" s="190"/>
      <c r="P185" s="190"/>
      <c r="Q185" s="190"/>
      <c r="R185" s="190"/>
      <c r="S185" s="190"/>
      <c r="T185" s="190"/>
      <c r="U185" s="190"/>
      <c r="V185" s="190"/>
    </row>
    <row r="186" spans="1:22" s="68" customFormat="1" ht="96.75" customHeight="1" x14ac:dyDescent="0.25">
      <c r="A186" s="66"/>
      <c r="B186" s="267"/>
      <c r="C186" s="191"/>
      <c r="D186" s="191"/>
      <c r="E186" s="194"/>
      <c r="F186" s="95" t="s">
        <v>25</v>
      </c>
      <c r="G186" s="90">
        <f>SUM(H186:M186)</f>
        <v>29946000</v>
      </c>
      <c r="H186" s="90">
        <v>14973000</v>
      </c>
      <c r="I186" s="90">
        <v>14973000</v>
      </c>
      <c r="J186" s="90">
        <v>0</v>
      </c>
      <c r="K186" s="90">
        <v>0</v>
      </c>
      <c r="L186" s="90">
        <v>0</v>
      </c>
      <c r="M186" s="90">
        <v>0</v>
      </c>
      <c r="N186" s="197"/>
      <c r="O186" s="191"/>
      <c r="P186" s="191"/>
      <c r="Q186" s="191"/>
      <c r="R186" s="191"/>
      <c r="S186" s="191"/>
      <c r="T186" s="191"/>
      <c r="U186" s="191"/>
      <c r="V186" s="191"/>
    </row>
    <row r="187" spans="1:22" ht="27.6" customHeight="1" x14ac:dyDescent="0.25">
      <c r="A187" s="105"/>
      <c r="B187" s="296" t="s">
        <v>35</v>
      </c>
      <c r="C187" s="189">
        <v>2025</v>
      </c>
      <c r="D187" s="189">
        <v>2030</v>
      </c>
      <c r="E187" s="171" t="s">
        <v>135</v>
      </c>
      <c r="F187" s="9" t="s">
        <v>17</v>
      </c>
      <c r="G187" s="18" t="s">
        <v>31</v>
      </c>
      <c r="H187" s="18" t="s">
        <v>31</v>
      </c>
      <c r="I187" s="18" t="s">
        <v>31</v>
      </c>
      <c r="J187" s="18" t="s">
        <v>31</v>
      </c>
      <c r="K187" s="90" t="s">
        <v>31</v>
      </c>
      <c r="L187" s="90" t="s">
        <v>31</v>
      </c>
      <c r="M187" s="90" t="s">
        <v>31</v>
      </c>
      <c r="N187" s="203"/>
      <c r="O187" s="165"/>
      <c r="P187" s="165"/>
      <c r="Q187" s="165"/>
      <c r="R187" s="165"/>
      <c r="S187" s="165"/>
      <c r="T187" s="165"/>
      <c r="U187" s="165"/>
      <c r="V187" s="165"/>
    </row>
    <row r="188" spans="1:22" ht="39" customHeight="1" x14ac:dyDescent="0.25">
      <c r="A188" s="105"/>
      <c r="B188" s="297"/>
      <c r="C188" s="190"/>
      <c r="D188" s="190"/>
      <c r="E188" s="172"/>
      <c r="F188" s="9" t="s">
        <v>24</v>
      </c>
      <c r="G188" s="18" t="s">
        <v>31</v>
      </c>
      <c r="H188" s="18" t="s">
        <v>31</v>
      </c>
      <c r="I188" s="18" t="s">
        <v>31</v>
      </c>
      <c r="J188" s="18" t="s">
        <v>31</v>
      </c>
      <c r="K188" s="90" t="s">
        <v>31</v>
      </c>
      <c r="L188" s="90" t="s">
        <v>31</v>
      </c>
      <c r="M188" s="90" t="s">
        <v>31</v>
      </c>
      <c r="N188" s="204"/>
      <c r="O188" s="166"/>
      <c r="P188" s="166"/>
      <c r="Q188" s="166"/>
      <c r="R188" s="166"/>
      <c r="S188" s="166"/>
      <c r="T188" s="166"/>
      <c r="U188" s="166"/>
      <c r="V188" s="166"/>
    </row>
    <row r="189" spans="1:22" ht="68.45" customHeight="1" x14ac:dyDescent="0.25">
      <c r="A189" s="105"/>
      <c r="B189" s="298"/>
      <c r="C189" s="191"/>
      <c r="D189" s="191"/>
      <c r="E189" s="173"/>
      <c r="F189" s="9" t="s">
        <v>25</v>
      </c>
      <c r="G189" s="18" t="s">
        <v>31</v>
      </c>
      <c r="H189" s="18" t="s">
        <v>31</v>
      </c>
      <c r="I189" s="18" t="s">
        <v>31</v>
      </c>
      <c r="J189" s="18" t="s">
        <v>31</v>
      </c>
      <c r="K189" s="90" t="s">
        <v>31</v>
      </c>
      <c r="L189" s="90" t="s">
        <v>31</v>
      </c>
      <c r="M189" s="90" t="s">
        <v>31</v>
      </c>
      <c r="N189" s="205"/>
      <c r="O189" s="167"/>
      <c r="P189" s="167"/>
      <c r="Q189" s="167"/>
      <c r="R189" s="167"/>
      <c r="S189" s="167"/>
      <c r="T189" s="167"/>
      <c r="U189" s="167"/>
      <c r="V189" s="167"/>
    </row>
    <row r="190" spans="1:22" ht="34.15" customHeight="1" x14ac:dyDescent="0.25">
      <c r="A190" s="105"/>
      <c r="B190" s="183" t="s">
        <v>36</v>
      </c>
      <c r="C190" s="189">
        <v>2025</v>
      </c>
      <c r="D190" s="189">
        <v>2030</v>
      </c>
      <c r="E190" s="192" t="s">
        <v>137</v>
      </c>
      <c r="F190" s="95" t="s">
        <v>17</v>
      </c>
      <c r="G190" s="90">
        <f>G191+G192</f>
        <v>74770180.890000001</v>
      </c>
      <c r="H190" s="90">
        <f>H191+H192</f>
        <v>20720935.890000001</v>
      </c>
      <c r="I190" s="90">
        <f t="shared" ref="I190:M190" si="71">I191+I192</f>
        <v>17770277</v>
      </c>
      <c r="J190" s="90">
        <f t="shared" si="71"/>
        <v>9069742</v>
      </c>
      <c r="K190" s="90">
        <f t="shared" si="71"/>
        <v>9069742</v>
      </c>
      <c r="L190" s="90">
        <f t="shared" si="71"/>
        <v>9069742</v>
      </c>
      <c r="M190" s="90">
        <f t="shared" si="71"/>
        <v>9069742</v>
      </c>
      <c r="N190" s="203"/>
      <c r="O190" s="165"/>
      <c r="P190" s="165"/>
      <c r="Q190" s="165"/>
      <c r="R190" s="165"/>
      <c r="S190" s="165"/>
      <c r="T190" s="165"/>
      <c r="U190" s="165"/>
      <c r="V190" s="165"/>
    </row>
    <row r="191" spans="1:22" ht="25.9" customHeight="1" x14ac:dyDescent="0.25">
      <c r="A191" s="226"/>
      <c r="B191" s="184"/>
      <c r="C191" s="190"/>
      <c r="D191" s="190"/>
      <c r="E191" s="193"/>
      <c r="F191" s="95" t="s">
        <v>24</v>
      </c>
      <c r="G191" s="90">
        <f>SUM(H191:M191)</f>
        <v>57206846.5</v>
      </c>
      <c r="H191" s="90">
        <f>H194+H197+H203+H200</f>
        <v>11858136.500000002</v>
      </c>
      <c r="I191" s="90">
        <f t="shared" ref="I191:M191" si="72">I194+I197+I203+I200</f>
        <v>9069742</v>
      </c>
      <c r="J191" s="90">
        <f t="shared" si="72"/>
        <v>9069742</v>
      </c>
      <c r="K191" s="90">
        <f t="shared" si="72"/>
        <v>9069742</v>
      </c>
      <c r="L191" s="90">
        <f t="shared" si="72"/>
        <v>9069742</v>
      </c>
      <c r="M191" s="90">
        <f t="shared" si="72"/>
        <v>9069742</v>
      </c>
      <c r="N191" s="204"/>
      <c r="O191" s="166"/>
      <c r="P191" s="166"/>
      <c r="Q191" s="166"/>
      <c r="R191" s="166"/>
      <c r="S191" s="166"/>
      <c r="T191" s="166"/>
      <c r="U191" s="166"/>
      <c r="V191" s="166"/>
    </row>
    <row r="192" spans="1:22" ht="55.9" customHeight="1" x14ac:dyDescent="0.25">
      <c r="A192" s="227"/>
      <c r="B192" s="185"/>
      <c r="C192" s="191"/>
      <c r="D192" s="191"/>
      <c r="E192" s="194"/>
      <c r="F192" s="95" t="s">
        <v>25</v>
      </c>
      <c r="G192" s="90">
        <f>SUM(H192:M192)</f>
        <v>17563334.390000001</v>
      </c>
      <c r="H192" s="90">
        <f>H195+H198+H204+H201</f>
        <v>8862799.3899999987</v>
      </c>
      <c r="I192" s="90">
        <f t="shared" ref="I192:M192" si="73">I195+I198+I204+I201</f>
        <v>8700535</v>
      </c>
      <c r="J192" s="90">
        <f t="shared" si="73"/>
        <v>0</v>
      </c>
      <c r="K192" s="90">
        <f t="shared" si="73"/>
        <v>0</v>
      </c>
      <c r="L192" s="90">
        <f t="shared" si="73"/>
        <v>0</v>
      </c>
      <c r="M192" s="90">
        <f t="shared" si="73"/>
        <v>0</v>
      </c>
      <c r="N192" s="205"/>
      <c r="O192" s="167"/>
      <c r="P192" s="167"/>
      <c r="Q192" s="167"/>
      <c r="R192" s="167"/>
      <c r="S192" s="167"/>
      <c r="T192" s="167"/>
      <c r="U192" s="167"/>
      <c r="V192" s="167"/>
    </row>
    <row r="193" spans="1:22" s="71" customFormat="1" ht="115.15" customHeight="1" x14ac:dyDescent="0.25">
      <c r="A193" s="228"/>
      <c r="B193" s="183" t="s">
        <v>34</v>
      </c>
      <c r="C193" s="189">
        <v>2025</v>
      </c>
      <c r="D193" s="189">
        <v>2030</v>
      </c>
      <c r="E193" s="192" t="s">
        <v>137</v>
      </c>
      <c r="F193" s="95" t="s">
        <v>17</v>
      </c>
      <c r="G193" s="90">
        <f t="shared" ref="G193:M193" si="74">G194+G195</f>
        <v>48269527.469999999</v>
      </c>
      <c r="H193" s="90">
        <f t="shared" si="74"/>
        <v>2920817.47</v>
      </c>
      <c r="I193" s="90">
        <f t="shared" si="74"/>
        <v>9069742</v>
      </c>
      <c r="J193" s="86">
        <f>J194+J195</f>
        <v>9069742</v>
      </c>
      <c r="K193" s="90">
        <f t="shared" si="74"/>
        <v>9069742</v>
      </c>
      <c r="L193" s="90">
        <f t="shared" si="74"/>
        <v>9069742</v>
      </c>
      <c r="M193" s="90">
        <f t="shared" si="74"/>
        <v>9069742</v>
      </c>
      <c r="N193" s="195" t="s">
        <v>73</v>
      </c>
      <c r="O193" s="165" t="s">
        <v>68</v>
      </c>
      <c r="P193" s="165">
        <v>100</v>
      </c>
      <c r="Q193" s="165">
        <v>100</v>
      </c>
      <c r="R193" s="165">
        <v>100</v>
      </c>
      <c r="S193" s="165">
        <v>100</v>
      </c>
      <c r="T193" s="165">
        <v>100</v>
      </c>
      <c r="U193" s="165">
        <v>100</v>
      </c>
      <c r="V193" s="165">
        <v>100</v>
      </c>
    </row>
    <row r="194" spans="1:22" ht="37.9" customHeight="1" x14ac:dyDescent="0.25">
      <c r="A194" s="226"/>
      <c r="B194" s="184"/>
      <c r="C194" s="190"/>
      <c r="D194" s="190"/>
      <c r="E194" s="193"/>
      <c r="F194" s="95" t="s">
        <v>24</v>
      </c>
      <c r="G194" s="90">
        <f>SUM(H194:M194)</f>
        <v>48269527.469999999</v>
      </c>
      <c r="H194" s="90">
        <v>2920817.47</v>
      </c>
      <c r="I194" s="90">
        <v>9069742</v>
      </c>
      <c r="J194" s="90">
        <v>9069742</v>
      </c>
      <c r="K194" s="90">
        <v>9069742</v>
      </c>
      <c r="L194" s="90">
        <v>9069742</v>
      </c>
      <c r="M194" s="90">
        <v>9069742</v>
      </c>
      <c r="N194" s="196"/>
      <c r="O194" s="166"/>
      <c r="P194" s="166"/>
      <c r="Q194" s="166"/>
      <c r="R194" s="166"/>
      <c r="S194" s="166"/>
      <c r="T194" s="166"/>
      <c r="U194" s="166"/>
      <c r="V194" s="166"/>
    </row>
    <row r="195" spans="1:22" ht="33" customHeight="1" x14ac:dyDescent="0.25">
      <c r="A195" s="227"/>
      <c r="B195" s="185"/>
      <c r="C195" s="191"/>
      <c r="D195" s="191"/>
      <c r="E195" s="194"/>
      <c r="F195" s="95" t="s">
        <v>25</v>
      </c>
      <c r="G195" s="90">
        <f>SUM(H195:M195)</f>
        <v>0</v>
      </c>
      <c r="H195" s="90">
        <v>0</v>
      </c>
      <c r="I195" s="90">
        <v>0</v>
      </c>
      <c r="J195" s="86">
        <v>0</v>
      </c>
      <c r="K195" s="90">
        <v>0</v>
      </c>
      <c r="L195" s="90">
        <v>0</v>
      </c>
      <c r="M195" s="90">
        <v>0</v>
      </c>
      <c r="N195" s="197"/>
      <c r="O195" s="167"/>
      <c r="P195" s="167"/>
      <c r="Q195" s="167"/>
      <c r="R195" s="167"/>
      <c r="S195" s="167"/>
      <c r="T195" s="167"/>
      <c r="U195" s="167"/>
      <c r="V195" s="167"/>
    </row>
    <row r="196" spans="1:22" ht="30.6" customHeight="1" x14ac:dyDescent="0.25">
      <c r="A196" s="228"/>
      <c r="B196" s="183" t="s">
        <v>130</v>
      </c>
      <c r="C196" s="189">
        <v>2025</v>
      </c>
      <c r="D196" s="189">
        <v>2030</v>
      </c>
      <c r="E196" s="192" t="s">
        <v>137</v>
      </c>
      <c r="F196" s="95" t="s">
        <v>17</v>
      </c>
      <c r="G196" s="90">
        <f>G197+G198</f>
        <v>26336750</v>
      </c>
      <c r="H196" s="90">
        <f>H197+H198</f>
        <v>17636215</v>
      </c>
      <c r="I196" s="90">
        <f t="shared" ref="I196:M196" si="75">I197+I198</f>
        <v>8700535</v>
      </c>
      <c r="J196" s="90">
        <f t="shared" si="75"/>
        <v>0</v>
      </c>
      <c r="K196" s="86">
        <f>K197+K198</f>
        <v>0</v>
      </c>
      <c r="L196" s="90">
        <f t="shared" si="75"/>
        <v>0</v>
      </c>
      <c r="M196" s="90">
        <f t="shared" si="75"/>
        <v>0</v>
      </c>
      <c r="N196" s="195" t="s">
        <v>124</v>
      </c>
      <c r="O196" s="189" t="s">
        <v>68</v>
      </c>
      <c r="P196" s="189">
        <v>100</v>
      </c>
      <c r="Q196" s="189">
        <v>100</v>
      </c>
      <c r="R196" s="189">
        <v>100</v>
      </c>
      <c r="S196" s="189">
        <v>100</v>
      </c>
      <c r="T196" s="189">
        <v>100</v>
      </c>
      <c r="U196" s="189">
        <v>100</v>
      </c>
      <c r="V196" s="189">
        <v>100</v>
      </c>
    </row>
    <row r="197" spans="1:22" ht="27.75" customHeight="1" x14ac:dyDescent="0.25">
      <c r="A197" s="226"/>
      <c r="B197" s="184"/>
      <c r="C197" s="190"/>
      <c r="D197" s="190"/>
      <c r="E197" s="193"/>
      <c r="F197" s="95" t="s">
        <v>24</v>
      </c>
      <c r="G197" s="90">
        <f>SUM(H197:M197)</f>
        <v>8935680</v>
      </c>
      <c r="H197" s="90">
        <v>8935680</v>
      </c>
      <c r="I197" s="90">
        <v>0</v>
      </c>
      <c r="J197" s="90">
        <v>0</v>
      </c>
      <c r="K197" s="90">
        <v>0</v>
      </c>
      <c r="L197" s="90">
        <v>0</v>
      </c>
      <c r="M197" s="90">
        <v>0</v>
      </c>
      <c r="N197" s="196"/>
      <c r="O197" s="190"/>
      <c r="P197" s="190"/>
      <c r="Q197" s="190"/>
      <c r="R197" s="190"/>
      <c r="S197" s="190"/>
      <c r="T197" s="190"/>
      <c r="U197" s="190"/>
      <c r="V197" s="190"/>
    </row>
    <row r="198" spans="1:22" ht="31.15" customHeight="1" x14ac:dyDescent="0.25">
      <c r="A198" s="227"/>
      <c r="B198" s="185"/>
      <c r="C198" s="191"/>
      <c r="D198" s="191"/>
      <c r="E198" s="194"/>
      <c r="F198" s="95" t="s">
        <v>25</v>
      </c>
      <c r="G198" s="90">
        <f>SUM(H198:M198)</f>
        <v>17401070</v>
      </c>
      <c r="H198" s="90">
        <v>8700535</v>
      </c>
      <c r="I198" s="90">
        <v>8700535</v>
      </c>
      <c r="J198" s="90">
        <v>0</v>
      </c>
      <c r="K198" s="90">
        <v>0</v>
      </c>
      <c r="L198" s="90">
        <v>0</v>
      </c>
      <c r="M198" s="90">
        <v>0</v>
      </c>
      <c r="N198" s="197"/>
      <c r="O198" s="191"/>
      <c r="P198" s="191"/>
      <c r="Q198" s="191"/>
      <c r="R198" s="191"/>
      <c r="S198" s="191"/>
      <c r="T198" s="191"/>
      <c r="U198" s="191"/>
      <c r="V198" s="191"/>
    </row>
    <row r="199" spans="1:22" s="150" customFormat="1" ht="31.15" customHeight="1" x14ac:dyDescent="0.25">
      <c r="A199" s="227"/>
      <c r="B199" s="183" t="s">
        <v>146</v>
      </c>
      <c r="C199" s="189">
        <v>2025</v>
      </c>
      <c r="D199" s="189">
        <v>2030</v>
      </c>
      <c r="E199" s="192" t="s">
        <v>137</v>
      </c>
      <c r="F199" s="95" t="s">
        <v>17</v>
      </c>
      <c r="G199" s="90">
        <f>G200+G201</f>
        <v>107156.17</v>
      </c>
      <c r="H199" s="90">
        <f>H200+H201</f>
        <v>107156.17</v>
      </c>
      <c r="I199" s="90">
        <f t="shared" ref="I199:M199" si="76">I200+I201</f>
        <v>0</v>
      </c>
      <c r="J199" s="90">
        <f t="shared" si="76"/>
        <v>0</v>
      </c>
      <c r="K199" s="90">
        <f t="shared" si="76"/>
        <v>0</v>
      </c>
      <c r="L199" s="90">
        <f t="shared" si="76"/>
        <v>0</v>
      </c>
      <c r="M199" s="90">
        <f t="shared" si="76"/>
        <v>0</v>
      </c>
      <c r="N199" s="195" t="s">
        <v>147</v>
      </c>
      <c r="O199" s="165" t="s">
        <v>68</v>
      </c>
      <c r="P199" s="165"/>
      <c r="Q199" s="165">
        <v>1</v>
      </c>
      <c r="R199" s="165"/>
      <c r="S199" s="165"/>
      <c r="T199" s="165"/>
      <c r="U199" s="165"/>
      <c r="V199" s="165"/>
    </row>
    <row r="200" spans="1:22" s="150" customFormat="1" ht="31.15" customHeight="1" x14ac:dyDescent="0.25">
      <c r="A200" s="227"/>
      <c r="B200" s="184"/>
      <c r="C200" s="190"/>
      <c r="D200" s="190"/>
      <c r="E200" s="193"/>
      <c r="F200" s="95" t="s">
        <v>24</v>
      </c>
      <c r="G200" s="90">
        <f>SUM(H200:M200)</f>
        <v>1071.56</v>
      </c>
      <c r="H200" s="90">
        <v>1071.56</v>
      </c>
      <c r="I200" s="90">
        <v>0</v>
      </c>
      <c r="J200" s="90">
        <v>0</v>
      </c>
      <c r="K200" s="90">
        <v>0</v>
      </c>
      <c r="L200" s="90">
        <v>0</v>
      </c>
      <c r="M200" s="90">
        <v>0</v>
      </c>
      <c r="N200" s="196"/>
      <c r="O200" s="166"/>
      <c r="P200" s="166"/>
      <c r="Q200" s="166"/>
      <c r="R200" s="166"/>
      <c r="S200" s="166"/>
      <c r="T200" s="166"/>
      <c r="U200" s="166"/>
      <c r="V200" s="166"/>
    </row>
    <row r="201" spans="1:22" s="150" customFormat="1" ht="31.15" customHeight="1" x14ac:dyDescent="0.25">
      <c r="A201" s="227"/>
      <c r="B201" s="185"/>
      <c r="C201" s="191"/>
      <c r="D201" s="191"/>
      <c r="E201" s="194"/>
      <c r="F201" s="95" t="s">
        <v>25</v>
      </c>
      <c r="G201" s="90">
        <f>SUM(H201:M201)</f>
        <v>106084.61</v>
      </c>
      <c r="H201" s="90">
        <v>106084.61</v>
      </c>
      <c r="I201" s="90">
        <v>0</v>
      </c>
      <c r="J201" s="90">
        <v>0</v>
      </c>
      <c r="K201" s="90">
        <v>0</v>
      </c>
      <c r="L201" s="90">
        <v>0</v>
      </c>
      <c r="M201" s="90">
        <v>0</v>
      </c>
      <c r="N201" s="197"/>
      <c r="O201" s="167"/>
      <c r="P201" s="167"/>
      <c r="Q201" s="167"/>
      <c r="R201" s="167"/>
      <c r="S201" s="167"/>
      <c r="T201" s="167"/>
      <c r="U201" s="167"/>
      <c r="V201" s="167"/>
    </row>
    <row r="202" spans="1:22" ht="41.25" customHeight="1" x14ac:dyDescent="0.25">
      <c r="A202" s="228"/>
      <c r="B202" s="183" t="s">
        <v>221</v>
      </c>
      <c r="C202" s="189">
        <v>2025</v>
      </c>
      <c r="D202" s="189">
        <v>2030</v>
      </c>
      <c r="E202" s="192" t="s">
        <v>137</v>
      </c>
      <c r="F202" s="95" t="s">
        <v>17</v>
      </c>
      <c r="G202" s="90">
        <f>G203+G204</f>
        <v>56747.25</v>
      </c>
      <c r="H202" s="90">
        <f>H203+H204</f>
        <v>56747.25</v>
      </c>
      <c r="I202" s="90">
        <f t="shared" ref="I202:M202" si="77">I203+I204</f>
        <v>0</v>
      </c>
      <c r="J202" s="90">
        <f t="shared" si="77"/>
        <v>0</v>
      </c>
      <c r="K202" s="90">
        <f t="shared" si="77"/>
        <v>0</v>
      </c>
      <c r="L202" s="90">
        <f t="shared" si="77"/>
        <v>0</v>
      </c>
      <c r="M202" s="90">
        <f t="shared" si="77"/>
        <v>0</v>
      </c>
      <c r="N202" s="151" t="s">
        <v>120</v>
      </c>
      <c r="O202" s="165" t="s">
        <v>68</v>
      </c>
      <c r="P202" s="165">
        <v>100</v>
      </c>
      <c r="Q202" s="165">
        <v>100</v>
      </c>
      <c r="R202" s="165"/>
      <c r="S202" s="165"/>
      <c r="T202" s="165"/>
      <c r="U202" s="165"/>
      <c r="V202" s="165"/>
    </row>
    <row r="203" spans="1:22" ht="27.75" customHeight="1" x14ac:dyDescent="0.25">
      <c r="A203" s="168"/>
      <c r="B203" s="184"/>
      <c r="C203" s="190"/>
      <c r="D203" s="190"/>
      <c r="E203" s="193"/>
      <c r="F203" s="95" t="s">
        <v>24</v>
      </c>
      <c r="G203" s="90">
        <f>SUM(H203:M203)</f>
        <v>567.47</v>
      </c>
      <c r="H203" s="90">
        <v>567.47</v>
      </c>
      <c r="I203" s="90">
        <v>0</v>
      </c>
      <c r="J203" s="90">
        <v>0</v>
      </c>
      <c r="K203" s="90">
        <v>0</v>
      </c>
      <c r="L203" s="90">
        <v>0</v>
      </c>
      <c r="M203" s="90">
        <v>0</v>
      </c>
      <c r="N203" s="152"/>
      <c r="O203" s="166"/>
      <c r="P203" s="166"/>
      <c r="Q203" s="166"/>
      <c r="R203" s="166"/>
      <c r="S203" s="166"/>
      <c r="T203" s="166"/>
      <c r="U203" s="166"/>
      <c r="V203" s="166"/>
    </row>
    <row r="204" spans="1:22" ht="54.75" customHeight="1" x14ac:dyDescent="0.25">
      <c r="A204" s="169"/>
      <c r="B204" s="185"/>
      <c r="C204" s="191"/>
      <c r="D204" s="191"/>
      <c r="E204" s="194"/>
      <c r="F204" s="95" t="s">
        <v>25</v>
      </c>
      <c r="G204" s="90">
        <f>SUM(H204:M204)</f>
        <v>56179.78</v>
      </c>
      <c r="H204" s="90">
        <v>56179.78</v>
      </c>
      <c r="I204" s="90">
        <v>0</v>
      </c>
      <c r="J204" s="90">
        <v>0</v>
      </c>
      <c r="K204" s="90">
        <v>0</v>
      </c>
      <c r="L204" s="90">
        <v>0</v>
      </c>
      <c r="M204" s="90">
        <v>0</v>
      </c>
      <c r="N204" s="153"/>
      <c r="O204" s="167"/>
      <c r="P204" s="167"/>
      <c r="Q204" s="167"/>
      <c r="R204" s="167"/>
      <c r="S204" s="167"/>
      <c r="T204" s="167"/>
      <c r="U204" s="167"/>
      <c r="V204" s="167"/>
    </row>
    <row r="205" spans="1:22" ht="43.15" customHeight="1" x14ac:dyDescent="0.25">
      <c r="A205" s="170"/>
      <c r="B205" s="183" t="s">
        <v>114</v>
      </c>
      <c r="C205" s="189">
        <v>2025</v>
      </c>
      <c r="D205" s="189">
        <v>2030</v>
      </c>
      <c r="E205" s="192" t="s">
        <v>135</v>
      </c>
      <c r="F205" s="95" t="s">
        <v>17</v>
      </c>
      <c r="G205" s="90" t="s">
        <v>31</v>
      </c>
      <c r="H205" s="90" t="s">
        <v>31</v>
      </c>
      <c r="I205" s="90" t="s">
        <v>31</v>
      </c>
      <c r="J205" s="90" t="s">
        <v>31</v>
      </c>
      <c r="K205" s="90" t="s">
        <v>31</v>
      </c>
      <c r="L205" s="90" t="s">
        <v>31</v>
      </c>
      <c r="M205" s="90" t="s">
        <v>31</v>
      </c>
      <c r="N205" s="195"/>
      <c r="O205" s="165"/>
      <c r="P205" s="165"/>
      <c r="Q205" s="165"/>
      <c r="R205" s="165"/>
      <c r="S205" s="165"/>
      <c r="T205" s="165"/>
      <c r="U205" s="165"/>
      <c r="V205" s="165"/>
    </row>
    <row r="206" spans="1:22" ht="15.75" customHeight="1" x14ac:dyDescent="0.25">
      <c r="A206" s="58"/>
      <c r="B206" s="184"/>
      <c r="C206" s="190"/>
      <c r="D206" s="190"/>
      <c r="E206" s="193"/>
      <c r="F206" s="95" t="s">
        <v>24</v>
      </c>
      <c r="G206" s="90" t="s">
        <v>31</v>
      </c>
      <c r="H206" s="90" t="s">
        <v>31</v>
      </c>
      <c r="I206" s="90" t="s">
        <v>31</v>
      </c>
      <c r="J206" s="90" t="s">
        <v>31</v>
      </c>
      <c r="K206" s="90" t="s">
        <v>31</v>
      </c>
      <c r="L206" s="90" t="s">
        <v>31</v>
      </c>
      <c r="M206" s="90" t="s">
        <v>31</v>
      </c>
      <c r="N206" s="196"/>
      <c r="O206" s="166"/>
      <c r="P206" s="166"/>
      <c r="Q206" s="166"/>
      <c r="R206" s="166"/>
      <c r="S206" s="166"/>
      <c r="T206" s="166"/>
      <c r="U206" s="166"/>
      <c r="V206" s="166"/>
    </row>
    <row r="207" spans="1:22" ht="40.15" customHeight="1" x14ac:dyDescent="0.25">
      <c r="A207" s="58"/>
      <c r="B207" s="185"/>
      <c r="C207" s="191"/>
      <c r="D207" s="191"/>
      <c r="E207" s="194"/>
      <c r="F207" s="95" t="s">
        <v>25</v>
      </c>
      <c r="G207" s="90" t="s">
        <v>31</v>
      </c>
      <c r="H207" s="90" t="s">
        <v>31</v>
      </c>
      <c r="I207" s="90" t="s">
        <v>31</v>
      </c>
      <c r="J207" s="90" t="s">
        <v>31</v>
      </c>
      <c r="K207" s="90" t="s">
        <v>31</v>
      </c>
      <c r="L207" s="90" t="s">
        <v>31</v>
      </c>
      <c r="M207" s="90" t="s">
        <v>31</v>
      </c>
      <c r="N207" s="197"/>
      <c r="O207" s="167"/>
      <c r="P207" s="167"/>
      <c r="Q207" s="167"/>
      <c r="R207" s="167"/>
      <c r="S207" s="167"/>
      <c r="T207" s="167"/>
      <c r="U207" s="167"/>
      <c r="V207" s="167"/>
    </row>
    <row r="208" spans="1:22" ht="68.45" customHeight="1" x14ac:dyDescent="0.25">
      <c r="A208" s="58"/>
      <c r="B208" s="183" t="s">
        <v>37</v>
      </c>
      <c r="C208" s="189">
        <v>2025</v>
      </c>
      <c r="D208" s="189">
        <v>2030</v>
      </c>
      <c r="E208" s="192" t="s">
        <v>137</v>
      </c>
      <c r="F208" s="95" t="s">
        <v>17</v>
      </c>
      <c r="G208" s="90">
        <f t="shared" ref="G208:M208" si="78">G209+G210</f>
        <v>18440168</v>
      </c>
      <c r="H208" s="90">
        <f t="shared" si="78"/>
        <v>4730978</v>
      </c>
      <c r="I208" s="90">
        <f t="shared" si="78"/>
        <v>3991758</v>
      </c>
      <c r="J208" s="90">
        <f t="shared" si="78"/>
        <v>2429358</v>
      </c>
      <c r="K208" s="90">
        <f t="shared" si="78"/>
        <v>2429358</v>
      </c>
      <c r="L208" s="90">
        <f t="shared" si="78"/>
        <v>2429358</v>
      </c>
      <c r="M208" s="90">
        <f t="shared" si="78"/>
        <v>2429358</v>
      </c>
      <c r="N208" s="195"/>
      <c r="O208" s="229"/>
      <c r="P208" s="229"/>
      <c r="Q208" s="229"/>
      <c r="R208" s="229"/>
      <c r="S208" s="229"/>
      <c r="T208" s="229"/>
      <c r="U208" s="229"/>
      <c r="V208" s="229"/>
    </row>
    <row r="209" spans="1:22" s="59" customFormat="1" ht="68.45" customHeight="1" x14ac:dyDescent="0.25">
      <c r="A209" s="168"/>
      <c r="B209" s="184"/>
      <c r="C209" s="190"/>
      <c r="D209" s="190"/>
      <c r="E209" s="193"/>
      <c r="F209" s="95" t="s">
        <v>24</v>
      </c>
      <c r="G209" s="90">
        <f>SUM(H209:M209)</f>
        <v>15315368</v>
      </c>
      <c r="H209" s="90">
        <f>H212+H215</f>
        <v>3168578</v>
      </c>
      <c r="I209" s="90">
        <f t="shared" ref="I209:M209" si="79">I212+I215</f>
        <v>2429358</v>
      </c>
      <c r="J209" s="90">
        <f t="shared" si="79"/>
        <v>2429358</v>
      </c>
      <c r="K209" s="90">
        <f t="shared" si="79"/>
        <v>2429358</v>
      </c>
      <c r="L209" s="90">
        <f t="shared" si="79"/>
        <v>2429358</v>
      </c>
      <c r="M209" s="90">
        <f t="shared" si="79"/>
        <v>2429358</v>
      </c>
      <c r="N209" s="196"/>
      <c r="O209" s="230"/>
      <c r="P209" s="230"/>
      <c r="Q209" s="230"/>
      <c r="R209" s="230"/>
      <c r="S209" s="230"/>
      <c r="T209" s="230"/>
      <c r="U209" s="230"/>
      <c r="V209" s="230"/>
    </row>
    <row r="210" spans="1:22" s="59" customFormat="1" ht="68.45" customHeight="1" x14ac:dyDescent="0.25">
      <c r="A210" s="169"/>
      <c r="B210" s="185"/>
      <c r="C210" s="191"/>
      <c r="D210" s="191"/>
      <c r="E210" s="194"/>
      <c r="F210" s="95" t="s">
        <v>25</v>
      </c>
      <c r="G210" s="90">
        <f>SUM(H210:M210)</f>
        <v>3124800</v>
      </c>
      <c r="H210" s="90">
        <f>H213+H216</f>
        <v>1562400</v>
      </c>
      <c r="I210" s="90">
        <f t="shared" ref="I210:M210" si="80">I213+I216</f>
        <v>1562400</v>
      </c>
      <c r="J210" s="90">
        <f t="shared" si="80"/>
        <v>0</v>
      </c>
      <c r="K210" s="90">
        <f t="shared" si="80"/>
        <v>0</v>
      </c>
      <c r="L210" s="90">
        <f t="shared" si="80"/>
        <v>0</v>
      </c>
      <c r="M210" s="90">
        <f t="shared" si="80"/>
        <v>0</v>
      </c>
      <c r="N210" s="197"/>
      <c r="O210" s="231"/>
      <c r="P210" s="231"/>
      <c r="Q210" s="231"/>
      <c r="R210" s="231"/>
      <c r="S210" s="231"/>
      <c r="T210" s="231"/>
      <c r="U210" s="231"/>
      <c r="V210" s="231"/>
    </row>
    <row r="211" spans="1:22" s="59" customFormat="1" ht="68.45" customHeight="1" x14ac:dyDescent="0.25">
      <c r="A211" s="170"/>
      <c r="B211" s="183" t="s">
        <v>34</v>
      </c>
      <c r="C211" s="189">
        <v>2025</v>
      </c>
      <c r="D211" s="189">
        <v>2030</v>
      </c>
      <c r="E211" s="192" t="s">
        <v>137</v>
      </c>
      <c r="F211" s="95" t="s">
        <v>17</v>
      </c>
      <c r="G211" s="90">
        <f t="shared" ref="G211:M211" si="81">G212+G213</f>
        <v>12920520</v>
      </c>
      <c r="H211" s="90">
        <f t="shared" si="81"/>
        <v>773730</v>
      </c>
      <c r="I211" s="90">
        <f t="shared" si="81"/>
        <v>2429358</v>
      </c>
      <c r="J211" s="86">
        <f>J212+J213</f>
        <v>2429358</v>
      </c>
      <c r="K211" s="90">
        <f t="shared" si="81"/>
        <v>2429358</v>
      </c>
      <c r="L211" s="90">
        <f t="shared" si="81"/>
        <v>2429358</v>
      </c>
      <c r="M211" s="90">
        <f t="shared" si="81"/>
        <v>2429358</v>
      </c>
      <c r="N211" s="195" t="s">
        <v>74</v>
      </c>
      <c r="O211" s="165" t="s">
        <v>68</v>
      </c>
      <c r="P211" s="165">
        <v>20</v>
      </c>
      <c r="Q211" s="165">
        <v>20</v>
      </c>
      <c r="R211" s="165">
        <v>20</v>
      </c>
      <c r="S211" s="165">
        <v>20</v>
      </c>
      <c r="T211" s="165">
        <v>20</v>
      </c>
      <c r="U211" s="165">
        <v>20</v>
      </c>
      <c r="V211" s="165">
        <v>20</v>
      </c>
    </row>
    <row r="212" spans="1:22" ht="30" customHeight="1" x14ac:dyDescent="0.25">
      <c r="A212" s="12"/>
      <c r="B212" s="184"/>
      <c r="C212" s="190"/>
      <c r="D212" s="190"/>
      <c r="E212" s="193"/>
      <c r="F212" s="95" t="s">
        <v>24</v>
      </c>
      <c r="G212" s="90">
        <f>SUM(H212:M212)</f>
        <v>12920520</v>
      </c>
      <c r="H212" s="90">
        <v>773730</v>
      </c>
      <c r="I212" s="90">
        <v>2429358</v>
      </c>
      <c r="J212" s="86">
        <v>2429358</v>
      </c>
      <c r="K212" s="86">
        <v>2429358</v>
      </c>
      <c r="L212" s="86">
        <v>2429358</v>
      </c>
      <c r="M212" s="86">
        <v>2429358</v>
      </c>
      <c r="N212" s="196"/>
      <c r="O212" s="166"/>
      <c r="P212" s="166"/>
      <c r="Q212" s="166"/>
      <c r="R212" s="166"/>
      <c r="S212" s="166"/>
      <c r="T212" s="166"/>
      <c r="U212" s="166"/>
      <c r="V212" s="166"/>
    </row>
    <row r="213" spans="1:22" ht="43.9" customHeight="1" x14ac:dyDescent="0.25">
      <c r="A213" s="12"/>
      <c r="B213" s="185"/>
      <c r="C213" s="191"/>
      <c r="D213" s="191"/>
      <c r="E213" s="194"/>
      <c r="F213" s="95" t="s">
        <v>25</v>
      </c>
      <c r="G213" s="90">
        <f>SUM(H213:M213)</f>
        <v>0</v>
      </c>
      <c r="H213" s="90">
        <v>0</v>
      </c>
      <c r="I213" s="90">
        <v>0</v>
      </c>
      <c r="J213" s="86">
        <v>0</v>
      </c>
      <c r="K213" s="90">
        <v>0</v>
      </c>
      <c r="L213" s="90">
        <v>0</v>
      </c>
      <c r="M213" s="90">
        <v>0</v>
      </c>
      <c r="N213" s="197"/>
      <c r="O213" s="167"/>
      <c r="P213" s="167"/>
      <c r="Q213" s="167"/>
      <c r="R213" s="167"/>
      <c r="S213" s="167"/>
      <c r="T213" s="167"/>
      <c r="U213" s="167"/>
      <c r="V213" s="167"/>
    </row>
    <row r="214" spans="1:22" ht="33.6" customHeight="1" x14ac:dyDescent="0.25">
      <c r="A214" s="12"/>
      <c r="B214" s="183" t="s">
        <v>131</v>
      </c>
      <c r="C214" s="189">
        <v>2025</v>
      </c>
      <c r="D214" s="189">
        <v>2030</v>
      </c>
      <c r="E214" s="192" t="s">
        <v>137</v>
      </c>
      <c r="F214" s="95" t="s">
        <v>17</v>
      </c>
      <c r="G214" s="90">
        <f>G215+G216</f>
        <v>5519648</v>
      </c>
      <c r="H214" s="90">
        <f>H215+H216</f>
        <v>3957248</v>
      </c>
      <c r="I214" s="90">
        <f t="shared" ref="I214:M214" si="82">I215+I216</f>
        <v>1562400</v>
      </c>
      <c r="J214" s="90">
        <f t="shared" si="82"/>
        <v>0</v>
      </c>
      <c r="K214" s="86">
        <f t="shared" si="82"/>
        <v>0</v>
      </c>
      <c r="L214" s="90">
        <f t="shared" si="82"/>
        <v>0</v>
      </c>
      <c r="M214" s="90">
        <f t="shared" si="82"/>
        <v>0</v>
      </c>
      <c r="N214" s="195" t="s">
        <v>124</v>
      </c>
      <c r="O214" s="189" t="s">
        <v>68</v>
      </c>
      <c r="P214" s="189">
        <v>100</v>
      </c>
      <c r="Q214" s="189">
        <v>100</v>
      </c>
      <c r="R214" s="189">
        <v>100</v>
      </c>
      <c r="S214" s="189">
        <v>100</v>
      </c>
      <c r="T214" s="189">
        <v>100</v>
      </c>
      <c r="U214" s="189">
        <v>100</v>
      </c>
      <c r="V214" s="189">
        <v>100</v>
      </c>
    </row>
    <row r="215" spans="1:22" ht="18.600000000000001" customHeight="1" x14ac:dyDescent="0.25">
      <c r="A215" s="168"/>
      <c r="B215" s="184"/>
      <c r="C215" s="190"/>
      <c r="D215" s="190"/>
      <c r="E215" s="193"/>
      <c r="F215" s="95" t="s">
        <v>24</v>
      </c>
      <c r="G215" s="90">
        <f>SUM(H215:M215)</f>
        <v>2394848</v>
      </c>
      <c r="H215" s="90">
        <v>2394848</v>
      </c>
      <c r="I215" s="90">
        <v>0</v>
      </c>
      <c r="J215" s="90">
        <v>0</v>
      </c>
      <c r="K215" s="90">
        <v>0</v>
      </c>
      <c r="L215" s="90">
        <v>0</v>
      </c>
      <c r="M215" s="90">
        <v>0</v>
      </c>
      <c r="N215" s="196"/>
      <c r="O215" s="190"/>
      <c r="P215" s="190"/>
      <c r="Q215" s="190"/>
      <c r="R215" s="190"/>
      <c r="S215" s="190"/>
      <c r="T215" s="190"/>
      <c r="U215" s="190"/>
      <c r="V215" s="190"/>
    </row>
    <row r="216" spans="1:22" ht="50.45" customHeight="1" x14ac:dyDescent="0.25">
      <c r="A216" s="169"/>
      <c r="B216" s="185"/>
      <c r="C216" s="191"/>
      <c r="D216" s="191"/>
      <c r="E216" s="194"/>
      <c r="F216" s="95" t="s">
        <v>25</v>
      </c>
      <c r="G216" s="90">
        <f>SUM(H216:M216)</f>
        <v>3124800</v>
      </c>
      <c r="H216" s="90">
        <v>1562400</v>
      </c>
      <c r="I216" s="90">
        <v>1562400</v>
      </c>
      <c r="J216" s="90">
        <v>0</v>
      </c>
      <c r="K216" s="90">
        <v>0</v>
      </c>
      <c r="L216" s="90">
        <v>0</v>
      </c>
      <c r="M216" s="90">
        <v>0</v>
      </c>
      <c r="N216" s="197"/>
      <c r="O216" s="191"/>
      <c r="P216" s="191"/>
      <c r="Q216" s="191"/>
      <c r="R216" s="191"/>
      <c r="S216" s="191"/>
      <c r="T216" s="191"/>
      <c r="U216" s="191"/>
      <c r="V216" s="191"/>
    </row>
    <row r="217" spans="1:22" ht="36" customHeight="1" x14ac:dyDescent="0.25">
      <c r="A217" s="170"/>
      <c r="B217" s="183" t="s">
        <v>38</v>
      </c>
      <c r="C217" s="189">
        <v>2025</v>
      </c>
      <c r="D217" s="189">
        <v>2030</v>
      </c>
      <c r="E217" s="192" t="s">
        <v>133</v>
      </c>
      <c r="F217" s="95" t="s">
        <v>17</v>
      </c>
      <c r="G217" s="90">
        <f>G218+G219</f>
        <v>45786930.029999994</v>
      </c>
      <c r="H217" s="90">
        <f>H218+H219</f>
        <v>11192776.59</v>
      </c>
      <c r="I217" s="90">
        <f t="shared" ref="I217:M217" si="83">I218+I219</f>
        <v>9824646.8399999999</v>
      </c>
      <c r="J217" s="90">
        <f t="shared" si="83"/>
        <v>6192376.6500000004</v>
      </c>
      <c r="K217" s="90">
        <f t="shared" si="83"/>
        <v>6192376.6500000004</v>
      </c>
      <c r="L217" s="90">
        <f t="shared" si="83"/>
        <v>6192376.6500000004</v>
      </c>
      <c r="M217" s="90">
        <f t="shared" si="83"/>
        <v>6192376.6500000004</v>
      </c>
      <c r="N217" s="195"/>
      <c r="O217" s="165"/>
      <c r="P217" s="165"/>
      <c r="Q217" s="165"/>
      <c r="R217" s="165"/>
      <c r="S217" s="165"/>
      <c r="T217" s="165"/>
      <c r="U217" s="165"/>
      <c r="V217" s="165"/>
    </row>
    <row r="218" spans="1:22" ht="35.25" customHeight="1" x14ac:dyDescent="0.25">
      <c r="B218" s="184"/>
      <c r="C218" s="190"/>
      <c r="D218" s="190"/>
      <c r="E218" s="193"/>
      <c r="F218" s="95" t="s">
        <v>24</v>
      </c>
      <c r="G218" s="90">
        <f>SUM(H218:M218)</f>
        <v>39033094.029999994</v>
      </c>
      <c r="H218" s="90">
        <f>H221+H224+H227</f>
        <v>7815858.5899999999</v>
      </c>
      <c r="I218" s="90">
        <f t="shared" ref="I218:M218" si="84">I221+I224+I227</f>
        <v>6447728.8399999999</v>
      </c>
      <c r="J218" s="90">
        <f t="shared" si="84"/>
        <v>6192376.6500000004</v>
      </c>
      <c r="K218" s="90">
        <f t="shared" si="84"/>
        <v>6192376.6500000004</v>
      </c>
      <c r="L218" s="90">
        <f t="shared" si="84"/>
        <v>6192376.6500000004</v>
      </c>
      <c r="M218" s="90">
        <f t="shared" si="84"/>
        <v>6192376.6500000004</v>
      </c>
      <c r="N218" s="196"/>
      <c r="O218" s="166"/>
      <c r="P218" s="166"/>
      <c r="Q218" s="166"/>
      <c r="R218" s="166"/>
      <c r="S218" s="166"/>
      <c r="T218" s="166"/>
      <c r="U218" s="166"/>
      <c r="V218" s="166"/>
    </row>
    <row r="219" spans="1:22" ht="39" customHeight="1" x14ac:dyDescent="0.25">
      <c r="B219" s="185"/>
      <c r="C219" s="191"/>
      <c r="D219" s="191"/>
      <c r="E219" s="194"/>
      <c r="F219" s="95" t="s">
        <v>25</v>
      </c>
      <c r="G219" s="90">
        <f>SUM(H219:M219)</f>
        <v>6753836</v>
      </c>
      <c r="H219" s="90">
        <f>H222+H225+H228</f>
        <v>3376918</v>
      </c>
      <c r="I219" s="90">
        <f t="shared" ref="I219:M219" si="85">I222+I225+I228</f>
        <v>3376918</v>
      </c>
      <c r="J219" s="90">
        <f t="shared" si="85"/>
        <v>0</v>
      </c>
      <c r="K219" s="90">
        <f t="shared" si="85"/>
        <v>0</v>
      </c>
      <c r="L219" s="90">
        <f t="shared" si="85"/>
        <v>0</v>
      </c>
      <c r="M219" s="90">
        <f t="shared" si="85"/>
        <v>0</v>
      </c>
      <c r="N219" s="197"/>
      <c r="O219" s="167"/>
      <c r="P219" s="167"/>
      <c r="Q219" s="167"/>
      <c r="R219" s="167"/>
      <c r="S219" s="167"/>
      <c r="T219" s="167"/>
      <c r="U219" s="167"/>
      <c r="V219" s="167"/>
    </row>
    <row r="220" spans="1:22" ht="19.149999999999999" customHeight="1" x14ac:dyDescent="0.25">
      <c r="B220" s="183" t="s">
        <v>34</v>
      </c>
      <c r="C220" s="189">
        <v>2025</v>
      </c>
      <c r="D220" s="189">
        <v>2030</v>
      </c>
      <c r="E220" s="192" t="s">
        <v>135</v>
      </c>
      <c r="F220" s="95" t="s">
        <v>17</v>
      </c>
      <c r="G220" s="90">
        <f t="shared" ref="G220:M220" si="86">G221+G222</f>
        <v>36475499.029999994</v>
      </c>
      <c r="H220" s="90">
        <f t="shared" si="86"/>
        <v>5258263.59</v>
      </c>
      <c r="I220" s="90">
        <f t="shared" si="86"/>
        <v>6447728.8399999999</v>
      </c>
      <c r="J220" s="86">
        <f t="shared" si="86"/>
        <v>6192376.6500000004</v>
      </c>
      <c r="K220" s="90">
        <f t="shared" si="86"/>
        <v>6192376.6500000004</v>
      </c>
      <c r="L220" s="90">
        <f t="shared" si="86"/>
        <v>6192376.6500000004</v>
      </c>
      <c r="M220" s="90">
        <f t="shared" si="86"/>
        <v>6192376.6500000004</v>
      </c>
      <c r="N220" s="195" t="s">
        <v>75</v>
      </c>
      <c r="O220" s="165" t="s">
        <v>68</v>
      </c>
      <c r="P220" s="165">
        <v>6.8</v>
      </c>
      <c r="Q220" s="165">
        <v>6.8</v>
      </c>
      <c r="R220" s="165">
        <v>6.8</v>
      </c>
      <c r="S220" s="165">
        <v>6.8</v>
      </c>
      <c r="T220" s="165">
        <v>6.8</v>
      </c>
      <c r="U220" s="165">
        <v>6.8</v>
      </c>
      <c r="V220" s="165">
        <v>6.8</v>
      </c>
    </row>
    <row r="221" spans="1:22" ht="22.5" customHeight="1" x14ac:dyDescent="0.25">
      <c r="B221" s="184"/>
      <c r="C221" s="190"/>
      <c r="D221" s="190"/>
      <c r="E221" s="193"/>
      <c r="F221" s="95" t="s">
        <v>24</v>
      </c>
      <c r="G221" s="90">
        <f>SUM(H221:M221)</f>
        <v>36475499.029999994</v>
      </c>
      <c r="H221" s="86">
        <v>5258263.59</v>
      </c>
      <c r="I221" s="90">
        <v>6447728.8399999999</v>
      </c>
      <c r="J221" s="86">
        <v>6192376.6500000004</v>
      </c>
      <c r="K221" s="86">
        <v>6192376.6500000004</v>
      </c>
      <c r="L221" s="86">
        <v>6192376.6500000004</v>
      </c>
      <c r="M221" s="86">
        <v>6192376.6500000004</v>
      </c>
      <c r="N221" s="196"/>
      <c r="O221" s="166"/>
      <c r="P221" s="166"/>
      <c r="Q221" s="166"/>
      <c r="R221" s="166"/>
      <c r="S221" s="166"/>
      <c r="T221" s="166"/>
      <c r="U221" s="166"/>
      <c r="V221" s="166"/>
    </row>
    <row r="222" spans="1:22" ht="30" customHeight="1" x14ac:dyDescent="0.25">
      <c r="B222" s="185"/>
      <c r="C222" s="191"/>
      <c r="D222" s="191"/>
      <c r="E222" s="194"/>
      <c r="F222" s="95" t="s">
        <v>25</v>
      </c>
      <c r="G222" s="90">
        <f>SUM(H222:M222)</f>
        <v>0</v>
      </c>
      <c r="H222" s="90">
        <v>0</v>
      </c>
      <c r="I222" s="90">
        <v>0</v>
      </c>
      <c r="J222" s="86">
        <v>0</v>
      </c>
      <c r="K222" s="90">
        <v>0</v>
      </c>
      <c r="L222" s="90">
        <v>0</v>
      </c>
      <c r="M222" s="90">
        <v>0</v>
      </c>
      <c r="N222" s="197"/>
      <c r="O222" s="167"/>
      <c r="P222" s="167"/>
      <c r="Q222" s="167"/>
      <c r="R222" s="167"/>
      <c r="S222" s="167"/>
      <c r="T222" s="167"/>
      <c r="U222" s="167"/>
      <c r="V222" s="167"/>
    </row>
    <row r="223" spans="1:22" ht="23.45" customHeight="1" x14ac:dyDescent="0.25">
      <c r="A223" s="192"/>
      <c r="B223" s="183" t="s">
        <v>131</v>
      </c>
      <c r="C223" s="189">
        <v>2025</v>
      </c>
      <c r="D223" s="189">
        <v>2030</v>
      </c>
      <c r="E223" s="192" t="s">
        <v>135</v>
      </c>
      <c r="F223" s="95" t="s">
        <v>17</v>
      </c>
      <c r="G223" s="90">
        <f>G224+G225</f>
        <v>8109637</v>
      </c>
      <c r="H223" s="90">
        <f>H224+H225</f>
        <v>5330596</v>
      </c>
      <c r="I223" s="90">
        <f t="shared" ref="I223:M223" si="87">I224+I225</f>
        <v>2779041</v>
      </c>
      <c r="J223" s="90">
        <f t="shared" si="87"/>
        <v>0</v>
      </c>
      <c r="K223" s="86">
        <f t="shared" si="87"/>
        <v>0</v>
      </c>
      <c r="L223" s="90">
        <f t="shared" si="87"/>
        <v>0</v>
      </c>
      <c r="M223" s="90">
        <f t="shared" si="87"/>
        <v>0</v>
      </c>
      <c r="N223" s="195" t="s">
        <v>124</v>
      </c>
      <c r="O223" s="189" t="s">
        <v>68</v>
      </c>
      <c r="P223" s="189">
        <v>100</v>
      </c>
      <c r="Q223" s="189">
        <v>100</v>
      </c>
      <c r="R223" s="189">
        <v>100</v>
      </c>
      <c r="S223" s="189"/>
      <c r="T223" s="189"/>
      <c r="U223" s="189"/>
      <c r="V223" s="189"/>
    </row>
    <row r="224" spans="1:22" ht="33" customHeight="1" x14ac:dyDescent="0.25">
      <c r="A224" s="193"/>
      <c r="B224" s="184"/>
      <c r="C224" s="190"/>
      <c r="D224" s="190"/>
      <c r="E224" s="193"/>
      <c r="F224" s="95" t="s">
        <v>24</v>
      </c>
      <c r="G224" s="90">
        <f>SUM(H224:M224)</f>
        <v>2551555</v>
      </c>
      <c r="H224" s="86">
        <v>2551555</v>
      </c>
      <c r="I224" s="86">
        <v>0</v>
      </c>
      <c r="J224" s="86">
        <v>0</v>
      </c>
      <c r="K224" s="86">
        <v>0</v>
      </c>
      <c r="L224" s="86">
        <v>0</v>
      </c>
      <c r="M224" s="86">
        <v>0</v>
      </c>
      <c r="N224" s="196"/>
      <c r="O224" s="190"/>
      <c r="P224" s="190"/>
      <c r="Q224" s="190"/>
      <c r="R224" s="190"/>
      <c r="S224" s="190"/>
      <c r="T224" s="190"/>
      <c r="U224" s="190"/>
      <c r="V224" s="190"/>
    </row>
    <row r="225" spans="1:22" ht="46.5" customHeight="1" x14ac:dyDescent="0.25">
      <c r="A225" s="194"/>
      <c r="B225" s="185"/>
      <c r="C225" s="191"/>
      <c r="D225" s="191"/>
      <c r="E225" s="194"/>
      <c r="F225" s="95" t="s">
        <v>25</v>
      </c>
      <c r="G225" s="90">
        <f>SUM(H225:M225)</f>
        <v>5558082</v>
      </c>
      <c r="H225" s="90">
        <v>2779041</v>
      </c>
      <c r="I225" s="90">
        <v>2779041</v>
      </c>
      <c r="J225" s="90">
        <v>0</v>
      </c>
      <c r="K225" s="90">
        <v>0</v>
      </c>
      <c r="L225" s="90">
        <v>0</v>
      </c>
      <c r="M225" s="90">
        <v>0</v>
      </c>
      <c r="N225" s="197"/>
      <c r="O225" s="191"/>
      <c r="P225" s="191"/>
      <c r="Q225" s="191"/>
      <c r="R225" s="191"/>
      <c r="S225" s="191"/>
      <c r="T225" s="191"/>
      <c r="U225" s="191"/>
      <c r="V225" s="191"/>
    </row>
    <row r="226" spans="1:22" s="79" customFormat="1" ht="35.25" customHeight="1" x14ac:dyDescent="0.25">
      <c r="A226" s="103"/>
      <c r="B226" s="183" t="s">
        <v>207</v>
      </c>
      <c r="C226" s="189">
        <v>2025</v>
      </c>
      <c r="D226" s="189">
        <v>2030</v>
      </c>
      <c r="E226" s="192" t="s">
        <v>135</v>
      </c>
      <c r="F226" s="95" t="s">
        <v>17</v>
      </c>
      <c r="G226" s="90">
        <f t="shared" ref="G226:G228" si="88">H226+I226</f>
        <v>1201794</v>
      </c>
      <c r="H226" s="90">
        <f>H227+H228</f>
        <v>603917</v>
      </c>
      <c r="I226" s="90">
        <f t="shared" ref="I226:M226" si="89">I227+I228</f>
        <v>597877</v>
      </c>
      <c r="J226" s="90">
        <f t="shared" si="89"/>
        <v>0</v>
      </c>
      <c r="K226" s="90">
        <f t="shared" si="89"/>
        <v>0</v>
      </c>
      <c r="L226" s="90">
        <f t="shared" si="89"/>
        <v>0</v>
      </c>
      <c r="M226" s="90">
        <f t="shared" si="89"/>
        <v>0</v>
      </c>
      <c r="N226" s="195" t="s">
        <v>124</v>
      </c>
      <c r="O226" s="165" t="s">
        <v>68</v>
      </c>
      <c r="P226" s="189">
        <v>100</v>
      </c>
      <c r="Q226" s="189">
        <v>100</v>
      </c>
      <c r="R226" s="189">
        <v>100</v>
      </c>
      <c r="S226" s="165"/>
      <c r="T226" s="165"/>
      <c r="U226" s="165"/>
      <c r="V226" s="165"/>
    </row>
    <row r="227" spans="1:22" s="79" customFormat="1" ht="36" customHeight="1" x14ac:dyDescent="0.25">
      <c r="A227" s="103"/>
      <c r="B227" s="184"/>
      <c r="C227" s="190"/>
      <c r="D227" s="190"/>
      <c r="E227" s="193"/>
      <c r="F227" s="95" t="s">
        <v>24</v>
      </c>
      <c r="G227" s="90">
        <f t="shared" si="88"/>
        <v>6040</v>
      </c>
      <c r="H227" s="86">
        <v>6040</v>
      </c>
      <c r="I227" s="86">
        <v>0</v>
      </c>
      <c r="J227" s="86">
        <v>0</v>
      </c>
      <c r="K227" s="86">
        <v>0</v>
      </c>
      <c r="L227" s="86">
        <v>0</v>
      </c>
      <c r="M227" s="86">
        <v>0</v>
      </c>
      <c r="N227" s="196"/>
      <c r="O227" s="166"/>
      <c r="P227" s="190"/>
      <c r="Q227" s="190"/>
      <c r="R227" s="190"/>
      <c r="S227" s="166"/>
      <c r="T227" s="166"/>
      <c r="U227" s="166"/>
      <c r="V227" s="166"/>
    </row>
    <row r="228" spans="1:22" s="79" customFormat="1" ht="38.25" customHeight="1" x14ac:dyDescent="0.25">
      <c r="A228" s="103"/>
      <c r="B228" s="185"/>
      <c r="C228" s="191"/>
      <c r="D228" s="191"/>
      <c r="E228" s="194"/>
      <c r="F228" s="95" t="s">
        <v>25</v>
      </c>
      <c r="G228" s="90">
        <f t="shared" si="88"/>
        <v>1195754</v>
      </c>
      <c r="H228" s="90">
        <v>597877</v>
      </c>
      <c r="I228" s="90">
        <v>597877</v>
      </c>
      <c r="J228" s="90">
        <v>0</v>
      </c>
      <c r="K228" s="90">
        <v>0</v>
      </c>
      <c r="L228" s="90">
        <v>0</v>
      </c>
      <c r="M228" s="90">
        <v>0</v>
      </c>
      <c r="N228" s="197"/>
      <c r="O228" s="167"/>
      <c r="P228" s="191"/>
      <c r="Q228" s="191"/>
      <c r="R228" s="191"/>
      <c r="S228" s="167"/>
      <c r="T228" s="167"/>
      <c r="U228" s="167"/>
      <c r="V228" s="167"/>
    </row>
    <row r="229" spans="1:22" s="102" customFormat="1" ht="44.25" customHeight="1" x14ac:dyDescent="0.25">
      <c r="A229" s="61"/>
      <c r="B229" s="265" t="s">
        <v>115</v>
      </c>
      <c r="C229" s="189">
        <v>2025</v>
      </c>
      <c r="D229" s="189">
        <v>2030</v>
      </c>
      <c r="E229" s="214" t="s">
        <v>137</v>
      </c>
      <c r="F229" s="123" t="s">
        <v>17</v>
      </c>
      <c r="G229" s="86" t="s">
        <v>31</v>
      </c>
      <c r="H229" s="86" t="s">
        <v>31</v>
      </c>
      <c r="I229" s="86" t="s">
        <v>31</v>
      </c>
      <c r="J229" s="86" t="s">
        <v>31</v>
      </c>
      <c r="K229" s="86">
        <v>0</v>
      </c>
      <c r="L229" s="86">
        <v>0</v>
      </c>
      <c r="M229" s="86">
        <v>0</v>
      </c>
      <c r="N229" s="195" t="s">
        <v>31</v>
      </c>
      <c r="O229" s="165" t="s">
        <v>31</v>
      </c>
      <c r="P229" s="165" t="s">
        <v>31</v>
      </c>
      <c r="Q229" s="165" t="s">
        <v>31</v>
      </c>
      <c r="R229" s="165" t="s">
        <v>31</v>
      </c>
      <c r="S229" s="165" t="s">
        <v>31</v>
      </c>
      <c r="T229" s="165" t="s">
        <v>31</v>
      </c>
      <c r="U229" s="165" t="s">
        <v>31</v>
      </c>
      <c r="V229" s="165" t="s">
        <v>31</v>
      </c>
    </row>
    <row r="230" spans="1:22" s="102" customFormat="1" ht="38.25" customHeight="1" x14ac:dyDescent="0.25">
      <c r="A230" s="61"/>
      <c r="B230" s="266"/>
      <c r="C230" s="190"/>
      <c r="D230" s="190"/>
      <c r="E230" s="215"/>
      <c r="F230" s="123" t="s">
        <v>24</v>
      </c>
      <c r="G230" s="86" t="s">
        <v>31</v>
      </c>
      <c r="H230" s="86" t="s">
        <v>31</v>
      </c>
      <c r="I230" s="86" t="s">
        <v>31</v>
      </c>
      <c r="J230" s="86" t="s">
        <v>31</v>
      </c>
      <c r="K230" s="86">
        <v>0</v>
      </c>
      <c r="L230" s="86">
        <v>0</v>
      </c>
      <c r="M230" s="86">
        <v>0</v>
      </c>
      <c r="N230" s="196"/>
      <c r="O230" s="166"/>
      <c r="P230" s="166"/>
      <c r="Q230" s="166"/>
      <c r="R230" s="166"/>
      <c r="S230" s="166"/>
      <c r="T230" s="166"/>
      <c r="U230" s="166"/>
      <c r="V230" s="166"/>
    </row>
    <row r="231" spans="1:22" s="102" customFormat="1" ht="38.25" customHeight="1" x14ac:dyDescent="0.25">
      <c r="A231" s="61"/>
      <c r="B231" s="267"/>
      <c r="C231" s="191"/>
      <c r="D231" s="191"/>
      <c r="E231" s="216"/>
      <c r="F231" s="123" t="s">
        <v>25</v>
      </c>
      <c r="G231" s="86" t="s">
        <v>31</v>
      </c>
      <c r="H231" s="86" t="s">
        <v>31</v>
      </c>
      <c r="I231" s="86" t="s">
        <v>31</v>
      </c>
      <c r="J231" s="86" t="s">
        <v>31</v>
      </c>
      <c r="K231" s="86">
        <v>0</v>
      </c>
      <c r="L231" s="86">
        <v>0</v>
      </c>
      <c r="M231" s="86">
        <v>0</v>
      </c>
      <c r="N231" s="197"/>
      <c r="O231" s="167"/>
      <c r="P231" s="167"/>
      <c r="Q231" s="167"/>
      <c r="R231" s="167"/>
      <c r="S231" s="167"/>
      <c r="T231" s="167"/>
      <c r="U231" s="167"/>
      <c r="V231" s="167"/>
    </row>
    <row r="232" spans="1:22" s="59" customFormat="1" ht="42" customHeight="1" x14ac:dyDescent="0.25">
      <c r="A232" s="15"/>
      <c r="B232" s="183" t="s">
        <v>39</v>
      </c>
      <c r="C232" s="189">
        <v>2025</v>
      </c>
      <c r="D232" s="189">
        <v>2030</v>
      </c>
      <c r="E232" s="192" t="s">
        <v>135</v>
      </c>
      <c r="F232" s="95" t="s">
        <v>17</v>
      </c>
      <c r="G232" s="90">
        <f t="shared" ref="G232:M232" si="90">G233+G234</f>
        <v>88923821.960000008</v>
      </c>
      <c r="H232" s="90">
        <f t="shared" si="90"/>
        <v>22172608.84</v>
      </c>
      <c r="I232" s="90">
        <f t="shared" si="90"/>
        <v>20456995.719999999</v>
      </c>
      <c r="J232" s="86">
        <f t="shared" si="90"/>
        <v>11573554.35</v>
      </c>
      <c r="K232" s="90">
        <f t="shared" si="90"/>
        <v>11573554.35</v>
      </c>
      <c r="L232" s="90">
        <f t="shared" si="90"/>
        <v>11573554.35</v>
      </c>
      <c r="M232" s="90">
        <f t="shared" si="90"/>
        <v>11573554.35</v>
      </c>
      <c r="N232" s="195"/>
      <c r="O232" s="165"/>
      <c r="P232" s="165"/>
      <c r="Q232" s="165"/>
      <c r="R232" s="165"/>
      <c r="S232" s="165"/>
      <c r="T232" s="165"/>
      <c r="U232" s="165"/>
      <c r="V232" s="165"/>
    </row>
    <row r="233" spans="1:22" s="59" customFormat="1" ht="44.25" customHeight="1" x14ac:dyDescent="0.25">
      <c r="A233" s="15"/>
      <c r="B233" s="184"/>
      <c r="C233" s="190"/>
      <c r="D233" s="190"/>
      <c r="E233" s="193"/>
      <c r="F233" s="95" t="s">
        <v>24</v>
      </c>
      <c r="G233" s="90">
        <f>SUM(H233:M233)</f>
        <v>74508543.960000008</v>
      </c>
      <c r="H233" s="90">
        <f>H236+H239</f>
        <v>14964969.84</v>
      </c>
      <c r="I233" s="90">
        <f t="shared" ref="I233:M233" si="91">I236+I239</f>
        <v>13249356.720000001</v>
      </c>
      <c r="J233" s="90">
        <f t="shared" si="91"/>
        <v>11573554.35</v>
      </c>
      <c r="K233" s="90">
        <f t="shared" si="91"/>
        <v>11573554.35</v>
      </c>
      <c r="L233" s="90">
        <f t="shared" si="91"/>
        <v>11573554.35</v>
      </c>
      <c r="M233" s="90">
        <f t="shared" si="91"/>
        <v>11573554.35</v>
      </c>
      <c r="N233" s="196"/>
      <c r="O233" s="166"/>
      <c r="P233" s="166"/>
      <c r="Q233" s="166"/>
      <c r="R233" s="166"/>
      <c r="S233" s="166"/>
      <c r="T233" s="166"/>
      <c r="U233" s="166"/>
      <c r="V233" s="166"/>
    </row>
    <row r="234" spans="1:22" s="59" customFormat="1" ht="47.25" customHeight="1" x14ac:dyDescent="0.25">
      <c r="A234" s="15"/>
      <c r="B234" s="185"/>
      <c r="C234" s="191"/>
      <c r="D234" s="191"/>
      <c r="E234" s="194"/>
      <c r="F234" s="95" t="s">
        <v>25</v>
      </c>
      <c r="G234" s="90">
        <f>SUM(H234:M234)</f>
        <v>14415278</v>
      </c>
      <c r="H234" s="90">
        <f>H240+H237</f>
        <v>7207639</v>
      </c>
      <c r="I234" s="90">
        <f t="shared" ref="I234:M234" si="92">I240+I237</f>
        <v>7207639</v>
      </c>
      <c r="J234" s="90">
        <f t="shared" si="92"/>
        <v>0</v>
      </c>
      <c r="K234" s="90">
        <f t="shared" si="92"/>
        <v>0</v>
      </c>
      <c r="L234" s="90">
        <f t="shared" si="92"/>
        <v>0</v>
      </c>
      <c r="M234" s="90">
        <f t="shared" si="92"/>
        <v>0</v>
      </c>
      <c r="N234" s="197"/>
      <c r="O234" s="167"/>
      <c r="P234" s="167"/>
      <c r="Q234" s="167"/>
      <c r="R234" s="167"/>
      <c r="S234" s="167"/>
      <c r="T234" s="167"/>
      <c r="U234" s="167"/>
      <c r="V234" s="167"/>
    </row>
    <row r="235" spans="1:22" ht="32.25" customHeight="1" x14ac:dyDescent="0.25">
      <c r="A235" s="15"/>
      <c r="B235" s="183" t="s">
        <v>34</v>
      </c>
      <c r="C235" s="189">
        <v>2025</v>
      </c>
      <c r="D235" s="189">
        <v>2030</v>
      </c>
      <c r="E235" s="192" t="s">
        <v>137</v>
      </c>
      <c r="F235" s="95" t="s">
        <v>17</v>
      </c>
      <c r="G235" s="90">
        <f t="shared" ref="G235:M235" si="93">G236+G237</f>
        <v>74435738.960000008</v>
      </c>
      <c r="H235" s="90">
        <f t="shared" si="93"/>
        <v>14892164.84</v>
      </c>
      <c r="I235" s="90">
        <f t="shared" si="93"/>
        <v>13249356.720000001</v>
      </c>
      <c r="J235" s="86">
        <f t="shared" si="93"/>
        <v>11573554.35</v>
      </c>
      <c r="K235" s="90">
        <f t="shared" si="93"/>
        <v>11573554.35</v>
      </c>
      <c r="L235" s="90">
        <f t="shared" si="93"/>
        <v>11573554.35</v>
      </c>
      <c r="M235" s="90">
        <f t="shared" si="93"/>
        <v>11573554.35</v>
      </c>
      <c r="N235" s="195" t="s">
        <v>76</v>
      </c>
      <c r="O235" s="165" t="s">
        <v>68</v>
      </c>
      <c r="P235" s="165">
        <v>100</v>
      </c>
      <c r="Q235" s="165">
        <v>100</v>
      </c>
      <c r="R235" s="165">
        <v>100</v>
      </c>
      <c r="S235" s="165">
        <v>100</v>
      </c>
      <c r="T235" s="165">
        <v>100</v>
      </c>
      <c r="U235" s="165">
        <v>100</v>
      </c>
      <c r="V235" s="165">
        <v>100</v>
      </c>
    </row>
    <row r="236" spans="1:22" ht="36" customHeight="1" x14ac:dyDescent="0.25">
      <c r="A236" s="15"/>
      <c r="B236" s="184"/>
      <c r="C236" s="190"/>
      <c r="D236" s="190"/>
      <c r="E236" s="193"/>
      <c r="F236" s="95" t="s">
        <v>24</v>
      </c>
      <c r="G236" s="90">
        <f>SUM(H236:M236)</f>
        <v>74435738.960000008</v>
      </c>
      <c r="H236" s="90">
        <v>14892164.84</v>
      </c>
      <c r="I236" s="90">
        <v>13249356.720000001</v>
      </c>
      <c r="J236" s="86">
        <v>11573554.35</v>
      </c>
      <c r="K236" s="86">
        <v>11573554.35</v>
      </c>
      <c r="L236" s="86">
        <v>11573554.35</v>
      </c>
      <c r="M236" s="86">
        <v>11573554.35</v>
      </c>
      <c r="N236" s="196"/>
      <c r="O236" s="166"/>
      <c r="P236" s="166"/>
      <c r="Q236" s="166"/>
      <c r="R236" s="166"/>
      <c r="S236" s="166"/>
      <c r="T236" s="166"/>
      <c r="U236" s="166"/>
      <c r="V236" s="166"/>
    </row>
    <row r="237" spans="1:22" ht="31.5" customHeight="1" x14ac:dyDescent="0.25">
      <c r="A237" s="15"/>
      <c r="B237" s="185"/>
      <c r="C237" s="191"/>
      <c r="D237" s="191"/>
      <c r="E237" s="194"/>
      <c r="F237" s="95" t="s">
        <v>25</v>
      </c>
      <c r="G237" s="90">
        <f>SUM(H237:M237)</f>
        <v>0</v>
      </c>
      <c r="H237" s="90">
        <v>0</v>
      </c>
      <c r="I237" s="90">
        <v>0</v>
      </c>
      <c r="J237" s="86">
        <v>0</v>
      </c>
      <c r="K237" s="90">
        <v>0</v>
      </c>
      <c r="L237" s="86">
        <v>0</v>
      </c>
      <c r="M237" s="90">
        <v>0</v>
      </c>
      <c r="N237" s="197"/>
      <c r="O237" s="167"/>
      <c r="P237" s="167"/>
      <c r="Q237" s="167"/>
      <c r="R237" s="167"/>
      <c r="S237" s="167"/>
      <c r="T237" s="167"/>
      <c r="U237" s="167"/>
      <c r="V237" s="167"/>
    </row>
    <row r="238" spans="1:22" ht="32.25" customHeight="1" x14ac:dyDescent="0.25">
      <c r="A238" s="268"/>
      <c r="B238" s="183" t="s">
        <v>134</v>
      </c>
      <c r="C238" s="189">
        <v>2025</v>
      </c>
      <c r="D238" s="189">
        <v>2030</v>
      </c>
      <c r="E238" s="192" t="s">
        <v>137</v>
      </c>
      <c r="F238" s="95" t="s">
        <v>17</v>
      </c>
      <c r="G238" s="90">
        <f>G239+G240</f>
        <v>14488083</v>
      </c>
      <c r="H238" s="90">
        <f>H239+H240</f>
        <v>7280444</v>
      </c>
      <c r="I238" s="90">
        <f t="shared" ref="I238:M238" si="94">I239+I240</f>
        <v>7207639</v>
      </c>
      <c r="J238" s="90">
        <f t="shared" si="94"/>
        <v>0</v>
      </c>
      <c r="K238" s="90">
        <f t="shared" si="94"/>
        <v>0</v>
      </c>
      <c r="L238" s="90">
        <f t="shared" si="94"/>
        <v>0</v>
      </c>
      <c r="M238" s="90">
        <f t="shared" si="94"/>
        <v>0</v>
      </c>
      <c r="N238" s="195" t="s">
        <v>120</v>
      </c>
      <c r="O238" s="232" t="s">
        <v>68</v>
      </c>
      <c r="P238" s="165"/>
      <c r="Q238" s="165"/>
      <c r="R238" s="165"/>
      <c r="S238" s="165"/>
      <c r="T238" s="165"/>
      <c r="U238" s="165"/>
      <c r="V238" s="165"/>
    </row>
    <row r="239" spans="1:22" ht="32.25" customHeight="1" x14ac:dyDescent="0.25">
      <c r="A239" s="269"/>
      <c r="B239" s="184"/>
      <c r="C239" s="190"/>
      <c r="D239" s="190"/>
      <c r="E239" s="193"/>
      <c r="F239" s="95" t="s">
        <v>24</v>
      </c>
      <c r="G239" s="90">
        <f>SUM(H239:M239)</f>
        <v>72805</v>
      </c>
      <c r="H239" s="90">
        <v>72805</v>
      </c>
      <c r="I239" s="90">
        <v>0</v>
      </c>
      <c r="J239" s="90">
        <v>0</v>
      </c>
      <c r="K239" s="90">
        <v>0</v>
      </c>
      <c r="L239" s="90">
        <v>0</v>
      </c>
      <c r="M239" s="90">
        <v>0</v>
      </c>
      <c r="N239" s="196"/>
      <c r="O239" s="233"/>
      <c r="P239" s="166"/>
      <c r="Q239" s="166"/>
      <c r="R239" s="166"/>
      <c r="S239" s="166"/>
      <c r="T239" s="166"/>
      <c r="U239" s="166"/>
      <c r="V239" s="166"/>
    </row>
    <row r="240" spans="1:22" ht="32.25" customHeight="1" x14ac:dyDescent="0.25">
      <c r="A240" s="270"/>
      <c r="B240" s="185"/>
      <c r="C240" s="191"/>
      <c r="D240" s="191"/>
      <c r="E240" s="194"/>
      <c r="F240" s="95" t="s">
        <v>25</v>
      </c>
      <c r="G240" s="90">
        <f>SUM(H240:M240)</f>
        <v>14415278</v>
      </c>
      <c r="H240" s="90">
        <v>7207639</v>
      </c>
      <c r="I240" s="90">
        <v>7207639</v>
      </c>
      <c r="J240" s="90">
        <v>0</v>
      </c>
      <c r="K240" s="90">
        <v>0</v>
      </c>
      <c r="L240" s="90">
        <v>0</v>
      </c>
      <c r="M240" s="90">
        <v>0</v>
      </c>
      <c r="N240" s="197"/>
      <c r="O240" s="234"/>
      <c r="P240" s="167"/>
      <c r="Q240" s="167"/>
      <c r="R240" s="167"/>
      <c r="S240" s="167"/>
      <c r="T240" s="167"/>
      <c r="U240" s="167"/>
      <c r="V240" s="167"/>
    </row>
    <row r="241" spans="1:22" s="81" customFormat="1" ht="31.15" customHeight="1" x14ac:dyDescent="0.25">
      <c r="A241" s="248"/>
      <c r="B241" s="271" t="s">
        <v>40</v>
      </c>
      <c r="C241" s="217"/>
      <c r="D241" s="217"/>
      <c r="E241" s="217"/>
      <c r="F241" s="17" t="s">
        <v>17</v>
      </c>
      <c r="G241" s="136">
        <f>G242+G243</f>
        <v>366370505.38</v>
      </c>
      <c r="H241" s="136">
        <f>H242+H243</f>
        <v>94603108.820000008</v>
      </c>
      <c r="I241" s="136">
        <f t="shared" ref="I241:M241" si="95">I242+I243</f>
        <v>84554796.560000002</v>
      </c>
      <c r="J241" s="136">
        <f t="shared" si="95"/>
        <v>46803150</v>
      </c>
      <c r="K241" s="136">
        <f t="shared" si="95"/>
        <v>46803150</v>
      </c>
      <c r="L241" s="136">
        <f t="shared" si="95"/>
        <v>46803150</v>
      </c>
      <c r="M241" s="136">
        <f t="shared" si="95"/>
        <v>46803150</v>
      </c>
      <c r="N241" s="198" t="s">
        <v>16</v>
      </c>
      <c r="O241" s="198" t="s">
        <v>16</v>
      </c>
      <c r="P241" s="198" t="s">
        <v>16</v>
      </c>
      <c r="Q241" s="198" t="s">
        <v>16</v>
      </c>
      <c r="R241" s="198" t="s">
        <v>16</v>
      </c>
      <c r="S241" s="198" t="s">
        <v>16</v>
      </c>
      <c r="T241" s="198" t="s">
        <v>16</v>
      </c>
      <c r="U241" s="198" t="s">
        <v>16</v>
      </c>
      <c r="V241" s="198" t="s">
        <v>16</v>
      </c>
    </row>
    <row r="242" spans="1:22" s="81" customFormat="1" ht="26.45" customHeight="1" x14ac:dyDescent="0.25">
      <c r="A242" s="249"/>
      <c r="B242" s="272"/>
      <c r="C242" s="218"/>
      <c r="D242" s="218"/>
      <c r="E242" s="218"/>
      <c r="F242" s="17" t="s">
        <v>24</v>
      </c>
      <c r="G242" s="137">
        <f>SUM(H242:M242)</f>
        <v>294567256.99000001</v>
      </c>
      <c r="H242" s="136">
        <f>H179+H191+H209+H218+H233</f>
        <v>58620352.430000007</v>
      </c>
      <c r="I242" s="136">
        <f t="shared" ref="I242:M242" si="96">I179+I191+I209+I218+I233</f>
        <v>48734304.560000002</v>
      </c>
      <c r="J242" s="136">
        <f t="shared" si="96"/>
        <v>46803150</v>
      </c>
      <c r="K242" s="136">
        <f t="shared" si="96"/>
        <v>46803150</v>
      </c>
      <c r="L242" s="136">
        <f t="shared" si="96"/>
        <v>46803150</v>
      </c>
      <c r="M242" s="136">
        <f t="shared" si="96"/>
        <v>46803150</v>
      </c>
      <c r="N242" s="199"/>
      <c r="O242" s="199"/>
      <c r="P242" s="199"/>
      <c r="Q242" s="199"/>
      <c r="R242" s="199"/>
      <c r="S242" s="199"/>
      <c r="T242" s="199"/>
      <c r="U242" s="199"/>
      <c r="V242" s="199"/>
    </row>
    <row r="243" spans="1:22" s="81" customFormat="1" ht="36.6" customHeight="1" x14ac:dyDescent="0.25">
      <c r="A243" s="250"/>
      <c r="B243" s="273"/>
      <c r="C243" s="219"/>
      <c r="D243" s="219"/>
      <c r="E243" s="219"/>
      <c r="F243" s="17" t="s">
        <v>25</v>
      </c>
      <c r="G243" s="137">
        <f>SUM(H243:M243)</f>
        <v>71803248.390000001</v>
      </c>
      <c r="H243" s="137">
        <f>H180+H192+H210+H219+H234</f>
        <v>35982756.390000001</v>
      </c>
      <c r="I243" s="137">
        <f t="shared" ref="I243:M243" si="97">I180+I192+I210+I219+I234</f>
        <v>35820492</v>
      </c>
      <c r="J243" s="137">
        <f t="shared" si="97"/>
        <v>0</v>
      </c>
      <c r="K243" s="137">
        <f t="shared" si="97"/>
        <v>0</v>
      </c>
      <c r="L243" s="137">
        <f t="shared" si="97"/>
        <v>0</v>
      </c>
      <c r="M243" s="137">
        <f t="shared" si="97"/>
        <v>0</v>
      </c>
      <c r="N243" s="200"/>
      <c r="O243" s="200"/>
      <c r="P243" s="200"/>
      <c r="Q243" s="200"/>
      <c r="R243" s="200"/>
      <c r="S243" s="200"/>
      <c r="T243" s="200"/>
      <c r="U243" s="200"/>
      <c r="V243" s="200"/>
    </row>
    <row r="244" spans="1:22" ht="125.25" customHeight="1" x14ac:dyDescent="0.25">
      <c r="A244" s="248"/>
      <c r="B244" s="110" t="s">
        <v>65</v>
      </c>
      <c r="C244" s="125">
        <v>2025</v>
      </c>
      <c r="D244" s="125">
        <v>2030</v>
      </c>
      <c r="E244" s="125"/>
      <c r="F244" s="125" t="s">
        <v>16</v>
      </c>
      <c r="G244" s="92" t="s">
        <v>16</v>
      </c>
      <c r="H244" s="92" t="s">
        <v>16</v>
      </c>
      <c r="I244" s="92" t="s">
        <v>16</v>
      </c>
      <c r="J244" s="85" t="s">
        <v>16</v>
      </c>
      <c r="K244" s="92" t="s">
        <v>16</v>
      </c>
      <c r="L244" s="92" t="s">
        <v>16</v>
      </c>
      <c r="M244" s="92" t="s">
        <v>16</v>
      </c>
      <c r="N244" s="125" t="s">
        <v>16</v>
      </c>
      <c r="O244" s="4" t="s">
        <v>16</v>
      </c>
      <c r="P244" s="4" t="s">
        <v>16</v>
      </c>
      <c r="Q244" s="4" t="s">
        <v>16</v>
      </c>
      <c r="R244" s="4" t="s">
        <v>16</v>
      </c>
      <c r="S244" s="4" t="s">
        <v>16</v>
      </c>
      <c r="T244" s="4" t="s">
        <v>16</v>
      </c>
      <c r="U244" s="4" t="s">
        <v>16</v>
      </c>
      <c r="V244" s="4" t="s">
        <v>16</v>
      </c>
    </row>
    <row r="245" spans="1:22" ht="161.25" customHeight="1" x14ac:dyDescent="0.25">
      <c r="A245" s="249"/>
      <c r="B245" s="110" t="s">
        <v>55</v>
      </c>
      <c r="C245" s="125">
        <v>2025</v>
      </c>
      <c r="D245" s="125">
        <v>2030</v>
      </c>
      <c r="E245" s="125" t="s">
        <v>16</v>
      </c>
      <c r="F245" s="125" t="s">
        <v>16</v>
      </c>
      <c r="G245" s="92" t="s">
        <v>16</v>
      </c>
      <c r="H245" s="92" t="s">
        <v>16</v>
      </c>
      <c r="I245" s="92" t="s">
        <v>16</v>
      </c>
      <c r="J245" s="85" t="s">
        <v>16</v>
      </c>
      <c r="K245" s="92" t="s">
        <v>16</v>
      </c>
      <c r="L245" s="92" t="s">
        <v>16</v>
      </c>
      <c r="M245" s="92" t="s">
        <v>16</v>
      </c>
      <c r="N245" s="125" t="s">
        <v>16</v>
      </c>
      <c r="O245" s="4" t="s">
        <v>16</v>
      </c>
      <c r="P245" s="4" t="s">
        <v>16</v>
      </c>
      <c r="Q245" s="4" t="s">
        <v>16</v>
      </c>
      <c r="R245" s="4" t="s">
        <v>16</v>
      </c>
      <c r="S245" s="4" t="s">
        <v>16</v>
      </c>
      <c r="T245" s="4" t="s">
        <v>16</v>
      </c>
      <c r="U245" s="4" t="s">
        <v>16</v>
      </c>
      <c r="V245" s="4" t="s">
        <v>16</v>
      </c>
    </row>
    <row r="246" spans="1:22" ht="53.45" customHeight="1" x14ac:dyDescent="0.25">
      <c r="A246" s="250"/>
      <c r="B246" s="183" t="s">
        <v>41</v>
      </c>
      <c r="C246" s="189">
        <v>2025</v>
      </c>
      <c r="D246" s="189">
        <v>2030</v>
      </c>
      <c r="E246" s="192" t="s">
        <v>56</v>
      </c>
      <c r="F246" s="95" t="s">
        <v>17</v>
      </c>
      <c r="G246" s="92" t="s">
        <v>16</v>
      </c>
      <c r="H246" s="92" t="s">
        <v>16</v>
      </c>
      <c r="I246" s="92" t="s">
        <v>16</v>
      </c>
      <c r="J246" s="85" t="s">
        <v>16</v>
      </c>
      <c r="K246" s="92" t="s">
        <v>16</v>
      </c>
      <c r="L246" s="92" t="s">
        <v>16</v>
      </c>
      <c r="M246" s="92" t="s">
        <v>16</v>
      </c>
      <c r="N246" s="189" t="s">
        <v>16</v>
      </c>
      <c r="O246" s="165" t="s">
        <v>16</v>
      </c>
      <c r="P246" s="165" t="s">
        <v>16</v>
      </c>
      <c r="Q246" s="165" t="s">
        <v>16</v>
      </c>
      <c r="R246" s="165" t="s">
        <v>16</v>
      </c>
      <c r="S246" s="165" t="s">
        <v>16</v>
      </c>
      <c r="T246" s="165" t="s">
        <v>16</v>
      </c>
      <c r="U246" s="165" t="s">
        <v>16</v>
      </c>
      <c r="V246" s="165" t="s">
        <v>16</v>
      </c>
    </row>
    <row r="247" spans="1:22" ht="33" customHeight="1" x14ac:dyDescent="0.25">
      <c r="A247" s="268"/>
      <c r="B247" s="184"/>
      <c r="C247" s="190"/>
      <c r="D247" s="190"/>
      <c r="E247" s="193"/>
      <c r="F247" s="95" t="s">
        <v>24</v>
      </c>
      <c r="G247" s="92" t="s">
        <v>16</v>
      </c>
      <c r="H247" s="92" t="s">
        <v>16</v>
      </c>
      <c r="I247" s="92" t="s">
        <v>16</v>
      </c>
      <c r="J247" s="85" t="s">
        <v>16</v>
      </c>
      <c r="K247" s="92" t="s">
        <v>16</v>
      </c>
      <c r="L247" s="92" t="s">
        <v>16</v>
      </c>
      <c r="M247" s="92" t="s">
        <v>16</v>
      </c>
      <c r="N247" s="190"/>
      <c r="O247" s="166"/>
      <c r="P247" s="166"/>
      <c r="Q247" s="166"/>
      <c r="R247" s="166"/>
      <c r="S247" s="166"/>
      <c r="T247" s="166"/>
      <c r="U247" s="166"/>
      <c r="V247" s="166"/>
    </row>
    <row r="248" spans="1:22" ht="51.75" customHeight="1" x14ac:dyDescent="0.25">
      <c r="A248" s="269"/>
      <c r="B248" s="185"/>
      <c r="C248" s="191"/>
      <c r="D248" s="191"/>
      <c r="E248" s="194"/>
      <c r="F248" s="95" t="s">
        <v>25</v>
      </c>
      <c r="G248" s="92" t="s">
        <v>16</v>
      </c>
      <c r="H248" s="92" t="s">
        <v>16</v>
      </c>
      <c r="I248" s="92" t="s">
        <v>16</v>
      </c>
      <c r="J248" s="85" t="s">
        <v>16</v>
      </c>
      <c r="K248" s="92" t="s">
        <v>16</v>
      </c>
      <c r="L248" s="92" t="s">
        <v>16</v>
      </c>
      <c r="M248" s="92" t="s">
        <v>16</v>
      </c>
      <c r="N248" s="191"/>
      <c r="O248" s="167"/>
      <c r="P248" s="167"/>
      <c r="Q248" s="167"/>
      <c r="R248" s="167"/>
      <c r="S248" s="167"/>
      <c r="T248" s="167"/>
      <c r="U248" s="167"/>
      <c r="V248" s="167"/>
    </row>
    <row r="249" spans="1:22" ht="30.75" customHeight="1" x14ac:dyDescent="0.25">
      <c r="A249" s="270"/>
      <c r="B249" s="265" t="s">
        <v>43</v>
      </c>
      <c r="C249" s="189">
        <v>2025</v>
      </c>
      <c r="D249" s="189">
        <v>2030</v>
      </c>
      <c r="E249" s="192" t="s">
        <v>56</v>
      </c>
      <c r="F249" s="95" t="s">
        <v>17</v>
      </c>
      <c r="G249" s="90">
        <f>G250+G251</f>
        <v>112726476.56</v>
      </c>
      <c r="H249" s="86">
        <f t="shared" ref="H249:M249" si="98">H250+H251</f>
        <v>18446213.16</v>
      </c>
      <c r="I249" s="90">
        <f t="shared" si="98"/>
        <v>21792387.719999999</v>
      </c>
      <c r="J249" s="86">
        <f>J250+J251</f>
        <v>21871968.920000002</v>
      </c>
      <c r="K249" s="90">
        <f t="shared" si="98"/>
        <v>16871968.920000002</v>
      </c>
      <c r="L249" s="90">
        <f t="shared" si="98"/>
        <v>16871968.920000002</v>
      </c>
      <c r="M249" s="90">
        <f t="shared" si="98"/>
        <v>16871968.920000002</v>
      </c>
      <c r="N249" s="189" t="s">
        <v>16</v>
      </c>
      <c r="O249" s="165" t="s">
        <v>16</v>
      </c>
      <c r="P249" s="165" t="s">
        <v>16</v>
      </c>
      <c r="Q249" s="165" t="s">
        <v>16</v>
      </c>
      <c r="R249" s="165" t="s">
        <v>16</v>
      </c>
      <c r="S249" s="165" t="s">
        <v>16</v>
      </c>
      <c r="T249" s="165" t="s">
        <v>16</v>
      </c>
      <c r="U249" s="165" t="s">
        <v>16</v>
      </c>
      <c r="V249" s="165" t="s">
        <v>16</v>
      </c>
    </row>
    <row r="250" spans="1:22" ht="30.75" customHeight="1" x14ac:dyDescent="0.25">
      <c r="A250" s="268"/>
      <c r="B250" s="266"/>
      <c r="C250" s="190"/>
      <c r="D250" s="190"/>
      <c r="E250" s="193"/>
      <c r="F250" s="95" t="s">
        <v>24</v>
      </c>
      <c r="G250" s="92">
        <f>SUM(H250:M250)</f>
        <v>98614220.560000002</v>
      </c>
      <c r="H250" s="85">
        <f>H253+H256+H259+H262+H265+H268+H271</f>
        <v>17760837.16</v>
      </c>
      <c r="I250" s="85">
        <f t="shared" ref="I250:M250" si="99">I253+I256+I259+I262+I265+I268+I271</f>
        <v>16107011.720000001</v>
      </c>
      <c r="J250" s="85">
        <f t="shared" si="99"/>
        <v>16186592.92</v>
      </c>
      <c r="K250" s="85">
        <f t="shared" si="99"/>
        <v>16186592.92</v>
      </c>
      <c r="L250" s="85">
        <f t="shared" si="99"/>
        <v>16186592.92</v>
      </c>
      <c r="M250" s="85">
        <f t="shared" si="99"/>
        <v>16186592.92</v>
      </c>
      <c r="N250" s="190"/>
      <c r="O250" s="166"/>
      <c r="P250" s="166"/>
      <c r="Q250" s="166"/>
      <c r="R250" s="166"/>
      <c r="S250" s="166"/>
      <c r="T250" s="166"/>
      <c r="U250" s="166"/>
      <c r="V250" s="166"/>
    </row>
    <row r="251" spans="1:22" ht="30.75" customHeight="1" x14ac:dyDescent="0.25">
      <c r="A251" s="269"/>
      <c r="B251" s="267"/>
      <c r="C251" s="191"/>
      <c r="D251" s="191"/>
      <c r="E251" s="194"/>
      <c r="F251" s="95" t="s">
        <v>25</v>
      </c>
      <c r="G251" s="92">
        <f>SUM(H251:M251)</f>
        <v>14112256</v>
      </c>
      <c r="H251" s="86">
        <f>H254+H257+H260+H263+H266+H269+H272</f>
        <v>685376</v>
      </c>
      <c r="I251" s="86">
        <f t="shared" ref="I251:M251" si="100">I254+I257+I260+I263+I266+I269+I272</f>
        <v>5685376</v>
      </c>
      <c r="J251" s="86">
        <f t="shared" si="100"/>
        <v>5685376</v>
      </c>
      <c r="K251" s="86">
        <f t="shared" si="100"/>
        <v>685376</v>
      </c>
      <c r="L251" s="86">
        <f t="shared" si="100"/>
        <v>685376</v>
      </c>
      <c r="M251" s="86">
        <f t="shared" si="100"/>
        <v>685376</v>
      </c>
      <c r="N251" s="191"/>
      <c r="O251" s="167"/>
      <c r="P251" s="167"/>
      <c r="Q251" s="167"/>
      <c r="R251" s="167"/>
      <c r="S251" s="167"/>
      <c r="T251" s="167"/>
      <c r="U251" s="167"/>
      <c r="V251" s="167"/>
    </row>
    <row r="252" spans="1:22" ht="40.9" customHeight="1" x14ac:dyDescent="0.25">
      <c r="A252" s="270"/>
      <c r="B252" s="183" t="s">
        <v>101</v>
      </c>
      <c r="C252" s="189">
        <v>2025</v>
      </c>
      <c r="D252" s="189">
        <v>2030</v>
      </c>
      <c r="E252" s="192" t="s">
        <v>151</v>
      </c>
      <c r="F252" s="95" t="s">
        <v>17</v>
      </c>
      <c r="G252" s="90">
        <f t="shared" ref="G252:M252" si="101">G253+G254</f>
        <v>74258220.560000002</v>
      </c>
      <c r="H252" s="86">
        <f t="shared" si="101"/>
        <v>13604837.16</v>
      </c>
      <c r="I252" s="90">
        <f t="shared" si="101"/>
        <v>12067011.720000001</v>
      </c>
      <c r="J252" s="86">
        <f>J253+J254</f>
        <v>12146592.92</v>
      </c>
      <c r="K252" s="90">
        <f t="shared" si="101"/>
        <v>12146592.92</v>
      </c>
      <c r="L252" s="90">
        <f t="shared" si="101"/>
        <v>12146592.92</v>
      </c>
      <c r="M252" s="90">
        <f t="shared" si="101"/>
        <v>12146592.92</v>
      </c>
      <c r="N252" s="308" t="s">
        <v>77</v>
      </c>
      <c r="O252" s="165" t="s">
        <v>78</v>
      </c>
      <c r="P252" s="235">
        <f>SUM(Q252:V254)</f>
        <v>17374</v>
      </c>
      <c r="Q252" s="235">
        <v>2761</v>
      </c>
      <c r="R252" s="235">
        <v>2821</v>
      </c>
      <c r="S252" s="235">
        <v>2881</v>
      </c>
      <c r="T252" s="235">
        <v>2915</v>
      </c>
      <c r="U252" s="235">
        <v>2986</v>
      </c>
      <c r="V252" s="235">
        <v>3010</v>
      </c>
    </row>
    <row r="253" spans="1:22" ht="30.75" customHeight="1" x14ac:dyDescent="0.25">
      <c r="A253" s="268"/>
      <c r="B253" s="184"/>
      <c r="C253" s="190"/>
      <c r="D253" s="190"/>
      <c r="E253" s="193"/>
      <c r="F253" s="95" t="s">
        <v>24</v>
      </c>
      <c r="G253" s="90">
        <f>SUM(H253:M253)</f>
        <v>74258220.560000002</v>
      </c>
      <c r="H253" s="86">
        <v>13604837.16</v>
      </c>
      <c r="I253" s="90">
        <v>12067011.720000001</v>
      </c>
      <c r="J253" s="86">
        <v>12146592.92</v>
      </c>
      <c r="K253" s="86">
        <v>12146592.92</v>
      </c>
      <c r="L253" s="86">
        <v>12146592.92</v>
      </c>
      <c r="M253" s="86">
        <v>12146592.92</v>
      </c>
      <c r="N253" s="309"/>
      <c r="O253" s="166"/>
      <c r="P253" s="236"/>
      <c r="Q253" s="236"/>
      <c r="R253" s="236"/>
      <c r="S253" s="236"/>
      <c r="T253" s="236"/>
      <c r="U253" s="236"/>
      <c r="V253" s="236"/>
    </row>
    <row r="254" spans="1:22" ht="39" customHeight="1" x14ac:dyDescent="0.25">
      <c r="A254" s="269"/>
      <c r="B254" s="185"/>
      <c r="C254" s="191"/>
      <c r="D254" s="191"/>
      <c r="E254" s="194"/>
      <c r="F254" s="95" t="s">
        <v>25</v>
      </c>
      <c r="G254" s="90">
        <f>SUM(H254:M254)</f>
        <v>0</v>
      </c>
      <c r="H254" s="86">
        <v>0</v>
      </c>
      <c r="I254" s="90">
        <v>0</v>
      </c>
      <c r="J254" s="86">
        <v>0</v>
      </c>
      <c r="K254" s="90">
        <v>0</v>
      </c>
      <c r="L254" s="90">
        <v>0</v>
      </c>
      <c r="M254" s="90">
        <v>0</v>
      </c>
      <c r="N254" s="310"/>
      <c r="O254" s="167"/>
      <c r="P254" s="237"/>
      <c r="Q254" s="237"/>
      <c r="R254" s="237"/>
      <c r="S254" s="237"/>
      <c r="T254" s="237"/>
      <c r="U254" s="237"/>
      <c r="V254" s="237"/>
    </row>
    <row r="255" spans="1:22" ht="39.6" customHeight="1" x14ac:dyDescent="0.25">
      <c r="A255" s="270"/>
      <c r="B255" s="183" t="s">
        <v>1</v>
      </c>
      <c r="C255" s="189">
        <v>2025</v>
      </c>
      <c r="D255" s="189">
        <v>2030</v>
      </c>
      <c r="E255" s="192" t="s">
        <v>152</v>
      </c>
      <c r="F255" s="95" t="s">
        <v>17</v>
      </c>
      <c r="G255" s="90">
        <f t="shared" ref="G255:M255" si="102">G256+G257</f>
        <v>0</v>
      </c>
      <c r="H255" s="86">
        <f t="shared" si="102"/>
        <v>0</v>
      </c>
      <c r="I255" s="90">
        <f t="shared" si="102"/>
        <v>0</v>
      </c>
      <c r="J255" s="86">
        <f t="shared" si="102"/>
        <v>0</v>
      </c>
      <c r="K255" s="90">
        <f t="shared" si="102"/>
        <v>0</v>
      </c>
      <c r="L255" s="90">
        <f t="shared" si="102"/>
        <v>0</v>
      </c>
      <c r="M255" s="90">
        <f t="shared" si="102"/>
        <v>0</v>
      </c>
      <c r="N255" s="189" t="s">
        <v>120</v>
      </c>
      <c r="O255" s="165" t="s">
        <v>68</v>
      </c>
      <c r="P255" s="165"/>
      <c r="Q255" s="165"/>
      <c r="R255" s="165"/>
      <c r="S255" s="165"/>
      <c r="T255" s="165"/>
      <c r="U255" s="165"/>
      <c r="V255" s="165"/>
    </row>
    <row r="256" spans="1:22" ht="30.75" customHeight="1" x14ac:dyDescent="0.25">
      <c r="A256" s="15"/>
      <c r="B256" s="184"/>
      <c r="C256" s="190"/>
      <c r="D256" s="190"/>
      <c r="E256" s="193"/>
      <c r="F256" s="95" t="s">
        <v>24</v>
      </c>
      <c r="G256" s="90">
        <f>SUM(H256:M256)</f>
        <v>0</v>
      </c>
      <c r="H256" s="86">
        <v>0</v>
      </c>
      <c r="I256" s="90">
        <v>0</v>
      </c>
      <c r="J256" s="86">
        <v>0</v>
      </c>
      <c r="K256" s="90">
        <v>0</v>
      </c>
      <c r="L256" s="86">
        <v>0</v>
      </c>
      <c r="M256" s="90">
        <v>0</v>
      </c>
      <c r="N256" s="190"/>
      <c r="O256" s="166"/>
      <c r="P256" s="166"/>
      <c r="Q256" s="166"/>
      <c r="R256" s="166"/>
      <c r="S256" s="166"/>
      <c r="T256" s="166"/>
      <c r="U256" s="166"/>
      <c r="V256" s="166"/>
    </row>
    <row r="257" spans="1:22" ht="30.75" customHeight="1" x14ac:dyDescent="0.25">
      <c r="A257" s="15"/>
      <c r="B257" s="185"/>
      <c r="C257" s="191"/>
      <c r="D257" s="191"/>
      <c r="E257" s="194"/>
      <c r="F257" s="95" t="s">
        <v>25</v>
      </c>
      <c r="G257" s="90">
        <f>SUM(H257:M257)</f>
        <v>0</v>
      </c>
      <c r="H257" s="86">
        <v>0</v>
      </c>
      <c r="I257" s="90">
        <v>0</v>
      </c>
      <c r="J257" s="86">
        <v>0</v>
      </c>
      <c r="K257" s="90">
        <v>0</v>
      </c>
      <c r="L257" s="90">
        <v>0</v>
      </c>
      <c r="M257" s="90">
        <v>0</v>
      </c>
      <c r="N257" s="191"/>
      <c r="O257" s="167"/>
      <c r="P257" s="167"/>
      <c r="Q257" s="167"/>
      <c r="R257" s="167"/>
      <c r="S257" s="167"/>
      <c r="T257" s="167"/>
      <c r="U257" s="167"/>
      <c r="V257" s="167"/>
    </row>
    <row r="258" spans="1:22" ht="30.75" customHeight="1" x14ac:dyDescent="0.25">
      <c r="A258" s="15"/>
      <c r="B258" s="183" t="s">
        <v>2</v>
      </c>
      <c r="C258" s="189">
        <v>2025</v>
      </c>
      <c r="D258" s="189">
        <v>2030</v>
      </c>
      <c r="E258" s="192" t="s">
        <v>56</v>
      </c>
      <c r="F258" s="95" t="s">
        <v>17</v>
      </c>
      <c r="G258" s="90">
        <f t="shared" ref="G258:M258" si="103">G259+G260</f>
        <v>155000</v>
      </c>
      <c r="H258" s="86">
        <f t="shared" si="103"/>
        <v>155000</v>
      </c>
      <c r="I258" s="90">
        <f t="shared" si="103"/>
        <v>0</v>
      </c>
      <c r="J258" s="86">
        <f t="shared" si="103"/>
        <v>0</v>
      </c>
      <c r="K258" s="90">
        <f t="shared" si="103"/>
        <v>0</v>
      </c>
      <c r="L258" s="90">
        <f t="shared" si="103"/>
        <v>0</v>
      </c>
      <c r="M258" s="90">
        <f t="shared" si="103"/>
        <v>0</v>
      </c>
      <c r="N258" s="189" t="s">
        <v>79</v>
      </c>
      <c r="O258" s="165" t="s">
        <v>68</v>
      </c>
      <c r="P258" s="165">
        <v>100</v>
      </c>
      <c r="Q258" s="165">
        <v>100</v>
      </c>
      <c r="R258" s="165"/>
      <c r="S258" s="165"/>
      <c r="T258" s="165"/>
      <c r="U258" s="165"/>
      <c r="V258" s="165"/>
    </row>
    <row r="259" spans="1:22" ht="30.75" customHeight="1" x14ac:dyDescent="0.25">
      <c r="A259" s="15"/>
      <c r="B259" s="184"/>
      <c r="C259" s="190"/>
      <c r="D259" s="190"/>
      <c r="E259" s="193"/>
      <c r="F259" s="95" t="s">
        <v>24</v>
      </c>
      <c r="G259" s="90">
        <f>SUM(H259:M259)</f>
        <v>155000</v>
      </c>
      <c r="H259" s="86">
        <v>155000</v>
      </c>
      <c r="I259" s="90">
        <v>0</v>
      </c>
      <c r="J259" s="86">
        <v>0</v>
      </c>
      <c r="K259" s="90">
        <v>0</v>
      </c>
      <c r="L259" s="90">
        <v>0</v>
      </c>
      <c r="M259" s="90">
        <v>0</v>
      </c>
      <c r="N259" s="190"/>
      <c r="O259" s="166"/>
      <c r="P259" s="166"/>
      <c r="Q259" s="166"/>
      <c r="R259" s="166"/>
      <c r="S259" s="166"/>
      <c r="T259" s="166"/>
      <c r="U259" s="166"/>
      <c r="V259" s="166"/>
    </row>
    <row r="260" spans="1:22" ht="30.75" customHeight="1" x14ac:dyDescent="0.25">
      <c r="A260" s="15"/>
      <c r="B260" s="185"/>
      <c r="C260" s="191"/>
      <c r="D260" s="191"/>
      <c r="E260" s="194"/>
      <c r="F260" s="95" t="s">
        <v>25</v>
      </c>
      <c r="G260" s="90">
        <f>SUM(H260:M260)</f>
        <v>0</v>
      </c>
      <c r="H260" s="129">
        <v>0</v>
      </c>
      <c r="I260" s="130">
        <v>0</v>
      </c>
      <c r="J260" s="129">
        <v>0</v>
      </c>
      <c r="K260" s="130">
        <v>0</v>
      </c>
      <c r="L260" s="130">
        <v>0</v>
      </c>
      <c r="M260" s="130">
        <v>0</v>
      </c>
      <c r="N260" s="191"/>
      <c r="O260" s="167"/>
      <c r="P260" s="167"/>
      <c r="Q260" s="167"/>
      <c r="R260" s="167"/>
      <c r="S260" s="167"/>
      <c r="T260" s="167"/>
      <c r="U260" s="167"/>
      <c r="V260" s="167"/>
    </row>
    <row r="261" spans="1:22" ht="30.75" customHeight="1" x14ac:dyDescent="0.25">
      <c r="A261" s="15"/>
      <c r="B261" s="183" t="s">
        <v>46</v>
      </c>
      <c r="C261" s="189">
        <v>2025</v>
      </c>
      <c r="D261" s="189">
        <v>2030</v>
      </c>
      <c r="E261" s="192" t="s">
        <v>42</v>
      </c>
      <c r="F261" s="95" t="s">
        <v>17</v>
      </c>
      <c r="G261" s="90">
        <f>G262+G263</f>
        <v>23400000</v>
      </c>
      <c r="H261" s="86">
        <f>H262+H263</f>
        <v>3900000</v>
      </c>
      <c r="I261" s="86">
        <f t="shared" ref="I261:M261" si="104">I262+I263</f>
        <v>3900000</v>
      </c>
      <c r="J261" s="86">
        <f t="shared" si="104"/>
        <v>3900000</v>
      </c>
      <c r="K261" s="86">
        <f t="shared" si="104"/>
        <v>3900000</v>
      </c>
      <c r="L261" s="86">
        <f t="shared" si="104"/>
        <v>3900000</v>
      </c>
      <c r="M261" s="86">
        <f t="shared" si="104"/>
        <v>3900000</v>
      </c>
      <c r="N261" s="189" t="s">
        <v>121</v>
      </c>
      <c r="O261" s="165" t="s">
        <v>80</v>
      </c>
      <c r="P261" s="165">
        <v>6</v>
      </c>
      <c r="Q261" s="165">
        <v>1</v>
      </c>
      <c r="R261" s="165">
        <v>1</v>
      </c>
      <c r="S261" s="165">
        <v>1</v>
      </c>
      <c r="T261" s="165">
        <v>1</v>
      </c>
      <c r="U261" s="165">
        <v>1</v>
      </c>
      <c r="V261" s="165">
        <v>1</v>
      </c>
    </row>
    <row r="262" spans="1:22" ht="30.75" customHeight="1" x14ac:dyDescent="0.25">
      <c r="A262" s="15"/>
      <c r="B262" s="184"/>
      <c r="C262" s="190"/>
      <c r="D262" s="190"/>
      <c r="E262" s="193"/>
      <c r="F262" s="95" t="s">
        <v>24</v>
      </c>
      <c r="G262" s="90">
        <f>SUM(H262:M262)</f>
        <v>23400000</v>
      </c>
      <c r="H262" s="86">
        <v>3900000</v>
      </c>
      <c r="I262" s="90">
        <v>3900000</v>
      </c>
      <c r="J262" s="86">
        <v>3900000</v>
      </c>
      <c r="K262" s="86">
        <v>3900000</v>
      </c>
      <c r="L262" s="86">
        <v>3900000</v>
      </c>
      <c r="M262" s="86">
        <v>3900000</v>
      </c>
      <c r="N262" s="190"/>
      <c r="O262" s="166"/>
      <c r="P262" s="166"/>
      <c r="Q262" s="166"/>
      <c r="R262" s="166"/>
      <c r="S262" s="166"/>
      <c r="T262" s="166"/>
      <c r="U262" s="166"/>
      <c r="V262" s="166"/>
    </row>
    <row r="263" spans="1:22" ht="30.75" customHeight="1" x14ac:dyDescent="0.25">
      <c r="A263" s="15"/>
      <c r="B263" s="184"/>
      <c r="C263" s="191"/>
      <c r="D263" s="191"/>
      <c r="E263" s="193"/>
      <c r="F263" s="95" t="s">
        <v>25</v>
      </c>
      <c r="G263" s="90">
        <f>SUM(H263:M263)</f>
        <v>0</v>
      </c>
      <c r="H263" s="129">
        <v>0</v>
      </c>
      <c r="I263" s="130">
        <v>0</v>
      </c>
      <c r="J263" s="129">
        <v>0</v>
      </c>
      <c r="K263" s="130">
        <v>0</v>
      </c>
      <c r="L263" s="130">
        <v>0</v>
      </c>
      <c r="M263" s="130">
        <v>0</v>
      </c>
      <c r="N263" s="190"/>
      <c r="O263" s="166"/>
      <c r="P263" s="166"/>
      <c r="Q263" s="166"/>
      <c r="R263" s="166"/>
      <c r="S263" s="166"/>
      <c r="T263" s="166"/>
      <c r="U263" s="166"/>
      <c r="V263" s="166"/>
    </row>
    <row r="264" spans="1:22" ht="30.75" customHeight="1" x14ac:dyDescent="0.25">
      <c r="A264" s="15"/>
      <c r="B264" s="183" t="s">
        <v>96</v>
      </c>
      <c r="C264" s="189">
        <v>2025</v>
      </c>
      <c r="D264" s="189">
        <v>2030</v>
      </c>
      <c r="E264" s="192" t="s">
        <v>175</v>
      </c>
      <c r="F264" s="95" t="s">
        <v>17</v>
      </c>
      <c r="G264" s="90">
        <f t="shared" ref="G264:M264" si="105">G265+G266</f>
        <v>4112256</v>
      </c>
      <c r="H264" s="86">
        <f t="shared" si="105"/>
        <v>685376</v>
      </c>
      <c r="I264" s="90">
        <f t="shared" si="105"/>
        <v>685376</v>
      </c>
      <c r="J264" s="86">
        <f t="shared" si="105"/>
        <v>685376</v>
      </c>
      <c r="K264" s="90">
        <f t="shared" si="105"/>
        <v>685376</v>
      </c>
      <c r="L264" s="90">
        <f t="shared" si="105"/>
        <v>685376</v>
      </c>
      <c r="M264" s="90">
        <f t="shared" si="105"/>
        <v>685376</v>
      </c>
      <c r="N264" s="195" t="s">
        <v>97</v>
      </c>
      <c r="O264" s="165" t="s">
        <v>68</v>
      </c>
      <c r="P264" s="165">
        <v>100</v>
      </c>
      <c r="Q264" s="165">
        <v>100</v>
      </c>
      <c r="R264" s="165">
        <v>100</v>
      </c>
      <c r="S264" s="165">
        <v>100</v>
      </c>
      <c r="T264" s="165">
        <v>100</v>
      </c>
      <c r="U264" s="165">
        <v>100</v>
      </c>
      <c r="V264" s="165">
        <v>100</v>
      </c>
    </row>
    <row r="265" spans="1:22" ht="30.75" customHeight="1" x14ac:dyDescent="0.25">
      <c r="A265" s="248"/>
      <c r="B265" s="184"/>
      <c r="C265" s="190"/>
      <c r="D265" s="190"/>
      <c r="E265" s="193"/>
      <c r="F265" s="95" t="s">
        <v>24</v>
      </c>
      <c r="G265" s="90">
        <f>SUM(H265:M265)</f>
        <v>0</v>
      </c>
      <c r="H265" s="129">
        <v>0</v>
      </c>
      <c r="I265" s="130">
        <v>0</v>
      </c>
      <c r="J265" s="129">
        <v>0</v>
      </c>
      <c r="K265" s="130">
        <v>0</v>
      </c>
      <c r="L265" s="130">
        <v>0</v>
      </c>
      <c r="M265" s="130">
        <v>0</v>
      </c>
      <c r="N265" s="196"/>
      <c r="O265" s="166"/>
      <c r="P265" s="166"/>
      <c r="Q265" s="166"/>
      <c r="R265" s="166"/>
      <c r="S265" s="166"/>
      <c r="T265" s="166"/>
      <c r="U265" s="166"/>
      <c r="V265" s="166"/>
    </row>
    <row r="266" spans="1:22" ht="30.75" customHeight="1" x14ac:dyDescent="0.25">
      <c r="A266" s="249"/>
      <c r="B266" s="185"/>
      <c r="C266" s="191"/>
      <c r="D266" s="191"/>
      <c r="E266" s="194"/>
      <c r="F266" s="95" t="s">
        <v>25</v>
      </c>
      <c r="G266" s="90">
        <f>SUM(H266:M266)</f>
        <v>4112256</v>
      </c>
      <c r="H266" s="131">
        <v>685376</v>
      </c>
      <c r="I266" s="90">
        <v>685376</v>
      </c>
      <c r="J266" s="90">
        <v>685376</v>
      </c>
      <c r="K266" s="90">
        <v>685376</v>
      </c>
      <c r="L266" s="90">
        <v>685376</v>
      </c>
      <c r="M266" s="90">
        <v>685376</v>
      </c>
      <c r="N266" s="197"/>
      <c r="O266" s="167"/>
      <c r="P266" s="167"/>
      <c r="Q266" s="167"/>
      <c r="R266" s="167"/>
      <c r="S266" s="167"/>
      <c r="T266" s="167"/>
      <c r="U266" s="167"/>
      <c r="V266" s="167"/>
    </row>
    <row r="267" spans="1:22" ht="49.5" customHeight="1" x14ac:dyDescent="0.25">
      <c r="A267" s="250"/>
      <c r="B267" s="183" t="s">
        <v>139</v>
      </c>
      <c r="C267" s="189">
        <v>2025</v>
      </c>
      <c r="D267" s="189">
        <v>2030</v>
      </c>
      <c r="E267" s="192" t="s">
        <v>23</v>
      </c>
      <c r="F267" s="95" t="s">
        <v>17</v>
      </c>
      <c r="G267" s="90">
        <f t="shared" ref="G267:M267" si="106">G268+G269</f>
        <v>400000</v>
      </c>
      <c r="H267" s="86">
        <f t="shared" si="106"/>
        <v>50000</v>
      </c>
      <c r="I267" s="86">
        <f t="shared" si="106"/>
        <v>70000</v>
      </c>
      <c r="J267" s="86">
        <f>J268+J269</f>
        <v>70000</v>
      </c>
      <c r="K267" s="86">
        <f t="shared" si="106"/>
        <v>70000</v>
      </c>
      <c r="L267" s="86">
        <f t="shared" si="106"/>
        <v>70000</v>
      </c>
      <c r="M267" s="86">
        <f t="shared" si="106"/>
        <v>70000</v>
      </c>
      <c r="N267" s="195" t="s">
        <v>174</v>
      </c>
      <c r="O267" s="165" t="s">
        <v>68</v>
      </c>
      <c r="P267" s="165"/>
      <c r="Q267" s="165">
        <v>0.41</v>
      </c>
      <c r="R267" s="165"/>
      <c r="S267" s="165"/>
      <c r="T267" s="165"/>
      <c r="U267" s="165"/>
      <c r="V267" s="165"/>
    </row>
    <row r="268" spans="1:22" ht="31.15" customHeight="1" x14ac:dyDescent="0.25">
      <c r="A268" s="248"/>
      <c r="B268" s="184"/>
      <c r="C268" s="190"/>
      <c r="D268" s="190"/>
      <c r="E268" s="193"/>
      <c r="F268" s="95" t="s">
        <v>24</v>
      </c>
      <c r="G268" s="90">
        <f>SUM(H268:M268)</f>
        <v>400000</v>
      </c>
      <c r="H268" s="129">
        <v>50000</v>
      </c>
      <c r="I268" s="130">
        <v>70000</v>
      </c>
      <c r="J268" s="129">
        <v>70000</v>
      </c>
      <c r="K268" s="130">
        <v>70000</v>
      </c>
      <c r="L268" s="129">
        <v>70000</v>
      </c>
      <c r="M268" s="130">
        <v>70000</v>
      </c>
      <c r="N268" s="196"/>
      <c r="O268" s="166"/>
      <c r="P268" s="166"/>
      <c r="Q268" s="166"/>
      <c r="R268" s="166"/>
      <c r="S268" s="166"/>
      <c r="T268" s="166"/>
      <c r="U268" s="166"/>
      <c r="V268" s="166"/>
    </row>
    <row r="269" spans="1:22" ht="41.45" customHeight="1" x14ac:dyDescent="0.25">
      <c r="A269" s="249"/>
      <c r="B269" s="185"/>
      <c r="C269" s="191"/>
      <c r="D269" s="191"/>
      <c r="E269" s="194"/>
      <c r="F269" s="95" t="s">
        <v>25</v>
      </c>
      <c r="G269" s="90">
        <f>SUM(H269:M269)</f>
        <v>0</v>
      </c>
      <c r="H269" s="131">
        <v>0</v>
      </c>
      <c r="I269" s="90">
        <v>0</v>
      </c>
      <c r="J269" s="86">
        <v>0</v>
      </c>
      <c r="K269" s="90">
        <v>0</v>
      </c>
      <c r="L269" s="90">
        <v>0</v>
      </c>
      <c r="M269" s="90">
        <v>0</v>
      </c>
      <c r="N269" s="197"/>
      <c r="O269" s="167"/>
      <c r="P269" s="167"/>
      <c r="Q269" s="167"/>
      <c r="R269" s="167"/>
      <c r="S269" s="167"/>
      <c r="T269" s="167"/>
      <c r="U269" s="167"/>
      <c r="V269" s="167"/>
    </row>
    <row r="270" spans="1:22" ht="48.75" customHeight="1" x14ac:dyDescent="0.25">
      <c r="A270" s="250"/>
      <c r="B270" s="183" t="s">
        <v>138</v>
      </c>
      <c r="C270" s="189">
        <v>2025</v>
      </c>
      <c r="D270" s="189">
        <v>2030</v>
      </c>
      <c r="E270" s="192" t="s">
        <v>23</v>
      </c>
      <c r="F270" s="95" t="s">
        <v>17</v>
      </c>
      <c r="G270" s="90">
        <f>G271+G272</f>
        <v>10401000</v>
      </c>
      <c r="H270" s="86">
        <f>H271+H272</f>
        <v>51000</v>
      </c>
      <c r="I270" s="86">
        <f t="shared" ref="I270:M270" si="107">I271+I272</f>
        <v>5070000</v>
      </c>
      <c r="J270" s="86">
        <f t="shared" si="107"/>
        <v>5070000</v>
      </c>
      <c r="K270" s="86">
        <f t="shared" si="107"/>
        <v>70000</v>
      </c>
      <c r="L270" s="86">
        <f t="shared" si="107"/>
        <v>70000</v>
      </c>
      <c r="M270" s="86">
        <f t="shared" si="107"/>
        <v>70000</v>
      </c>
      <c r="N270" s="195" t="s">
        <v>143</v>
      </c>
      <c r="O270" s="165" t="s">
        <v>68</v>
      </c>
      <c r="P270" s="165">
        <v>100</v>
      </c>
      <c r="Q270" s="165">
        <v>100</v>
      </c>
      <c r="R270" s="165">
        <v>100</v>
      </c>
      <c r="S270" s="165">
        <v>100</v>
      </c>
      <c r="T270" s="165">
        <v>100</v>
      </c>
      <c r="U270" s="165">
        <v>100</v>
      </c>
      <c r="V270" s="165">
        <v>100</v>
      </c>
    </row>
    <row r="271" spans="1:22" ht="54" customHeight="1" x14ac:dyDescent="0.25">
      <c r="A271" s="248"/>
      <c r="B271" s="184"/>
      <c r="C271" s="190"/>
      <c r="D271" s="190"/>
      <c r="E271" s="193"/>
      <c r="F271" s="95" t="s">
        <v>24</v>
      </c>
      <c r="G271" s="90">
        <f>SUM(H271:M271)</f>
        <v>401000</v>
      </c>
      <c r="H271" s="129">
        <v>51000</v>
      </c>
      <c r="I271" s="90">
        <v>70000</v>
      </c>
      <c r="J271" s="86">
        <v>70000</v>
      </c>
      <c r="K271" s="90">
        <v>70000</v>
      </c>
      <c r="L271" s="86">
        <v>70000</v>
      </c>
      <c r="M271" s="90">
        <v>70000</v>
      </c>
      <c r="N271" s="196"/>
      <c r="O271" s="166"/>
      <c r="P271" s="166"/>
      <c r="Q271" s="166"/>
      <c r="R271" s="166"/>
      <c r="S271" s="166"/>
      <c r="T271" s="166"/>
      <c r="U271" s="166"/>
      <c r="V271" s="166"/>
    </row>
    <row r="272" spans="1:22" ht="70.900000000000006" customHeight="1" x14ac:dyDescent="0.25">
      <c r="A272" s="249"/>
      <c r="B272" s="185"/>
      <c r="C272" s="191"/>
      <c r="D272" s="191"/>
      <c r="E272" s="194"/>
      <c r="F272" s="95" t="s">
        <v>25</v>
      </c>
      <c r="G272" s="120">
        <f>SUM(H272:M272)</f>
        <v>10000000</v>
      </c>
      <c r="H272" s="129">
        <v>0</v>
      </c>
      <c r="I272" s="129">
        <v>5000000</v>
      </c>
      <c r="J272" s="129">
        <v>5000000</v>
      </c>
      <c r="K272" s="129">
        <v>0</v>
      </c>
      <c r="L272" s="129">
        <v>0</v>
      </c>
      <c r="M272" s="129">
        <v>0</v>
      </c>
      <c r="N272" s="197"/>
      <c r="O272" s="167"/>
      <c r="P272" s="167"/>
      <c r="Q272" s="167"/>
      <c r="R272" s="167"/>
      <c r="S272" s="167"/>
      <c r="T272" s="167"/>
      <c r="U272" s="167"/>
      <c r="V272" s="167"/>
    </row>
    <row r="273" spans="1:22" ht="44.25" customHeight="1" x14ac:dyDescent="0.25">
      <c r="A273" s="16"/>
      <c r="B273" s="183" t="s">
        <v>44</v>
      </c>
      <c r="C273" s="189">
        <v>2025</v>
      </c>
      <c r="D273" s="189">
        <v>2030</v>
      </c>
      <c r="E273" s="192" t="s">
        <v>42</v>
      </c>
      <c r="F273" s="95" t="s">
        <v>17</v>
      </c>
      <c r="G273" s="90" t="s">
        <v>31</v>
      </c>
      <c r="H273" s="90" t="s">
        <v>31</v>
      </c>
      <c r="I273" s="90" t="s">
        <v>31</v>
      </c>
      <c r="J273" s="90" t="s">
        <v>31</v>
      </c>
      <c r="K273" s="90" t="s">
        <v>31</v>
      </c>
      <c r="L273" s="90" t="s">
        <v>31</v>
      </c>
      <c r="M273" s="90" t="s">
        <v>31</v>
      </c>
      <c r="N273" s="189" t="s">
        <v>31</v>
      </c>
      <c r="O273" s="165"/>
      <c r="P273" s="165"/>
      <c r="Q273" s="165"/>
      <c r="R273" s="165"/>
      <c r="S273" s="165"/>
      <c r="T273" s="165"/>
      <c r="U273" s="165"/>
      <c r="V273" s="165"/>
    </row>
    <row r="274" spans="1:22" ht="44.25" customHeight="1" x14ac:dyDescent="0.25">
      <c r="A274" s="16"/>
      <c r="B274" s="184"/>
      <c r="C274" s="190"/>
      <c r="D274" s="190"/>
      <c r="E274" s="193"/>
      <c r="F274" s="95" t="s">
        <v>24</v>
      </c>
      <c r="G274" s="90" t="s">
        <v>31</v>
      </c>
      <c r="H274" s="90" t="s">
        <v>31</v>
      </c>
      <c r="I274" s="90" t="s">
        <v>31</v>
      </c>
      <c r="J274" s="90" t="s">
        <v>31</v>
      </c>
      <c r="K274" s="90" t="s">
        <v>31</v>
      </c>
      <c r="L274" s="90" t="s">
        <v>31</v>
      </c>
      <c r="M274" s="90" t="s">
        <v>31</v>
      </c>
      <c r="N274" s="190"/>
      <c r="O274" s="166"/>
      <c r="P274" s="166"/>
      <c r="Q274" s="166"/>
      <c r="R274" s="166"/>
      <c r="S274" s="166"/>
      <c r="T274" s="166"/>
      <c r="U274" s="166"/>
      <c r="V274" s="166"/>
    </row>
    <row r="275" spans="1:22" ht="44.25" customHeight="1" x14ac:dyDescent="0.25">
      <c r="A275" s="16"/>
      <c r="B275" s="185"/>
      <c r="C275" s="191"/>
      <c r="D275" s="191"/>
      <c r="E275" s="194"/>
      <c r="F275" s="95" t="s">
        <v>25</v>
      </c>
      <c r="G275" s="90" t="s">
        <v>31</v>
      </c>
      <c r="H275" s="90" t="s">
        <v>31</v>
      </c>
      <c r="I275" s="90" t="s">
        <v>31</v>
      </c>
      <c r="J275" s="90" t="s">
        <v>31</v>
      </c>
      <c r="K275" s="90" t="s">
        <v>31</v>
      </c>
      <c r="L275" s="90" t="s">
        <v>31</v>
      </c>
      <c r="M275" s="90" t="s">
        <v>31</v>
      </c>
      <c r="N275" s="191"/>
      <c r="O275" s="167"/>
      <c r="P275" s="167"/>
      <c r="Q275" s="167"/>
      <c r="R275" s="167"/>
      <c r="S275" s="167"/>
      <c r="T275" s="167"/>
      <c r="U275" s="167"/>
      <c r="V275" s="167"/>
    </row>
    <row r="276" spans="1:22" ht="44.25" customHeight="1" x14ac:dyDescent="0.25">
      <c r="A276" s="16"/>
      <c r="B276" s="183" t="s">
        <v>45</v>
      </c>
      <c r="C276" s="189">
        <v>2025</v>
      </c>
      <c r="D276" s="189">
        <v>2030</v>
      </c>
      <c r="E276" s="192" t="s">
        <v>42</v>
      </c>
      <c r="F276" s="95" t="s">
        <v>17</v>
      </c>
      <c r="G276" s="90">
        <f t="shared" ref="G276:M276" si="108">G277+G278</f>
        <v>935000</v>
      </c>
      <c r="H276" s="90">
        <f t="shared" si="108"/>
        <v>935000</v>
      </c>
      <c r="I276" s="90">
        <f t="shared" si="108"/>
        <v>0</v>
      </c>
      <c r="J276" s="86">
        <f>J277+J278</f>
        <v>0</v>
      </c>
      <c r="K276" s="90">
        <f t="shared" si="108"/>
        <v>0</v>
      </c>
      <c r="L276" s="90">
        <f>L277+L278</f>
        <v>0</v>
      </c>
      <c r="M276" s="90">
        <f t="shared" si="108"/>
        <v>0</v>
      </c>
      <c r="N276" s="189"/>
      <c r="O276" s="165"/>
      <c r="P276" s="165"/>
      <c r="Q276" s="165"/>
      <c r="R276" s="165"/>
      <c r="S276" s="165"/>
      <c r="T276" s="165"/>
      <c r="U276" s="165"/>
      <c r="V276" s="165"/>
    </row>
    <row r="277" spans="1:22" ht="44.25" customHeight="1" x14ac:dyDescent="0.25">
      <c r="A277" s="75"/>
      <c r="B277" s="184"/>
      <c r="C277" s="190"/>
      <c r="D277" s="190"/>
      <c r="E277" s="193"/>
      <c r="F277" s="95" t="s">
        <v>24</v>
      </c>
      <c r="G277" s="90">
        <f>SUM(H277:M277)</f>
        <v>935000</v>
      </c>
      <c r="H277" s="86">
        <f>H280+H283+H286</f>
        <v>935000</v>
      </c>
      <c r="I277" s="86">
        <f t="shared" ref="I277:M277" si="109">I280+I283+I286</f>
        <v>0</v>
      </c>
      <c r="J277" s="86">
        <f t="shared" si="109"/>
        <v>0</v>
      </c>
      <c r="K277" s="86">
        <f t="shared" si="109"/>
        <v>0</v>
      </c>
      <c r="L277" s="86">
        <f t="shared" si="109"/>
        <v>0</v>
      </c>
      <c r="M277" s="86">
        <f t="shared" si="109"/>
        <v>0</v>
      </c>
      <c r="N277" s="190"/>
      <c r="O277" s="166"/>
      <c r="P277" s="166"/>
      <c r="Q277" s="166"/>
      <c r="R277" s="166"/>
      <c r="S277" s="166"/>
      <c r="T277" s="166"/>
      <c r="U277" s="166"/>
      <c r="V277" s="166"/>
    </row>
    <row r="278" spans="1:22" ht="44.25" customHeight="1" x14ac:dyDescent="0.25">
      <c r="A278" s="75"/>
      <c r="B278" s="185"/>
      <c r="C278" s="191"/>
      <c r="D278" s="191"/>
      <c r="E278" s="194"/>
      <c r="F278" s="95" t="s">
        <v>25</v>
      </c>
      <c r="G278" s="90">
        <f>SUM(H278:M278)</f>
        <v>0</v>
      </c>
      <c r="H278" s="86">
        <f>H281+H284+H287</f>
        <v>0</v>
      </c>
      <c r="I278" s="86">
        <f t="shared" ref="I278:M278" si="110">I281+I284+I287</f>
        <v>0</v>
      </c>
      <c r="J278" s="86">
        <f t="shared" si="110"/>
        <v>0</v>
      </c>
      <c r="K278" s="86">
        <f t="shared" si="110"/>
        <v>0</v>
      </c>
      <c r="L278" s="86">
        <f t="shared" si="110"/>
        <v>0</v>
      </c>
      <c r="M278" s="86">
        <f t="shared" si="110"/>
        <v>0</v>
      </c>
      <c r="N278" s="191"/>
      <c r="O278" s="167"/>
      <c r="P278" s="167"/>
      <c r="Q278" s="167"/>
      <c r="R278" s="167"/>
      <c r="S278" s="167"/>
      <c r="T278" s="167"/>
      <c r="U278" s="167"/>
      <c r="V278" s="167"/>
    </row>
    <row r="279" spans="1:22" ht="44.25" customHeight="1" x14ac:dyDescent="0.25">
      <c r="A279" s="75"/>
      <c r="B279" s="183" t="s">
        <v>102</v>
      </c>
      <c r="C279" s="189">
        <v>2025</v>
      </c>
      <c r="D279" s="189">
        <v>2030</v>
      </c>
      <c r="E279" s="192" t="s">
        <v>42</v>
      </c>
      <c r="F279" s="95" t="s">
        <v>17</v>
      </c>
      <c r="G279" s="90">
        <f t="shared" ref="G279:M279" si="111">G280+G281</f>
        <v>795000</v>
      </c>
      <c r="H279" s="86">
        <f t="shared" si="111"/>
        <v>795000</v>
      </c>
      <c r="I279" s="90">
        <f t="shared" si="111"/>
        <v>0</v>
      </c>
      <c r="J279" s="86">
        <f t="shared" si="111"/>
        <v>0</v>
      </c>
      <c r="K279" s="90">
        <f t="shared" si="111"/>
        <v>0</v>
      </c>
      <c r="L279" s="90">
        <f t="shared" si="111"/>
        <v>0</v>
      </c>
      <c r="M279" s="90">
        <f t="shared" si="111"/>
        <v>0</v>
      </c>
      <c r="N279" s="189" t="s">
        <v>81</v>
      </c>
      <c r="O279" s="165" t="s">
        <v>68</v>
      </c>
      <c r="P279" s="165">
        <v>100</v>
      </c>
      <c r="Q279" s="165">
        <v>101</v>
      </c>
      <c r="R279" s="165">
        <v>102</v>
      </c>
      <c r="S279" s="165">
        <v>103</v>
      </c>
      <c r="T279" s="165">
        <v>104</v>
      </c>
      <c r="U279" s="165">
        <v>105</v>
      </c>
      <c r="V279" s="165">
        <v>106</v>
      </c>
    </row>
    <row r="280" spans="1:22" s="76" customFormat="1" ht="44.25" customHeight="1" x14ac:dyDescent="0.25">
      <c r="A280" s="75"/>
      <c r="B280" s="184"/>
      <c r="C280" s="190"/>
      <c r="D280" s="190"/>
      <c r="E280" s="193"/>
      <c r="F280" s="95" t="s">
        <v>24</v>
      </c>
      <c r="G280" s="90">
        <f>SUM(H280:M280)</f>
        <v>795000</v>
      </c>
      <c r="H280" s="86">
        <v>795000</v>
      </c>
      <c r="I280" s="90">
        <v>0</v>
      </c>
      <c r="J280" s="86">
        <v>0</v>
      </c>
      <c r="K280" s="90">
        <v>0</v>
      </c>
      <c r="L280" s="90">
        <v>0</v>
      </c>
      <c r="M280" s="90">
        <v>0</v>
      </c>
      <c r="N280" s="190"/>
      <c r="O280" s="166"/>
      <c r="P280" s="166"/>
      <c r="Q280" s="166"/>
      <c r="R280" s="166"/>
      <c r="S280" s="166"/>
      <c r="T280" s="166"/>
      <c r="U280" s="166"/>
      <c r="V280" s="166"/>
    </row>
    <row r="281" spans="1:22" s="76" customFormat="1" ht="46.5" customHeight="1" x14ac:dyDescent="0.25">
      <c r="A281" s="75"/>
      <c r="B281" s="185"/>
      <c r="C281" s="191"/>
      <c r="D281" s="191"/>
      <c r="E281" s="194"/>
      <c r="F281" s="95" t="s">
        <v>25</v>
      </c>
      <c r="G281" s="90">
        <f>SUM(H281:M281)</f>
        <v>0</v>
      </c>
      <c r="H281" s="86">
        <v>0</v>
      </c>
      <c r="I281" s="90">
        <v>0</v>
      </c>
      <c r="J281" s="86">
        <v>0</v>
      </c>
      <c r="K281" s="90">
        <v>0</v>
      </c>
      <c r="L281" s="90">
        <v>0</v>
      </c>
      <c r="M281" s="90">
        <v>0</v>
      </c>
      <c r="N281" s="191"/>
      <c r="O281" s="167"/>
      <c r="P281" s="167"/>
      <c r="Q281" s="167"/>
      <c r="R281" s="167"/>
      <c r="S281" s="167"/>
      <c r="T281" s="167"/>
      <c r="U281" s="167"/>
      <c r="V281" s="167"/>
    </row>
    <row r="282" spans="1:22" s="76" customFormat="1" ht="44.25" customHeight="1" x14ac:dyDescent="0.25">
      <c r="A282" s="16"/>
      <c r="B282" s="183" t="s">
        <v>208</v>
      </c>
      <c r="C282" s="189">
        <v>2025</v>
      </c>
      <c r="D282" s="189">
        <v>2030</v>
      </c>
      <c r="E282" s="192" t="s">
        <v>42</v>
      </c>
      <c r="F282" s="95" t="s">
        <v>17</v>
      </c>
      <c r="G282" s="90">
        <f t="shared" ref="G282:G287" si="112">SUM(H282:M282)</f>
        <v>80000</v>
      </c>
      <c r="H282" s="86">
        <f t="shared" ref="H282:M282" si="113">H283+H284</f>
        <v>80000</v>
      </c>
      <c r="I282" s="86">
        <f t="shared" si="113"/>
        <v>0</v>
      </c>
      <c r="J282" s="86">
        <f t="shared" si="113"/>
        <v>0</v>
      </c>
      <c r="K282" s="86">
        <f t="shared" si="113"/>
        <v>0</v>
      </c>
      <c r="L282" s="86">
        <f t="shared" si="113"/>
        <v>0</v>
      </c>
      <c r="M282" s="86">
        <f t="shared" si="113"/>
        <v>0</v>
      </c>
      <c r="N282" s="189" t="s">
        <v>120</v>
      </c>
      <c r="O282" s="165" t="s">
        <v>68</v>
      </c>
      <c r="P282" s="165">
        <v>100</v>
      </c>
      <c r="Q282" s="165">
        <v>100</v>
      </c>
      <c r="R282" s="165"/>
      <c r="S282" s="165"/>
      <c r="T282" s="165"/>
      <c r="U282" s="165"/>
      <c r="V282" s="165"/>
    </row>
    <row r="283" spans="1:22" ht="44.25" customHeight="1" x14ac:dyDescent="0.25">
      <c r="A283" s="16"/>
      <c r="B283" s="184"/>
      <c r="C283" s="190"/>
      <c r="D283" s="190"/>
      <c r="E283" s="193"/>
      <c r="F283" s="95" t="s">
        <v>24</v>
      </c>
      <c r="G283" s="90">
        <f t="shared" si="112"/>
        <v>80000</v>
      </c>
      <c r="H283" s="86">
        <v>80000</v>
      </c>
      <c r="I283" s="86">
        <v>0</v>
      </c>
      <c r="J283" s="86">
        <v>0</v>
      </c>
      <c r="K283" s="90">
        <v>0</v>
      </c>
      <c r="L283" s="90">
        <v>0</v>
      </c>
      <c r="M283" s="90">
        <v>0</v>
      </c>
      <c r="N283" s="190"/>
      <c r="O283" s="166"/>
      <c r="P283" s="166"/>
      <c r="Q283" s="166"/>
      <c r="R283" s="166"/>
      <c r="S283" s="166"/>
      <c r="T283" s="166"/>
      <c r="U283" s="166"/>
      <c r="V283" s="166"/>
    </row>
    <row r="284" spans="1:22" ht="44.25" customHeight="1" x14ac:dyDescent="0.25">
      <c r="A284" s="16"/>
      <c r="B284" s="185"/>
      <c r="C284" s="191"/>
      <c r="D284" s="191"/>
      <c r="E284" s="194"/>
      <c r="F284" s="95" t="s">
        <v>25</v>
      </c>
      <c r="G284" s="90">
        <f t="shared" si="112"/>
        <v>0</v>
      </c>
      <c r="H284" s="86">
        <v>0</v>
      </c>
      <c r="I284" s="86">
        <v>0</v>
      </c>
      <c r="J284" s="86">
        <v>0</v>
      </c>
      <c r="K284" s="86">
        <v>0</v>
      </c>
      <c r="L284" s="86">
        <v>0</v>
      </c>
      <c r="M284" s="86">
        <v>0</v>
      </c>
      <c r="N284" s="191"/>
      <c r="O284" s="167"/>
      <c r="P284" s="167"/>
      <c r="Q284" s="167"/>
      <c r="R284" s="167"/>
      <c r="S284" s="167"/>
      <c r="T284" s="167"/>
      <c r="U284" s="167"/>
      <c r="V284" s="167"/>
    </row>
    <row r="285" spans="1:22" ht="44.25" customHeight="1" x14ac:dyDescent="0.25">
      <c r="A285" s="16"/>
      <c r="B285" s="183" t="s">
        <v>209</v>
      </c>
      <c r="C285" s="189">
        <v>2025</v>
      </c>
      <c r="D285" s="189">
        <v>2030</v>
      </c>
      <c r="E285" s="192" t="s">
        <v>42</v>
      </c>
      <c r="F285" s="95" t="s">
        <v>17</v>
      </c>
      <c r="G285" s="90">
        <f t="shared" si="112"/>
        <v>60000</v>
      </c>
      <c r="H285" s="86">
        <f>H286+H287</f>
        <v>60000</v>
      </c>
      <c r="I285" s="86">
        <f t="shared" ref="I285:M285" si="114">I286+I287</f>
        <v>0</v>
      </c>
      <c r="J285" s="86">
        <f t="shared" si="114"/>
        <v>0</v>
      </c>
      <c r="K285" s="86">
        <f t="shared" si="114"/>
        <v>0</v>
      </c>
      <c r="L285" s="86">
        <f t="shared" si="114"/>
        <v>0</v>
      </c>
      <c r="M285" s="86">
        <f t="shared" si="114"/>
        <v>0</v>
      </c>
      <c r="N285" s="189" t="s">
        <v>171</v>
      </c>
      <c r="O285" s="165" t="s">
        <v>68</v>
      </c>
      <c r="P285" s="165"/>
      <c r="Q285" s="165">
        <v>45</v>
      </c>
      <c r="R285" s="165"/>
      <c r="S285" s="165"/>
      <c r="T285" s="165"/>
      <c r="U285" s="165"/>
      <c r="V285" s="165"/>
    </row>
    <row r="286" spans="1:22" ht="44.25" customHeight="1" x14ac:dyDescent="0.25">
      <c r="A286" s="16"/>
      <c r="B286" s="184"/>
      <c r="C286" s="190"/>
      <c r="D286" s="190"/>
      <c r="E286" s="193"/>
      <c r="F286" s="95" t="s">
        <v>24</v>
      </c>
      <c r="G286" s="90">
        <f t="shared" si="112"/>
        <v>60000</v>
      </c>
      <c r="H286" s="86">
        <v>60000</v>
      </c>
      <c r="I286" s="86">
        <v>0</v>
      </c>
      <c r="J286" s="86">
        <v>0</v>
      </c>
      <c r="K286" s="90">
        <v>0</v>
      </c>
      <c r="L286" s="90">
        <v>0</v>
      </c>
      <c r="M286" s="90">
        <v>0</v>
      </c>
      <c r="N286" s="190"/>
      <c r="O286" s="166"/>
      <c r="P286" s="166"/>
      <c r="Q286" s="166"/>
      <c r="R286" s="166"/>
      <c r="S286" s="166"/>
      <c r="T286" s="166"/>
      <c r="U286" s="166"/>
      <c r="V286" s="166"/>
    </row>
    <row r="287" spans="1:22" ht="44.25" customHeight="1" x14ac:dyDescent="0.25">
      <c r="A287" s="16"/>
      <c r="B287" s="185"/>
      <c r="C287" s="191"/>
      <c r="D287" s="191"/>
      <c r="E287" s="194"/>
      <c r="F287" s="95" t="s">
        <v>25</v>
      </c>
      <c r="G287" s="90">
        <f t="shared" si="112"/>
        <v>0</v>
      </c>
      <c r="H287" s="86">
        <v>0</v>
      </c>
      <c r="I287" s="86">
        <v>0</v>
      </c>
      <c r="J287" s="86">
        <v>0</v>
      </c>
      <c r="K287" s="86">
        <v>0</v>
      </c>
      <c r="L287" s="86">
        <v>0</v>
      </c>
      <c r="M287" s="86">
        <v>0</v>
      </c>
      <c r="N287" s="191"/>
      <c r="O287" s="167"/>
      <c r="P287" s="167"/>
      <c r="Q287" s="167"/>
      <c r="R287" s="167"/>
      <c r="S287" s="167"/>
      <c r="T287" s="167"/>
      <c r="U287" s="167"/>
      <c r="V287" s="167"/>
    </row>
    <row r="288" spans="1:22" ht="44.25" customHeight="1" x14ac:dyDescent="0.25">
      <c r="A288" s="16"/>
      <c r="B288" s="271" t="s">
        <v>66</v>
      </c>
      <c r="C288" s="217"/>
      <c r="D288" s="217"/>
      <c r="E288" s="217"/>
      <c r="F288" s="17" t="s">
        <v>17</v>
      </c>
      <c r="G288" s="43">
        <f>G289+G290</f>
        <v>113661476.56</v>
      </c>
      <c r="H288" s="43">
        <f t="shared" ref="H288:M288" si="115">H289+H290</f>
        <v>19381213.16</v>
      </c>
      <c r="I288" s="43">
        <f t="shared" si="115"/>
        <v>21792387.719999999</v>
      </c>
      <c r="J288" s="43">
        <f t="shared" si="115"/>
        <v>21871968.920000002</v>
      </c>
      <c r="K288" s="43">
        <f t="shared" si="115"/>
        <v>16871968.920000002</v>
      </c>
      <c r="L288" s="43">
        <f t="shared" si="115"/>
        <v>16871968.920000002</v>
      </c>
      <c r="M288" s="43">
        <f t="shared" si="115"/>
        <v>16871968.920000002</v>
      </c>
      <c r="N288" s="198" t="s">
        <v>16</v>
      </c>
      <c r="O288" s="198" t="s">
        <v>16</v>
      </c>
      <c r="P288" s="198" t="s">
        <v>16</v>
      </c>
      <c r="Q288" s="198" t="s">
        <v>16</v>
      </c>
      <c r="R288" s="198" t="s">
        <v>16</v>
      </c>
      <c r="S288" s="198" t="s">
        <v>16</v>
      </c>
      <c r="T288" s="198" t="s">
        <v>16</v>
      </c>
      <c r="U288" s="198" t="s">
        <v>16</v>
      </c>
      <c r="V288" s="198" t="s">
        <v>16</v>
      </c>
    </row>
    <row r="289" spans="1:22" ht="44.25" customHeight="1" x14ac:dyDescent="0.25">
      <c r="A289" s="16"/>
      <c r="B289" s="272"/>
      <c r="C289" s="218"/>
      <c r="D289" s="218"/>
      <c r="E289" s="218"/>
      <c r="F289" s="17" t="s">
        <v>24</v>
      </c>
      <c r="G289" s="43">
        <f>SUM(H289:M289)</f>
        <v>99549220.560000002</v>
      </c>
      <c r="H289" s="43">
        <f>H277+H250</f>
        <v>18695837.16</v>
      </c>
      <c r="I289" s="43">
        <f>I277+I250</f>
        <v>16107011.720000001</v>
      </c>
      <c r="J289" s="43">
        <f>J277+J250</f>
        <v>16186592.92</v>
      </c>
      <c r="K289" s="43">
        <f>K277+K250</f>
        <v>16186592.92</v>
      </c>
      <c r="L289" s="43">
        <f>L250+L277</f>
        <v>16186592.92</v>
      </c>
      <c r="M289" s="43">
        <f>M250+M277</f>
        <v>16186592.92</v>
      </c>
      <c r="N289" s="199"/>
      <c r="O289" s="199"/>
      <c r="P289" s="199"/>
      <c r="Q289" s="199"/>
      <c r="R289" s="199"/>
      <c r="S289" s="199"/>
      <c r="T289" s="199"/>
      <c r="U289" s="199"/>
      <c r="V289" s="199"/>
    </row>
    <row r="290" spans="1:22" ht="44.25" customHeight="1" x14ac:dyDescent="0.25">
      <c r="A290" s="16"/>
      <c r="B290" s="273"/>
      <c r="C290" s="219"/>
      <c r="D290" s="219"/>
      <c r="E290" s="219"/>
      <c r="F290" s="17" t="s">
        <v>25</v>
      </c>
      <c r="G290" s="43">
        <f>SUM(H290:M290)</f>
        <v>14112256</v>
      </c>
      <c r="H290" s="44">
        <f>H251+H278</f>
        <v>685376</v>
      </c>
      <c r="I290" s="44">
        <f>I251+I278</f>
        <v>5685376</v>
      </c>
      <c r="J290" s="44">
        <f>J251+J278</f>
        <v>5685376</v>
      </c>
      <c r="K290" s="44">
        <f>K251+K278</f>
        <v>685376</v>
      </c>
      <c r="L290" s="44">
        <f>L251+L278</f>
        <v>685376</v>
      </c>
      <c r="M290" s="44">
        <f>M251+M278</f>
        <v>685376</v>
      </c>
      <c r="N290" s="200"/>
      <c r="O290" s="200"/>
      <c r="P290" s="200"/>
      <c r="Q290" s="200"/>
      <c r="R290" s="200"/>
      <c r="S290" s="200"/>
      <c r="T290" s="200"/>
      <c r="U290" s="200"/>
      <c r="V290" s="200"/>
    </row>
    <row r="291" spans="1:22" ht="73.150000000000006" customHeight="1" x14ac:dyDescent="0.25">
      <c r="A291" s="16"/>
      <c r="B291" s="110" t="s">
        <v>57</v>
      </c>
      <c r="C291" s="82">
        <v>2025</v>
      </c>
      <c r="D291" s="82">
        <v>2030</v>
      </c>
      <c r="E291" s="82" t="s">
        <v>31</v>
      </c>
      <c r="F291" s="82" t="s">
        <v>31</v>
      </c>
      <c r="G291" s="90" t="s">
        <v>31</v>
      </c>
      <c r="H291" s="90" t="s">
        <v>31</v>
      </c>
      <c r="I291" s="90" t="s">
        <v>31</v>
      </c>
      <c r="J291" s="86" t="s">
        <v>31</v>
      </c>
      <c r="K291" s="90" t="s">
        <v>31</v>
      </c>
      <c r="L291" s="90" t="s">
        <v>31</v>
      </c>
      <c r="M291" s="90" t="s">
        <v>31</v>
      </c>
      <c r="N291" s="4" t="s">
        <v>31</v>
      </c>
      <c r="O291" s="4"/>
      <c r="P291" s="4"/>
      <c r="Q291" s="4"/>
      <c r="R291" s="4"/>
      <c r="S291" s="4"/>
      <c r="T291" s="4"/>
      <c r="U291" s="4"/>
      <c r="V291" s="4"/>
    </row>
    <row r="292" spans="1:22" ht="44.25" customHeight="1" x14ac:dyDescent="0.25">
      <c r="B292" s="110" t="s">
        <v>58</v>
      </c>
      <c r="C292" s="82">
        <v>2025</v>
      </c>
      <c r="D292" s="82">
        <v>2030</v>
      </c>
      <c r="E292" s="82" t="s">
        <v>31</v>
      </c>
      <c r="F292" s="82" t="s">
        <v>31</v>
      </c>
      <c r="G292" s="90" t="s">
        <v>31</v>
      </c>
      <c r="H292" s="90" t="s">
        <v>31</v>
      </c>
      <c r="I292" s="90" t="s">
        <v>31</v>
      </c>
      <c r="J292" s="86" t="s">
        <v>31</v>
      </c>
      <c r="K292" s="90" t="s">
        <v>31</v>
      </c>
      <c r="L292" s="90" t="s">
        <v>31</v>
      </c>
      <c r="M292" s="90" t="s">
        <v>31</v>
      </c>
      <c r="N292" s="4"/>
      <c r="O292" s="4"/>
      <c r="P292" s="4"/>
      <c r="Q292" s="4"/>
      <c r="R292" s="4"/>
      <c r="S292" s="4"/>
      <c r="T292" s="4"/>
      <c r="U292" s="4"/>
      <c r="V292" s="4"/>
    </row>
    <row r="293" spans="1:22" ht="44.25" customHeight="1" x14ac:dyDescent="0.25">
      <c r="B293" s="183" t="s">
        <v>82</v>
      </c>
      <c r="C293" s="189">
        <v>2025</v>
      </c>
      <c r="D293" s="189">
        <v>2030</v>
      </c>
      <c r="E293" s="192"/>
      <c r="F293" s="95" t="s">
        <v>17</v>
      </c>
      <c r="G293" s="90" t="s">
        <v>31</v>
      </c>
      <c r="H293" s="90" t="s">
        <v>31</v>
      </c>
      <c r="I293" s="90" t="s">
        <v>31</v>
      </c>
      <c r="J293" s="86" t="s">
        <v>31</v>
      </c>
      <c r="K293" s="90" t="s">
        <v>31</v>
      </c>
      <c r="L293" s="90" t="s">
        <v>31</v>
      </c>
      <c r="M293" s="90" t="s">
        <v>31</v>
      </c>
      <c r="N293" s="4"/>
      <c r="O293" s="4"/>
      <c r="P293" s="4"/>
      <c r="Q293" s="4"/>
      <c r="R293" s="4"/>
      <c r="S293" s="4"/>
      <c r="T293" s="4"/>
      <c r="U293" s="4"/>
      <c r="V293" s="4"/>
    </row>
    <row r="294" spans="1:22" ht="18.600000000000001" customHeight="1" x14ac:dyDescent="0.25">
      <c r="B294" s="184"/>
      <c r="C294" s="190"/>
      <c r="D294" s="190"/>
      <c r="E294" s="193"/>
      <c r="F294" s="95" t="s">
        <v>24</v>
      </c>
      <c r="G294" s="90" t="s">
        <v>31</v>
      </c>
      <c r="H294" s="90" t="s">
        <v>31</v>
      </c>
      <c r="I294" s="90" t="s">
        <v>31</v>
      </c>
      <c r="J294" s="86" t="s">
        <v>31</v>
      </c>
      <c r="K294" s="90" t="s">
        <v>31</v>
      </c>
      <c r="L294" s="90" t="s">
        <v>31</v>
      </c>
      <c r="M294" s="90" t="s">
        <v>31</v>
      </c>
      <c r="N294" s="165" t="s">
        <v>31</v>
      </c>
      <c r="O294" s="4" t="s">
        <v>31</v>
      </c>
      <c r="P294" s="4" t="s">
        <v>31</v>
      </c>
      <c r="Q294" s="4" t="s">
        <v>31</v>
      </c>
      <c r="R294" s="4" t="s">
        <v>31</v>
      </c>
      <c r="S294" s="4" t="s">
        <v>31</v>
      </c>
      <c r="T294" s="4" t="s">
        <v>31</v>
      </c>
      <c r="U294" s="4" t="s">
        <v>31</v>
      </c>
      <c r="V294" s="4" t="s">
        <v>31</v>
      </c>
    </row>
    <row r="295" spans="1:22" ht="31.5" customHeight="1" x14ac:dyDescent="0.25">
      <c r="B295" s="185"/>
      <c r="C295" s="191"/>
      <c r="D295" s="191"/>
      <c r="E295" s="194"/>
      <c r="F295" s="95" t="s">
        <v>25</v>
      </c>
      <c r="G295" s="90" t="s">
        <v>31</v>
      </c>
      <c r="H295" s="90" t="s">
        <v>31</v>
      </c>
      <c r="I295" s="90" t="s">
        <v>31</v>
      </c>
      <c r="J295" s="86" t="s">
        <v>31</v>
      </c>
      <c r="K295" s="90" t="s">
        <v>31</v>
      </c>
      <c r="L295" s="90" t="s">
        <v>31</v>
      </c>
      <c r="M295" s="90" t="s">
        <v>31</v>
      </c>
      <c r="N295" s="167"/>
      <c r="O295" s="4" t="s">
        <v>31</v>
      </c>
      <c r="P295" s="4" t="s">
        <v>31</v>
      </c>
      <c r="Q295" s="4" t="s">
        <v>31</v>
      </c>
      <c r="R295" s="4" t="s">
        <v>31</v>
      </c>
      <c r="S295" s="4" t="s">
        <v>31</v>
      </c>
      <c r="T295" s="4" t="s">
        <v>31</v>
      </c>
      <c r="U295" s="4" t="s">
        <v>31</v>
      </c>
      <c r="V295" s="4" t="s">
        <v>31</v>
      </c>
    </row>
    <row r="296" spans="1:22" ht="46.9" customHeight="1" x14ac:dyDescent="0.25">
      <c r="B296" s="183" t="s">
        <v>83</v>
      </c>
      <c r="C296" s="165">
        <v>2025</v>
      </c>
      <c r="D296" s="165">
        <v>2030</v>
      </c>
      <c r="E296" s="171" t="s">
        <v>47</v>
      </c>
      <c r="F296" s="9" t="s">
        <v>17</v>
      </c>
      <c r="G296" s="18">
        <f t="shared" ref="G296:M296" si="116">G297+G298</f>
        <v>19784000</v>
      </c>
      <c r="H296" s="18">
        <f t="shared" si="116"/>
        <v>4964000</v>
      </c>
      <c r="I296" s="18">
        <f t="shared" si="116"/>
        <v>2964000</v>
      </c>
      <c r="J296" s="19">
        <f t="shared" si="116"/>
        <v>2964000</v>
      </c>
      <c r="K296" s="90">
        <f>K297+K298</f>
        <v>2964000</v>
      </c>
      <c r="L296" s="90">
        <f t="shared" si="116"/>
        <v>2964000</v>
      </c>
      <c r="M296" s="90">
        <f t="shared" si="116"/>
        <v>2964000</v>
      </c>
      <c r="N296" s="4"/>
      <c r="O296" s="4"/>
      <c r="P296" s="4"/>
      <c r="Q296" s="4"/>
      <c r="R296" s="4"/>
      <c r="S296" s="4"/>
      <c r="T296" s="4"/>
      <c r="U296" s="4"/>
      <c r="V296" s="4"/>
    </row>
    <row r="297" spans="1:22" ht="21" customHeight="1" x14ac:dyDescent="0.25">
      <c r="A297" s="171"/>
      <c r="B297" s="184"/>
      <c r="C297" s="166"/>
      <c r="D297" s="166"/>
      <c r="E297" s="172"/>
      <c r="F297" s="9" t="s">
        <v>24</v>
      </c>
      <c r="G297" s="18">
        <f>SUM(H297:M297)</f>
        <v>19784000</v>
      </c>
      <c r="H297" s="18">
        <f>H300</f>
        <v>4964000</v>
      </c>
      <c r="I297" s="18">
        <f t="shared" ref="I297:M297" si="117">I300</f>
        <v>2964000</v>
      </c>
      <c r="J297" s="19">
        <f t="shared" si="117"/>
        <v>2964000</v>
      </c>
      <c r="K297" s="90">
        <f t="shared" si="117"/>
        <v>2964000</v>
      </c>
      <c r="L297" s="90">
        <f t="shared" si="117"/>
        <v>2964000</v>
      </c>
      <c r="M297" s="90">
        <f t="shared" si="117"/>
        <v>2964000</v>
      </c>
      <c r="N297" s="4"/>
      <c r="O297" s="4"/>
      <c r="P297" s="4"/>
      <c r="Q297" s="4"/>
      <c r="R297" s="4"/>
      <c r="S297" s="4"/>
      <c r="T297" s="4"/>
      <c r="U297" s="4"/>
      <c r="V297" s="4"/>
    </row>
    <row r="298" spans="1:22" ht="40.15" customHeight="1" x14ac:dyDescent="0.25">
      <c r="A298" s="172"/>
      <c r="B298" s="185"/>
      <c r="C298" s="167"/>
      <c r="D298" s="167"/>
      <c r="E298" s="173"/>
      <c r="F298" s="9" t="s">
        <v>25</v>
      </c>
      <c r="G298" s="18">
        <f>SUM(H298:M298)</f>
        <v>0</v>
      </c>
      <c r="H298" s="18">
        <v>0</v>
      </c>
      <c r="I298" s="18">
        <v>0</v>
      </c>
      <c r="J298" s="19">
        <v>0</v>
      </c>
      <c r="K298" s="90">
        <v>0</v>
      </c>
      <c r="L298" s="90">
        <v>0</v>
      </c>
      <c r="M298" s="90">
        <v>0</v>
      </c>
      <c r="N298" s="4"/>
      <c r="O298" s="4"/>
      <c r="P298" s="4"/>
      <c r="Q298" s="4"/>
      <c r="R298" s="4"/>
      <c r="S298" s="4"/>
      <c r="T298" s="4"/>
      <c r="U298" s="4"/>
      <c r="V298" s="4"/>
    </row>
    <row r="299" spans="1:22" ht="42" customHeight="1" x14ac:dyDescent="0.25">
      <c r="A299" s="173"/>
      <c r="B299" s="265" t="s">
        <v>104</v>
      </c>
      <c r="C299" s="165">
        <v>2025</v>
      </c>
      <c r="D299" s="165">
        <v>2030</v>
      </c>
      <c r="E299" s="192" t="s">
        <v>47</v>
      </c>
      <c r="F299" s="95" t="s">
        <v>17</v>
      </c>
      <c r="G299" s="90">
        <f t="shared" ref="G299:M299" si="118">G300+G301</f>
        <v>19784000</v>
      </c>
      <c r="H299" s="90">
        <f t="shared" si="118"/>
        <v>4964000</v>
      </c>
      <c r="I299" s="90">
        <f t="shared" si="118"/>
        <v>2964000</v>
      </c>
      <c r="J299" s="86">
        <f>J300+J301</f>
        <v>2964000</v>
      </c>
      <c r="K299" s="90">
        <f t="shared" si="118"/>
        <v>2964000</v>
      </c>
      <c r="L299" s="90">
        <f t="shared" si="118"/>
        <v>2964000</v>
      </c>
      <c r="M299" s="90">
        <f t="shared" si="118"/>
        <v>2964000</v>
      </c>
      <c r="N299" s="165" t="s">
        <v>84</v>
      </c>
      <c r="O299" s="165" t="s">
        <v>68</v>
      </c>
      <c r="P299" s="165">
        <v>100</v>
      </c>
      <c r="Q299" s="165">
        <v>100</v>
      </c>
      <c r="R299" s="165">
        <v>100</v>
      </c>
      <c r="S299" s="165">
        <v>100</v>
      </c>
      <c r="T299" s="165">
        <v>100</v>
      </c>
      <c r="U299" s="165">
        <v>100</v>
      </c>
      <c r="V299" s="165">
        <v>100</v>
      </c>
    </row>
    <row r="300" spans="1:22" ht="31.15" customHeight="1" x14ac:dyDescent="0.25">
      <c r="A300" s="171"/>
      <c r="B300" s="266"/>
      <c r="C300" s="166"/>
      <c r="D300" s="166"/>
      <c r="E300" s="193"/>
      <c r="F300" s="95" t="s">
        <v>24</v>
      </c>
      <c r="G300" s="90">
        <f>SUM(H300:M300)</f>
        <v>19784000</v>
      </c>
      <c r="H300" s="90">
        <v>4964000</v>
      </c>
      <c r="I300" s="90">
        <v>2964000</v>
      </c>
      <c r="J300" s="86">
        <v>2964000</v>
      </c>
      <c r="K300" s="86">
        <v>2964000</v>
      </c>
      <c r="L300" s="86">
        <v>2964000</v>
      </c>
      <c r="M300" s="86">
        <v>2964000</v>
      </c>
      <c r="N300" s="166"/>
      <c r="O300" s="166"/>
      <c r="P300" s="166"/>
      <c r="Q300" s="166"/>
      <c r="R300" s="166"/>
      <c r="S300" s="166"/>
      <c r="T300" s="166"/>
      <c r="U300" s="166"/>
      <c r="V300" s="166"/>
    </row>
    <row r="301" spans="1:22" ht="64.150000000000006" customHeight="1" x14ac:dyDescent="0.25">
      <c r="A301" s="172"/>
      <c r="B301" s="267"/>
      <c r="C301" s="167"/>
      <c r="D301" s="167"/>
      <c r="E301" s="194"/>
      <c r="F301" s="95" t="s">
        <v>25</v>
      </c>
      <c r="G301" s="90">
        <f>SUM(H301:M301)</f>
        <v>0</v>
      </c>
      <c r="H301" s="90">
        <v>0</v>
      </c>
      <c r="I301" s="90">
        <v>0</v>
      </c>
      <c r="J301" s="86">
        <v>0</v>
      </c>
      <c r="K301" s="90">
        <v>0</v>
      </c>
      <c r="L301" s="90">
        <v>0</v>
      </c>
      <c r="M301" s="90">
        <v>0</v>
      </c>
      <c r="N301" s="167"/>
      <c r="O301" s="167"/>
      <c r="P301" s="167"/>
      <c r="Q301" s="167"/>
      <c r="R301" s="167"/>
      <c r="S301" s="167"/>
      <c r="T301" s="167"/>
      <c r="U301" s="167"/>
      <c r="V301" s="167"/>
    </row>
    <row r="302" spans="1:22" ht="70.900000000000006" customHeight="1" x14ac:dyDescent="0.25">
      <c r="A302" s="173"/>
      <c r="B302" s="265" t="s">
        <v>86</v>
      </c>
      <c r="C302" s="189">
        <v>2025</v>
      </c>
      <c r="D302" s="189">
        <v>2030</v>
      </c>
      <c r="E302" s="192" t="s">
        <v>47</v>
      </c>
      <c r="F302" s="95" t="s">
        <v>17</v>
      </c>
      <c r="G302" s="90" t="s">
        <v>31</v>
      </c>
      <c r="H302" s="90" t="s">
        <v>31</v>
      </c>
      <c r="I302" s="90" t="s">
        <v>31</v>
      </c>
      <c r="J302" s="86" t="s">
        <v>31</v>
      </c>
      <c r="K302" s="90" t="s">
        <v>31</v>
      </c>
      <c r="L302" s="90" t="s">
        <v>31</v>
      </c>
      <c r="M302" s="90" t="s">
        <v>31</v>
      </c>
      <c r="N302" s="165" t="s">
        <v>87</v>
      </c>
      <c r="O302" s="165" t="s">
        <v>87</v>
      </c>
      <c r="P302" s="165" t="s">
        <v>87</v>
      </c>
      <c r="Q302" s="165" t="s">
        <v>87</v>
      </c>
      <c r="R302" s="165" t="s">
        <v>87</v>
      </c>
      <c r="S302" s="165" t="s">
        <v>87</v>
      </c>
      <c r="T302" s="165" t="s">
        <v>87</v>
      </c>
      <c r="U302" s="165" t="s">
        <v>87</v>
      </c>
      <c r="V302" s="165" t="s">
        <v>87</v>
      </c>
    </row>
    <row r="303" spans="1:22" ht="15.75" customHeight="1" x14ac:dyDescent="0.25">
      <c r="A303" s="171"/>
      <c r="B303" s="266"/>
      <c r="C303" s="190"/>
      <c r="D303" s="190"/>
      <c r="E303" s="193"/>
      <c r="F303" s="95" t="s">
        <v>24</v>
      </c>
      <c r="G303" s="90" t="s">
        <v>31</v>
      </c>
      <c r="H303" s="90" t="s">
        <v>31</v>
      </c>
      <c r="I303" s="90" t="s">
        <v>31</v>
      </c>
      <c r="J303" s="86" t="s">
        <v>31</v>
      </c>
      <c r="K303" s="90" t="s">
        <v>31</v>
      </c>
      <c r="L303" s="90" t="s">
        <v>31</v>
      </c>
      <c r="M303" s="90" t="s">
        <v>31</v>
      </c>
      <c r="N303" s="166"/>
      <c r="O303" s="166"/>
      <c r="P303" s="166"/>
      <c r="Q303" s="166"/>
      <c r="R303" s="166"/>
      <c r="S303" s="166"/>
      <c r="T303" s="166"/>
      <c r="U303" s="166"/>
      <c r="V303" s="166"/>
    </row>
    <row r="304" spans="1:22" ht="64.150000000000006" customHeight="1" x14ac:dyDescent="0.25">
      <c r="A304" s="172"/>
      <c r="B304" s="266"/>
      <c r="C304" s="190"/>
      <c r="D304" s="190"/>
      <c r="E304" s="193"/>
      <c r="F304" s="192" t="s">
        <v>25</v>
      </c>
      <c r="G304" s="259" t="s">
        <v>31</v>
      </c>
      <c r="H304" s="259" t="s">
        <v>31</v>
      </c>
      <c r="I304" s="259" t="s">
        <v>31</v>
      </c>
      <c r="J304" s="262" t="s">
        <v>31</v>
      </c>
      <c r="K304" s="259" t="s">
        <v>31</v>
      </c>
      <c r="L304" s="259" t="s">
        <v>31</v>
      </c>
      <c r="M304" s="259" t="s">
        <v>31</v>
      </c>
      <c r="N304" s="166"/>
      <c r="O304" s="166"/>
      <c r="P304" s="166"/>
      <c r="Q304" s="166"/>
      <c r="R304" s="166"/>
      <c r="S304" s="166"/>
      <c r="T304" s="166"/>
      <c r="U304" s="166"/>
      <c r="V304" s="166"/>
    </row>
    <row r="305" spans="1:22" ht="73.900000000000006" customHeight="1" x14ac:dyDescent="0.25">
      <c r="A305" s="173"/>
      <c r="B305" s="266"/>
      <c r="C305" s="190"/>
      <c r="D305" s="190"/>
      <c r="E305" s="193"/>
      <c r="F305" s="193"/>
      <c r="G305" s="260"/>
      <c r="H305" s="260"/>
      <c r="I305" s="260"/>
      <c r="J305" s="263"/>
      <c r="K305" s="260"/>
      <c r="L305" s="260"/>
      <c r="M305" s="260"/>
      <c r="N305" s="166"/>
      <c r="O305" s="166"/>
      <c r="P305" s="166"/>
      <c r="Q305" s="166"/>
      <c r="R305" s="166"/>
      <c r="S305" s="166"/>
      <c r="T305" s="166"/>
      <c r="U305" s="166"/>
      <c r="V305" s="166"/>
    </row>
    <row r="306" spans="1:22" ht="15.75" customHeight="1" x14ac:dyDescent="0.25">
      <c r="A306" s="171"/>
      <c r="B306" s="267"/>
      <c r="C306" s="191"/>
      <c r="D306" s="191"/>
      <c r="E306" s="194"/>
      <c r="F306" s="194"/>
      <c r="G306" s="261"/>
      <c r="H306" s="261"/>
      <c r="I306" s="261"/>
      <c r="J306" s="264"/>
      <c r="K306" s="261"/>
      <c r="L306" s="261"/>
      <c r="M306" s="261"/>
      <c r="N306" s="167"/>
      <c r="O306" s="167"/>
      <c r="P306" s="167"/>
      <c r="Q306" s="167"/>
      <c r="R306" s="167"/>
      <c r="S306" s="167"/>
      <c r="T306" s="167"/>
      <c r="U306" s="167"/>
      <c r="V306" s="167"/>
    </row>
    <row r="307" spans="1:22" ht="38.25" customHeight="1" x14ac:dyDescent="0.25">
      <c r="A307" s="172"/>
      <c r="B307" s="265" t="s">
        <v>88</v>
      </c>
      <c r="C307" s="189">
        <v>2025</v>
      </c>
      <c r="D307" s="189">
        <v>2030</v>
      </c>
      <c r="E307" s="192" t="s">
        <v>47</v>
      </c>
      <c r="F307" s="95" t="s">
        <v>17</v>
      </c>
      <c r="G307" s="90">
        <f t="shared" ref="G307:M307" si="119">G308+G309</f>
        <v>89639390.099999994</v>
      </c>
      <c r="H307" s="90">
        <f t="shared" si="119"/>
        <v>15080740.1</v>
      </c>
      <c r="I307" s="90">
        <f t="shared" si="119"/>
        <v>14911730</v>
      </c>
      <c r="J307" s="86">
        <f t="shared" si="119"/>
        <v>14911730</v>
      </c>
      <c r="K307" s="86">
        <f t="shared" si="119"/>
        <v>14911730</v>
      </c>
      <c r="L307" s="86">
        <f t="shared" si="119"/>
        <v>14911730</v>
      </c>
      <c r="M307" s="86">
        <f t="shared" si="119"/>
        <v>14911730</v>
      </c>
      <c r="N307" s="268" t="s">
        <v>87</v>
      </c>
      <c r="O307" s="165" t="s">
        <v>87</v>
      </c>
      <c r="P307" s="165" t="s">
        <v>87</v>
      </c>
      <c r="Q307" s="165" t="s">
        <v>87</v>
      </c>
      <c r="R307" s="165" t="s">
        <v>87</v>
      </c>
      <c r="S307" s="165" t="s">
        <v>87</v>
      </c>
      <c r="T307" s="165" t="s">
        <v>87</v>
      </c>
      <c r="U307" s="165" t="s">
        <v>87</v>
      </c>
      <c r="V307" s="165" t="s">
        <v>87</v>
      </c>
    </row>
    <row r="308" spans="1:22" ht="36" customHeight="1" x14ac:dyDescent="0.25">
      <c r="A308" s="173"/>
      <c r="B308" s="266"/>
      <c r="C308" s="190"/>
      <c r="D308" s="190"/>
      <c r="E308" s="193"/>
      <c r="F308" s="95" t="s">
        <v>24</v>
      </c>
      <c r="G308" s="118">
        <f>SUM(H308:M308)</f>
        <v>1269010.1000000001</v>
      </c>
      <c r="H308" s="118">
        <f>H311+H314+H317+H320+H329+H323+H326</f>
        <v>269010.09999999998</v>
      </c>
      <c r="I308" s="141">
        <f t="shared" ref="I308:M308" si="120">I311+I314+I317+I320+I329+I323+I326</f>
        <v>200000</v>
      </c>
      <c r="J308" s="141">
        <f t="shared" si="120"/>
        <v>200000</v>
      </c>
      <c r="K308" s="141">
        <f t="shared" si="120"/>
        <v>200000</v>
      </c>
      <c r="L308" s="141">
        <f t="shared" si="120"/>
        <v>200000</v>
      </c>
      <c r="M308" s="141">
        <f t="shared" si="120"/>
        <v>200000</v>
      </c>
      <c r="N308" s="269"/>
      <c r="O308" s="166"/>
      <c r="P308" s="166"/>
      <c r="Q308" s="166"/>
      <c r="R308" s="166"/>
      <c r="S308" s="166"/>
      <c r="T308" s="166"/>
      <c r="U308" s="166"/>
      <c r="V308" s="166"/>
    </row>
    <row r="309" spans="1:22" ht="33" customHeight="1" x14ac:dyDescent="0.25">
      <c r="A309" s="140"/>
      <c r="B309" s="267"/>
      <c r="C309" s="191"/>
      <c r="D309" s="191"/>
      <c r="E309" s="194"/>
      <c r="F309" s="95" t="s">
        <v>25</v>
      </c>
      <c r="G309" s="118">
        <f>SUM(H309:M309)</f>
        <v>88370380</v>
      </c>
      <c r="H309" s="118">
        <f>H312+H315+H318+H321+H330+H324+H327</f>
        <v>14811730</v>
      </c>
      <c r="I309" s="141">
        <f t="shared" ref="I309:M309" si="121">I312+I315+I318+I321+I330+I324+I327</f>
        <v>14711730</v>
      </c>
      <c r="J309" s="141">
        <f t="shared" si="121"/>
        <v>14711730</v>
      </c>
      <c r="K309" s="141">
        <f t="shared" si="121"/>
        <v>14711730</v>
      </c>
      <c r="L309" s="141">
        <f t="shared" si="121"/>
        <v>14711730</v>
      </c>
      <c r="M309" s="141">
        <f t="shared" si="121"/>
        <v>14711730</v>
      </c>
      <c r="N309" s="270"/>
      <c r="O309" s="167"/>
      <c r="P309" s="167"/>
      <c r="Q309" s="167"/>
      <c r="R309" s="167"/>
      <c r="S309" s="167"/>
      <c r="T309" s="167"/>
      <c r="U309" s="167"/>
      <c r="V309" s="167"/>
    </row>
    <row r="310" spans="1:22" ht="40.15" customHeight="1" x14ac:dyDescent="0.25">
      <c r="A310" s="172"/>
      <c r="B310" s="265" t="s">
        <v>210</v>
      </c>
      <c r="C310" s="189">
        <v>2025</v>
      </c>
      <c r="D310" s="189">
        <v>2030</v>
      </c>
      <c r="E310" s="174" t="s">
        <v>23</v>
      </c>
      <c r="F310" s="95" t="s">
        <v>17</v>
      </c>
      <c r="G310" s="121">
        <f t="shared" ref="G310:M310" si="122">G311+G312</f>
        <v>11905968</v>
      </c>
      <c r="H310" s="121">
        <f t="shared" si="122"/>
        <v>1984328</v>
      </c>
      <c r="I310" s="121">
        <f t="shared" si="122"/>
        <v>1984328</v>
      </c>
      <c r="J310" s="127">
        <f t="shared" si="122"/>
        <v>1984328</v>
      </c>
      <c r="K310" s="127">
        <f>K311+K312</f>
        <v>1984328</v>
      </c>
      <c r="L310" s="121">
        <f t="shared" si="122"/>
        <v>1984328</v>
      </c>
      <c r="M310" s="121">
        <f t="shared" si="122"/>
        <v>1984328</v>
      </c>
      <c r="N310" s="220" t="s">
        <v>217</v>
      </c>
      <c r="O310" s="165" t="s">
        <v>68</v>
      </c>
      <c r="P310" s="165">
        <v>100</v>
      </c>
      <c r="Q310" s="165">
        <v>100</v>
      </c>
      <c r="R310" s="165">
        <v>100</v>
      </c>
      <c r="S310" s="165">
        <v>100</v>
      </c>
      <c r="T310" s="165">
        <v>100</v>
      </c>
      <c r="U310" s="165">
        <v>100</v>
      </c>
      <c r="V310" s="165">
        <v>100</v>
      </c>
    </row>
    <row r="311" spans="1:22" ht="41.25" customHeight="1" x14ac:dyDescent="0.25">
      <c r="A311" s="173"/>
      <c r="B311" s="266"/>
      <c r="C311" s="190"/>
      <c r="D311" s="190"/>
      <c r="E311" s="161"/>
      <c r="F311" s="95" t="s">
        <v>24</v>
      </c>
      <c r="G311" s="121">
        <f>SUM(H311:M311)</f>
        <v>0</v>
      </c>
      <c r="H311" s="121">
        <v>0</v>
      </c>
      <c r="I311" s="121">
        <v>0</v>
      </c>
      <c r="J311" s="127">
        <v>0</v>
      </c>
      <c r="K311" s="127">
        <v>0</v>
      </c>
      <c r="L311" s="121">
        <v>0</v>
      </c>
      <c r="M311" s="121">
        <v>0</v>
      </c>
      <c r="N311" s="220"/>
      <c r="O311" s="166"/>
      <c r="P311" s="166"/>
      <c r="Q311" s="166"/>
      <c r="R311" s="166"/>
      <c r="S311" s="166"/>
      <c r="T311" s="166"/>
      <c r="U311" s="166"/>
      <c r="V311" s="166"/>
    </row>
    <row r="312" spans="1:22" ht="52.5" customHeight="1" x14ac:dyDescent="0.25">
      <c r="A312" s="171"/>
      <c r="B312" s="267"/>
      <c r="C312" s="191"/>
      <c r="D312" s="191"/>
      <c r="E312" s="175"/>
      <c r="F312" s="95" t="s">
        <v>25</v>
      </c>
      <c r="G312" s="121">
        <f>SUM(H312:M312)</f>
        <v>11905968</v>
      </c>
      <c r="H312" s="121">
        <v>1984328</v>
      </c>
      <c r="I312" s="121">
        <v>1984328</v>
      </c>
      <c r="J312" s="127">
        <v>1984328</v>
      </c>
      <c r="K312" s="146">
        <v>1984328</v>
      </c>
      <c r="L312" s="146">
        <v>1984328</v>
      </c>
      <c r="M312" s="146">
        <v>1984328</v>
      </c>
      <c r="N312" s="220"/>
      <c r="O312" s="167"/>
      <c r="P312" s="167"/>
      <c r="Q312" s="167"/>
      <c r="R312" s="167"/>
      <c r="S312" s="167"/>
      <c r="T312" s="167"/>
      <c r="U312" s="167"/>
      <c r="V312" s="167"/>
    </row>
    <row r="313" spans="1:22" ht="31.5" customHeight="1" x14ac:dyDescent="0.25">
      <c r="A313" s="172"/>
      <c r="B313" s="265" t="s">
        <v>211</v>
      </c>
      <c r="C313" s="189">
        <v>2025</v>
      </c>
      <c r="D313" s="189">
        <v>2030</v>
      </c>
      <c r="E313" s="174" t="s">
        <v>23</v>
      </c>
      <c r="F313" s="95" t="s">
        <v>17</v>
      </c>
      <c r="G313" s="121">
        <f t="shared" ref="G313:M313" si="123">G314+G315</f>
        <v>23916282</v>
      </c>
      <c r="H313" s="121">
        <f t="shared" si="123"/>
        <v>3986047</v>
      </c>
      <c r="I313" s="121">
        <f t="shared" si="123"/>
        <v>3986047</v>
      </c>
      <c r="J313" s="127">
        <f>J314+J315</f>
        <v>3986047</v>
      </c>
      <c r="K313" s="121">
        <f t="shared" si="123"/>
        <v>3986047</v>
      </c>
      <c r="L313" s="121">
        <f t="shared" si="123"/>
        <v>3986047</v>
      </c>
      <c r="M313" s="121">
        <f t="shared" si="123"/>
        <v>3986047</v>
      </c>
      <c r="N313" s="220" t="s">
        <v>217</v>
      </c>
      <c r="O313" s="165" t="s">
        <v>85</v>
      </c>
      <c r="P313" s="165">
        <v>100</v>
      </c>
      <c r="Q313" s="165">
        <v>100</v>
      </c>
      <c r="R313" s="165">
        <v>100</v>
      </c>
      <c r="S313" s="165">
        <v>100</v>
      </c>
      <c r="T313" s="165">
        <v>100</v>
      </c>
      <c r="U313" s="165">
        <v>100</v>
      </c>
      <c r="V313" s="165">
        <v>100</v>
      </c>
    </row>
    <row r="314" spans="1:22" ht="42" customHeight="1" x14ac:dyDescent="0.25">
      <c r="A314" s="173"/>
      <c r="B314" s="266"/>
      <c r="C314" s="190"/>
      <c r="D314" s="190"/>
      <c r="E314" s="161"/>
      <c r="F314" s="95" t="s">
        <v>24</v>
      </c>
      <c r="G314" s="121">
        <f>SUM(H314:M314)</f>
        <v>0</v>
      </c>
      <c r="H314" s="121">
        <v>0</v>
      </c>
      <c r="I314" s="121">
        <v>0</v>
      </c>
      <c r="J314" s="127">
        <v>0</v>
      </c>
      <c r="K314" s="121">
        <v>0</v>
      </c>
      <c r="L314" s="121">
        <v>0</v>
      </c>
      <c r="M314" s="121">
        <v>0</v>
      </c>
      <c r="N314" s="220"/>
      <c r="O314" s="166"/>
      <c r="P314" s="166"/>
      <c r="Q314" s="166"/>
      <c r="R314" s="166"/>
      <c r="S314" s="166"/>
      <c r="T314" s="166"/>
      <c r="U314" s="166"/>
      <c r="V314" s="166"/>
    </row>
    <row r="315" spans="1:22" ht="31.15" customHeight="1" x14ac:dyDescent="0.25">
      <c r="A315" s="78"/>
      <c r="B315" s="267"/>
      <c r="C315" s="191"/>
      <c r="D315" s="191"/>
      <c r="E315" s="175"/>
      <c r="F315" s="95" t="s">
        <v>25</v>
      </c>
      <c r="G315" s="121">
        <f>SUM(H315:M315)</f>
        <v>23916282</v>
      </c>
      <c r="H315" s="121">
        <v>3986047</v>
      </c>
      <c r="I315" s="121">
        <v>3986047</v>
      </c>
      <c r="J315" s="145">
        <v>3986047</v>
      </c>
      <c r="K315" s="145">
        <v>3986047</v>
      </c>
      <c r="L315" s="145">
        <v>3986047</v>
      </c>
      <c r="M315" s="145">
        <v>3986047</v>
      </c>
      <c r="N315" s="220"/>
      <c r="O315" s="167"/>
      <c r="P315" s="167"/>
      <c r="Q315" s="167"/>
      <c r="R315" s="167"/>
      <c r="S315" s="167"/>
      <c r="T315" s="167"/>
      <c r="U315" s="167"/>
      <c r="V315" s="167"/>
    </row>
    <row r="316" spans="1:22" ht="71.45" customHeight="1" x14ac:dyDescent="0.25">
      <c r="A316" s="78"/>
      <c r="B316" s="265" t="s">
        <v>212</v>
      </c>
      <c r="C316" s="189">
        <v>2025</v>
      </c>
      <c r="D316" s="189">
        <v>2030</v>
      </c>
      <c r="E316" s="174" t="s">
        <v>23</v>
      </c>
      <c r="F316" s="95" t="s">
        <v>17</v>
      </c>
      <c r="G316" s="90">
        <f>G317+G318</f>
        <v>26983638</v>
      </c>
      <c r="H316" s="90">
        <f>H317+H318</f>
        <v>4497273</v>
      </c>
      <c r="I316" s="90">
        <f>I317+I318</f>
        <v>4497273</v>
      </c>
      <c r="J316" s="86">
        <f>J317+J318</f>
        <v>4497273</v>
      </c>
      <c r="K316" s="90">
        <f>K317+K318</f>
        <v>4497273</v>
      </c>
      <c r="L316" s="90">
        <f>SUM(L317:L318)</f>
        <v>4497273</v>
      </c>
      <c r="M316" s="90">
        <f>SUM(M317:M318)</f>
        <v>4497273</v>
      </c>
      <c r="N316" s="220" t="s">
        <v>122</v>
      </c>
      <c r="O316" s="165" t="s">
        <v>85</v>
      </c>
      <c r="P316" s="165">
        <v>100</v>
      </c>
      <c r="Q316" s="165">
        <v>100</v>
      </c>
      <c r="R316" s="165">
        <v>100</v>
      </c>
      <c r="S316" s="165">
        <v>100</v>
      </c>
      <c r="T316" s="165">
        <v>100</v>
      </c>
      <c r="U316" s="165">
        <v>100</v>
      </c>
      <c r="V316" s="165">
        <v>100</v>
      </c>
    </row>
    <row r="317" spans="1:22" ht="110.45" customHeight="1" x14ac:dyDescent="0.25">
      <c r="A317" s="78"/>
      <c r="B317" s="266"/>
      <c r="C317" s="190"/>
      <c r="D317" s="190"/>
      <c r="E317" s="161"/>
      <c r="F317" s="95" t="s">
        <v>24</v>
      </c>
      <c r="G317" s="90">
        <f>SUM(H317:M317)</f>
        <v>0</v>
      </c>
      <c r="H317" s="132">
        <v>0</v>
      </c>
      <c r="I317" s="90">
        <v>0</v>
      </c>
      <c r="J317" s="132">
        <v>0</v>
      </c>
      <c r="K317" s="90">
        <v>0</v>
      </c>
      <c r="L317" s="132">
        <v>0</v>
      </c>
      <c r="M317" s="90">
        <v>0</v>
      </c>
      <c r="N317" s="220"/>
      <c r="O317" s="166"/>
      <c r="P317" s="166"/>
      <c r="Q317" s="166"/>
      <c r="R317" s="166"/>
      <c r="S317" s="166"/>
      <c r="T317" s="166"/>
      <c r="U317" s="166"/>
      <c r="V317" s="166"/>
    </row>
    <row r="318" spans="1:22" s="79" customFormat="1" ht="48.75" customHeight="1" x14ac:dyDescent="0.25">
      <c r="A318" s="47"/>
      <c r="B318" s="267"/>
      <c r="C318" s="191"/>
      <c r="D318" s="191"/>
      <c r="E318" s="175"/>
      <c r="F318" s="95" t="s">
        <v>25</v>
      </c>
      <c r="G318" s="90">
        <f>SUM(H318:M318)</f>
        <v>26983638</v>
      </c>
      <c r="H318" s="132">
        <v>4497273</v>
      </c>
      <c r="I318" s="90">
        <v>4497273</v>
      </c>
      <c r="J318" s="86">
        <v>4497273</v>
      </c>
      <c r="K318" s="86">
        <v>4497273</v>
      </c>
      <c r="L318" s="86">
        <v>4497273</v>
      </c>
      <c r="M318" s="86">
        <v>4497273</v>
      </c>
      <c r="N318" s="220"/>
      <c r="O318" s="167"/>
      <c r="P318" s="167"/>
      <c r="Q318" s="167"/>
      <c r="R318" s="167"/>
      <c r="S318" s="167"/>
      <c r="T318" s="167"/>
      <c r="U318" s="167"/>
      <c r="V318" s="167"/>
    </row>
    <row r="319" spans="1:22" s="79" customFormat="1" ht="110.45" customHeight="1" x14ac:dyDescent="0.25">
      <c r="A319" s="47"/>
      <c r="B319" s="265" t="s">
        <v>213</v>
      </c>
      <c r="C319" s="189">
        <v>2025</v>
      </c>
      <c r="D319" s="189">
        <v>2030</v>
      </c>
      <c r="E319" s="174" t="s">
        <v>23</v>
      </c>
      <c r="F319" s="95" t="s">
        <v>17</v>
      </c>
      <c r="G319" s="90">
        <f t="shared" ref="G319:M319" si="124">G320+G321</f>
        <v>25464492</v>
      </c>
      <c r="H319" s="90">
        <f t="shared" si="124"/>
        <v>4244082</v>
      </c>
      <c r="I319" s="90">
        <f t="shared" si="124"/>
        <v>4244082</v>
      </c>
      <c r="J319" s="86">
        <f>J320+J321</f>
        <v>4244082</v>
      </c>
      <c r="K319" s="90">
        <f t="shared" si="124"/>
        <v>4244082</v>
      </c>
      <c r="L319" s="90">
        <f t="shared" si="124"/>
        <v>4244082</v>
      </c>
      <c r="M319" s="90">
        <f t="shared" si="124"/>
        <v>4244082</v>
      </c>
      <c r="N319" s="220" t="s">
        <v>122</v>
      </c>
      <c r="O319" s="165" t="s">
        <v>85</v>
      </c>
      <c r="P319" s="165">
        <v>100</v>
      </c>
      <c r="Q319" s="165">
        <v>100</v>
      </c>
      <c r="R319" s="165">
        <v>100</v>
      </c>
      <c r="S319" s="165">
        <v>100</v>
      </c>
      <c r="T319" s="165">
        <v>100</v>
      </c>
      <c r="U319" s="165">
        <v>100</v>
      </c>
      <c r="V319" s="165">
        <v>100</v>
      </c>
    </row>
    <row r="320" spans="1:22" s="79" customFormat="1" ht="110.45" customHeight="1" x14ac:dyDescent="0.25">
      <c r="A320" s="47"/>
      <c r="B320" s="266"/>
      <c r="C320" s="190"/>
      <c r="D320" s="190"/>
      <c r="E320" s="161"/>
      <c r="F320" s="95" t="s">
        <v>24</v>
      </c>
      <c r="G320" s="90">
        <f>SUM(H320:M320)</f>
        <v>0</v>
      </c>
      <c r="H320" s="90">
        <v>0</v>
      </c>
      <c r="I320" s="90">
        <v>0</v>
      </c>
      <c r="J320" s="86">
        <v>0</v>
      </c>
      <c r="K320" s="90">
        <v>0</v>
      </c>
      <c r="L320" s="90">
        <v>0</v>
      </c>
      <c r="M320" s="90">
        <v>0</v>
      </c>
      <c r="N320" s="220"/>
      <c r="O320" s="166"/>
      <c r="P320" s="166"/>
      <c r="Q320" s="166"/>
      <c r="R320" s="166"/>
      <c r="S320" s="166"/>
      <c r="T320" s="166"/>
      <c r="U320" s="166"/>
      <c r="V320" s="166"/>
    </row>
    <row r="321" spans="1:23" s="48" customFormat="1" ht="40.9" customHeight="1" x14ac:dyDescent="0.25">
      <c r="A321" s="171"/>
      <c r="B321" s="267"/>
      <c r="C321" s="191"/>
      <c r="D321" s="191"/>
      <c r="E321" s="175"/>
      <c r="F321" s="95" t="s">
        <v>25</v>
      </c>
      <c r="G321" s="90">
        <f>SUM(H321:M321)</f>
        <v>25464492</v>
      </c>
      <c r="H321" s="90">
        <v>4244082</v>
      </c>
      <c r="I321" s="90">
        <v>4244082</v>
      </c>
      <c r="J321" s="90">
        <v>4244082</v>
      </c>
      <c r="K321" s="90">
        <v>4244082</v>
      </c>
      <c r="L321" s="90">
        <v>4244082</v>
      </c>
      <c r="M321" s="90">
        <v>4244082</v>
      </c>
      <c r="N321" s="220"/>
      <c r="O321" s="167"/>
      <c r="P321" s="167"/>
      <c r="Q321" s="167"/>
      <c r="R321" s="167"/>
      <c r="S321" s="167"/>
      <c r="T321" s="167"/>
      <c r="U321" s="167"/>
      <c r="V321" s="167"/>
    </row>
    <row r="322" spans="1:23" s="48" customFormat="1" ht="46.9" customHeight="1" x14ac:dyDescent="0.25">
      <c r="A322" s="172"/>
      <c r="B322" s="265" t="s">
        <v>214</v>
      </c>
      <c r="C322" s="189">
        <v>2025</v>
      </c>
      <c r="D322" s="189">
        <v>2030</v>
      </c>
      <c r="E322" s="192" t="s">
        <v>111</v>
      </c>
      <c r="F322" s="95" t="s">
        <v>17</v>
      </c>
      <c r="G322" s="90">
        <f t="shared" ref="G322:M322" si="125">G323+G324</f>
        <v>1200000</v>
      </c>
      <c r="H322" s="90">
        <f t="shared" si="125"/>
        <v>200000</v>
      </c>
      <c r="I322" s="90">
        <f t="shared" si="125"/>
        <v>200000</v>
      </c>
      <c r="J322" s="86">
        <f t="shared" si="125"/>
        <v>200000</v>
      </c>
      <c r="K322" s="86">
        <f t="shared" si="125"/>
        <v>200000</v>
      </c>
      <c r="L322" s="86">
        <f t="shared" si="125"/>
        <v>200000</v>
      </c>
      <c r="M322" s="86">
        <f t="shared" si="125"/>
        <v>200000</v>
      </c>
      <c r="N322" s="165" t="s">
        <v>92</v>
      </c>
      <c r="O322" s="165" t="s">
        <v>116</v>
      </c>
      <c r="P322" s="165">
        <v>17</v>
      </c>
      <c r="Q322" s="165">
        <v>17</v>
      </c>
      <c r="R322" s="165">
        <v>17</v>
      </c>
      <c r="S322" s="165">
        <v>17</v>
      </c>
      <c r="T322" s="165">
        <v>17</v>
      </c>
      <c r="U322" s="165">
        <v>17</v>
      </c>
      <c r="V322" s="165">
        <v>17</v>
      </c>
    </row>
    <row r="323" spans="1:23" s="48" customFormat="1" ht="77.25" customHeight="1" x14ac:dyDescent="0.25">
      <c r="A323" s="173"/>
      <c r="B323" s="266"/>
      <c r="C323" s="190"/>
      <c r="D323" s="190"/>
      <c r="E323" s="193"/>
      <c r="F323" s="95" t="s">
        <v>24</v>
      </c>
      <c r="G323" s="90">
        <f>SUM(H323:M323)</f>
        <v>1200000</v>
      </c>
      <c r="H323" s="90">
        <v>200000</v>
      </c>
      <c r="I323" s="90">
        <v>200000</v>
      </c>
      <c r="J323" s="90">
        <v>200000</v>
      </c>
      <c r="K323" s="90">
        <v>200000</v>
      </c>
      <c r="L323" s="90">
        <v>200000</v>
      </c>
      <c r="M323" s="90">
        <v>200000</v>
      </c>
      <c r="N323" s="166"/>
      <c r="O323" s="166"/>
      <c r="P323" s="166"/>
      <c r="Q323" s="166"/>
      <c r="R323" s="166"/>
      <c r="S323" s="166"/>
      <c r="T323" s="166"/>
      <c r="U323" s="166"/>
      <c r="V323" s="166"/>
    </row>
    <row r="324" spans="1:23" ht="51" customHeight="1" x14ac:dyDescent="0.25">
      <c r="A324" s="165"/>
      <c r="B324" s="267"/>
      <c r="C324" s="191"/>
      <c r="D324" s="191"/>
      <c r="E324" s="194"/>
      <c r="F324" s="95" t="s">
        <v>25</v>
      </c>
      <c r="G324" s="90">
        <f>SUM(H324:M324)</f>
        <v>0</v>
      </c>
      <c r="H324" s="90">
        <v>0</v>
      </c>
      <c r="I324" s="90">
        <v>0</v>
      </c>
      <c r="J324" s="90">
        <v>0</v>
      </c>
      <c r="K324" s="90">
        <v>0</v>
      </c>
      <c r="L324" s="90">
        <v>0</v>
      </c>
      <c r="M324" s="90">
        <v>0</v>
      </c>
      <c r="N324" s="167"/>
      <c r="O324" s="167"/>
      <c r="P324" s="167"/>
      <c r="Q324" s="167"/>
      <c r="R324" s="167"/>
      <c r="S324" s="167"/>
      <c r="T324" s="167"/>
      <c r="U324" s="167"/>
      <c r="V324" s="167"/>
    </row>
    <row r="325" spans="1:23" ht="34.9" customHeight="1" x14ac:dyDescent="0.25">
      <c r="A325" s="166"/>
      <c r="B325" s="265" t="s">
        <v>215</v>
      </c>
      <c r="C325" s="189">
        <v>2025</v>
      </c>
      <c r="D325" s="189">
        <v>2030</v>
      </c>
      <c r="E325" s="174" t="s">
        <v>23</v>
      </c>
      <c r="F325" s="95" t="s">
        <v>17</v>
      </c>
      <c r="G325" s="90">
        <f t="shared" ref="G325:M325" si="126">G326+G327</f>
        <v>68000</v>
      </c>
      <c r="H325" s="90">
        <f t="shared" si="126"/>
        <v>68000</v>
      </c>
      <c r="I325" s="90">
        <f t="shared" si="126"/>
        <v>0</v>
      </c>
      <c r="J325" s="86">
        <f t="shared" si="126"/>
        <v>0</v>
      </c>
      <c r="K325" s="86">
        <f t="shared" si="126"/>
        <v>0</v>
      </c>
      <c r="L325" s="86">
        <f t="shared" si="126"/>
        <v>0</v>
      </c>
      <c r="M325" s="86">
        <f t="shared" si="126"/>
        <v>0</v>
      </c>
      <c r="N325" s="165" t="s">
        <v>172</v>
      </c>
      <c r="O325" s="165" t="s">
        <v>78</v>
      </c>
      <c r="P325" s="165">
        <v>3</v>
      </c>
      <c r="Q325" s="165">
        <v>3</v>
      </c>
      <c r="R325" s="165"/>
      <c r="S325" s="165"/>
      <c r="T325" s="165"/>
      <c r="U325" s="165"/>
      <c r="V325" s="165"/>
    </row>
    <row r="326" spans="1:23" ht="78" customHeight="1" x14ac:dyDescent="0.25">
      <c r="A326" s="167"/>
      <c r="B326" s="266"/>
      <c r="C326" s="190"/>
      <c r="D326" s="190"/>
      <c r="E326" s="161"/>
      <c r="F326" s="95" t="s">
        <v>24</v>
      </c>
      <c r="G326" s="90">
        <f>SUM(H326:M326)</f>
        <v>68000</v>
      </c>
      <c r="H326" s="90">
        <v>68000</v>
      </c>
      <c r="I326" s="90">
        <v>0</v>
      </c>
      <c r="J326" s="86">
        <v>0</v>
      </c>
      <c r="K326" s="90">
        <v>0</v>
      </c>
      <c r="L326" s="86">
        <v>0</v>
      </c>
      <c r="M326" s="90">
        <v>0</v>
      </c>
      <c r="N326" s="166"/>
      <c r="O326" s="166"/>
      <c r="P326" s="166"/>
      <c r="Q326" s="166"/>
      <c r="R326" s="166"/>
      <c r="S326" s="166"/>
      <c r="T326" s="166"/>
      <c r="U326" s="166"/>
      <c r="V326" s="166"/>
    </row>
    <row r="327" spans="1:23" ht="31.15" customHeight="1" x14ac:dyDescent="0.25">
      <c r="A327" s="1"/>
      <c r="B327" s="267"/>
      <c r="C327" s="191"/>
      <c r="D327" s="191"/>
      <c r="E327" s="175"/>
      <c r="F327" s="95" t="s">
        <v>25</v>
      </c>
      <c r="G327" s="90">
        <f>SUM(H327:M327)</f>
        <v>0</v>
      </c>
      <c r="H327" s="90">
        <v>0</v>
      </c>
      <c r="I327" s="90">
        <v>0</v>
      </c>
      <c r="J327" s="90">
        <v>0</v>
      </c>
      <c r="K327" s="90">
        <v>0</v>
      </c>
      <c r="L327" s="90">
        <v>0</v>
      </c>
      <c r="M327" s="90">
        <v>0</v>
      </c>
      <c r="N327" s="167"/>
      <c r="O327" s="167"/>
      <c r="P327" s="167"/>
      <c r="Q327" s="167"/>
      <c r="R327" s="167"/>
      <c r="S327" s="167"/>
      <c r="T327" s="167"/>
      <c r="U327" s="167"/>
      <c r="V327" s="167"/>
    </row>
    <row r="328" spans="1:23" ht="80.45" customHeight="1" x14ac:dyDescent="0.25">
      <c r="A328" s="1"/>
      <c r="B328" s="265" t="s">
        <v>216</v>
      </c>
      <c r="C328" s="189">
        <v>2025</v>
      </c>
      <c r="D328" s="189">
        <v>2030</v>
      </c>
      <c r="E328" s="174" t="s">
        <v>23</v>
      </c>
      <c r="F328" s="95" t="s">
        <v>17</v>
      </c>
      <c r="G328" s="90">
        <f t="shared" ref="G328:M328" si="127">G329+G330</f>
        <v>101010.1</v>
      </c>
      <c r="H328" s="90">
        <f t="shared" si="127"/>
        <v>101010.1</v>
      </c>
      <c r="I328" s="90">
        <f t="shared" si="127"/>
        <v>0</v>
      </c>
      <c r="J328" s="86">
        <f t="shared" si="127"/>
        <v>0</v>
      </c>
      <c r="K328" s="86">
        <f t="shared" si="127"/>
        <v>0</v>
      </c>
      <c r="L328" s="86">
        <f t="shared" si="127"/>
        <v>0</v>
      </c>
      <c r="M328" s="86">
        <f t="shared" si="127"/>
        <v>0</v>
      </c>
      <c r="N328" s="165" t="s">
        <v>194</v>
      </c>
      <c r="O328" s="165" t="s">
        <v>78</v>
      </c>
      <c r="P328" s="165">
        <v>1</v>
      </c>
      <c r="Q328" s="165">
        <v>1</v>
      </c>
      <c r="R328" s="165"/>
      <c r="S328" s="165"/>
      <c r="T328" s="165"/>
      <c r="U328" s="165"/>
      <c r="V328" s="165"/>
    </row>
    <row r="329" spans="1:23" ht="52.9" customHeight="1" x14ac:dyDescent="0.25">
      <c r="A329" s="1"/>
      <c r="B329" s="266"/>
      <c r="C329" s="190"/>
      <c r="D329" s="190"/>
      <c r="E329" s="161"/>
      <c r="F329" s="95" t="s">
        <v>24</v>
      </c>
      <c r="G329" s="90">
        <f>SUM(H329:M329)</f>
        <v>1010.1</v>
      </c>
      <c r="H329" s="90">
        <v>1010.1</v>
      </c>
      <c r="I329" s="90">
        <v>0</v>
      </c>
      <c r="J329" s="86">
        <v>0</v>
      </c>
      <c r="K329" s="90">
        <v>0</v>
      </c>
      <c r="L329" s="86">
        <v>0</v>
      </c>
      <c r="M329" s="90">
        <v>0</v>
      </c>
      <c r="N329" s="166"/>
      <c r="O329" s="166"/>
      <c r="P329" s="166"/>
      <c r="Q329" s="166"/>
      <c r="R329" s="166"/>
      <c r="S329" s="166"/>
      <c r="T329" s="166"/>
      <c r="U329" s="166"/>
      <c r="V329" s="166"/>
      <c r="W329" s="8"/>
    </row>
    <row r="330" spans="1:23" ht="31.15" customHeight="1" x14ac:dyDescent="0.25">
      <c r="A330" s="36"/>
      <c r="B330" s="267"/>
      <c r="C330" s="191"/>
      <c r="D330" s="191"/>
      <c r="E330" s="175"/>
      <c r="F330" s="95" t="s">
        <v>25</v>
      </c>
      <c r="G330" s="90">
        <f>SUM(H330:M330)</f>
        <v>100000</v>
      </c>
      <c r="H330" s="90">
        <v>100000</v>
      </c>
      <c r="I330" s="90">
        <v>0</v>
      </c>
      <c r="J330" s="86">
        <v>0</v>
      </c>
      <c r="K330" s="90">
        <v>0</v>
      </c>
      <c r="L330" s="90">
        <v>0</v>
      </c>
      <c r="M330" s="90">
        <v>0</v>
      </c>
      <c r="N330" s="167"/>
      <c r="O330" s="167"/>
      <c r="P330" s="167"/>
      <c r="Q330" s="167"/>
      <c r="R330" s="167"/>
      <c r="S330" s="167"/>
      <c r="T330" s="167"/>
      <c r="U330" s="167"/>
      <c r="V330" s="167"/>
    </row>
    <row r="331" spans="1:23" ht="124.9" customHeight="1" x14ac:dyDescent="0.25">
      <c r="A331" s="36"/>
      <c r="B331" s="183" t="s">
        <v>59</v>
      </c>
      <c r="C331" s="189">
        <v>2025</v>
      </c>
      <c r="D331" s="189">
        <v>2030</v>
      </c>
      <c r="E331" s="192" t="s">
        <v>48</v>
      </c>
      <c r="F331" s="95" t="s">
        <v>17</v>
      </c>
      <c r="G331" s="90" t="s">
        <v>31</v>
      </c>
      <c r="H331" s="90" t="s">
        <v>31</v>
      </c>
      <c r="I331" s="90" t="s">
        <v>31</v>
      </c>
      <c r="J331" s="90" t="s">
        <v>31</v>
      </c>
      <c r="K331" s="90" t="s">
        <v>31</v>
      </c>
      <c r="L331" s="90" t="s">
        <v>31</v>
      </c>
      <c r="M331" s="90" t="s">
        <v>31</v>
      </c>
      <c r="N331" s="165" t="s">
        <v>16</v>
      </c>
      <c r="O331" s="165" t="s">
        <v>16</v>
      </c>
      <c r="P331" s="165" t="s">
        <v>16</v>
      </c>
      <c r="Q331" s="165" t="s">
        <v>16</v>
      </c>
      <c r="R331" s="165" t="s">
        <v>16</v>
      </c>
      <c r="S331" s="165" t="s">
        <v>16</v>
      </c>
      <c r="T331" s="165" t="s">
        <v>16</v>
      </c>
      <c r="U331" s="165" t="s">
        <v>16</v>
      </c>
      <c r="V331" s="165" t="s">
        <v>16</v>
      </c>
    </row>
    <row r="332" spans="1:23" ht="62.45" customHeight="1" x14ac:dyDescent="0.25">
      <c r="A332" s="36"/>
      <c r="B332" s="184"/>
      <c r="C332" s="190"/>
      <c r="D332" s="190"/>
      <c r="E332" s="193"/>
      <c r="F332" s="95" t="s">
        <v>24</v>
      </c>
      <c r="G332" s="90" t="s">
        <v>31</v>
      </c>
      <c r="H332" s="90" t="s">
        <v>31</v>
      </c>
      <c r="I332" s="90" t="s">
        <v>31</v>
      </c>
      <c r="J332" s="90" t="s">
        <v>31</v>
      </c>
      <c r="K332" s="90" t="s">
        <v>31</v>
      </c>
      <c r="L332" s="90" t="s">
        <v>31</v>
      </c>
      <c r="M332" s="90" t="s">
        <v>31</v>
      </c>
      <c r="N332" s="166"/>
      <c r="O332" s="166"/>
      <c r="P332" s="166"/>
      <c r="Q332" s="166"/>
      <c r="R332" s="166"/>
      <c r="S332" s="166"/>
      <c r="T332" s="166"/>
      <c r="U332" s="166"/>
      <c r="V332" s="166"/>
    </row>
    <row r="333" spans="1:23" s="39" customFormat="1" ht="62.45" customHeight="1" x14ac:dyDescent="0.25">
      <c r="A333" s="36"/>
      <c r="B333" s="185"/>
      <c r="C333" s="191"/>
      <c r="D333" s="191"/>
      <c r="E333" s="194"/>
      <c r="F333" s="95" t="s">
        <v>25</v>
      </c>
      <c r="G333" s="90" t="s">
        <v>31</v>
      </c>
      <c r="H333" s="90" t="s">
        <v>31</v>
      </c>
      <c r="I333" s="90" t="s">
        <v>31</v>
      </c>
      <c r="J333" s="90" t="s">
        <v>31</v>
      </c>
      <c r="K333" s="90" t="s">
        <v>31</v>
      </c>
      <c r="L333" s="90" t="s">
        <v>31</v>
      </c>
      <c r="M333" s="90" t="s">
        <v>31</v>
      </c>
      <c r="N333" s="167"/>
      <c r="O333" s="167"/>
      <c r="P333" s="167"/>
      <c r="Q333" s="167"/>
      <c r="R333" s="167"/>
      <c r="S333" s="167"/>
      <c r="T333" s="167"/>
      <c r="U333" s="167"/>
      <c r="V333" s="167"/>
    </row>
    <row r="334" spans="1:23" s="39" customFormat="1" ht="62.45" customHeight="1" x14ac:dyDescent="0.25">
      <c r="A334" s="36"/>
      <c r="B334" s="265" t="s">
        <v>60</v>
      </c>
      <c r="C334" s="189">
        <v>2025</v>
      </c>
      <c r="D334" s="189">
        <v>2030</v>
      </c>
      <c r="E334" s="192"/>
      <c r="F334" s="95" t="s">
        <v>17</v>
      </c>
      <c r="G334" s="90">
        <f t="shared" ref="G334:L334" si="128">G335+G336</f>
        <v>650000</v>
      </c>
      <c r="H334" s="90">
        <f t="shared" si="128"/>
        <v>300000</v>
      </c>
      <c r="I334" s="86">
        <f t="shared" si="128"/>
        <v>70000</v>
      </c>
      <c r="J334" s="86">
        <f t="shared" si="128"/>
        <v>70000</v>
      </c>
      <c r="K334" s="90">
        <f t="shared" si="128"/>
        <v>70000</v>
      </c>
      <c r="L334" s="90">
        <f t="shared" si="128"/>
        <v>70000</v>
      </c>
      <c r="M334" s="90">
        <f>M335+M336</f>
        <v>70000</v>
      </c>
      <c r="N334" s="165" t="s">
        <v>16</v>
      </c>
      <c r="O334" s="165" t="s">
        <v>16</v>
      </c>
      <c r="P334" s="165" t="s">
        <v>16</v>
      </c>
      <c r="Q334" s="165" t="s">
        <v>16</v>
      </c>
      <c r="R334" s="165" t="s">
        <v>16</v>
      </c>
      <c r="S334" s="165" t="s">
        <v>16</v>
      </c>
      <c r="T334" s="165" t="s">
        <v>16</v>
      </c>
      <c r="U334" s="165" t="s">
        <v>16</v>
      </c>
      <c r="V334" s="165" t="s">
        <v>16</v>
      </c>
    </row>
    <row r="335" spans="1:23" s="39" customFormat="1" ht="62.45" customHeight="1" x14ac:dyDescent="0.25">
      <c r="A335" s="36"/>
      <c r="B335" s="266"/>
      <c r="C335" s="190"/>
      <c r="D335" s="190"/>
      <c r="E335" s="193"/>
      <c r="F335" s="95" t="s">
        <v>24</v>
      </c>
      <c r="G335" s="90">
        <f>SUM(H335:M335)</f>
        <v>650000</v>
      </c>
      <c r="H335" s="90">
        <f>H338+H341</f>
        <v>300000</v>
      </c>
      <c r="I335" s="90">
        <f t="shared" ref="I335:M335" si="129">I338+I341</f>
        <v>70000</v>
      </c>
      <c r="J335" s="90">
        <f t="shared" si="129"/>
        <v>70000</v>
      </c>
      <c r="K335" s="90">
        <f t="shared" si="129"/>
        <v>70000</v>
      </c>
      <c r="L335" s="90">
        <f t="shared" si="129"/>
        <v>70000</v>
      </c>
      <c r="M335" s="90">
        <f t="shared" si="129"/>
        <v>70000</v>
      </c>
      <c r="N335" s="166"/>
      <c r="O335" s="166"/>
      <c r="P335" s="166"/>
      <c r="Q335" s="166"/>
      <c r="R335" s="166"/>
      <c r="S335" s="166"/>
      <c r="T335" s="166"/>
      <c r="U335" s="166"/>
      <c r="V335" s="166"/>
    </row>
    <row r="336" spans="1:23" s="39" customFormat="1" ht="62.45" customHeight="1" x14ac:dyDescent="0.25">
      <c r="A336" s="69"/>
      <c r="B336" s="267"/>
      <c r="C336" s="191"/>
      <c r="D336" s="191"/>
      <c r="E336" s="194"/>
      <c r="F336" s="95" t="s">
        <v>25</v>
      </c>
      <c r="G336" s="90">
        <f>SUM(H336:M336)</f>
        <v>0</v>
      </c>
      <c r="H336" s="90">
        <f>H339+H342</f>
        <v>0</v>
      </c>
      <c r="I336" s="90">
        <f t="shared" ref="I336:M336" si="130">I339+I342</f>
        <v>0</v>
      </c>
      <c r="J336" s="90">
        <f t="shared" si="130"/>
        <v>0</v>
      </c>
      <c r="K336" s="90">
        <f t="shared" si="130"/>
        <v>0</v>
      </c>
      <c r="L336" s="90">
        <f t="shared" si="130"/>
        <v>0</v>
      </c>
      <c r="M336" s="90">
        <f t="shared" si="130"/>
        <v>0</v>
      </c>
      <c r="N336" s="167"/>
      <c r="O336" s="167"/>
      <c r="P336" s="167"/>
      <c r="Q336" s="167"/>
      <c r="R336" s="167"/>
      <c r="S336" s="167"/>
      <c r="T336" s="167"/>
      <c r="U336" s="167"/>
      <c r="V336" s="167"/>
    </row>
    <row r="337" spans="1:22" s="39" customFormat="1" ht="62.45" customHeight="1" x14ac:dyDescent="0.25">
      <c r="A337" s="69"/>
      <c r="B337" s="183" t="s">
        <v>112</v>
      </c>
      <c r="C337" s="189">
        <v>2025</v>
      </c>
      <c r="D337" s="189">
        <v>2030</v>
      </c>
      <c r="E337" s="192" t="s">
        <v>153</v>
      </c>
      <c r="F337" s="95" t="s">
        <v>17</v>
      </c>
      <c r="G337" s="90">
        <f t="shared" ref="G337:M337" si="131">G338+G339</f>
        <v>0</v>
      </c>
      <c r="H337" s="90">
        <f t="shared" si="131"/>
        <v>0</v>
      </c>
      <c r="I337" s="90">
        <f t="shared" si="131"/>
        <v>0</v>
      </c>
      <c r="J337" s="86">
        <f>J338+J339</f>
        <v>0</v>
      </c>
      <c r="K337" s="90">
        <f t="shared" si="131"/>
        <v>0</v>
      </c>
      <c r="L337" s="90">
        <f t="shared" si="131"/>
        <v>0</v>
      </c>
      <c r="M337" s="90">
        <f t="shared" si="131"/>
        <v>0</v>
      </c>
      <c r="N337" s="165" t="s">
        <v>89</v>
      </c>
      <c r="O337" s="165" t="s">
        <v>90</v>
      </c>
      <c r="P337" s="165">
        <f>SUM(Q337:V339)</f>
        <v>0</v>
      </c>
      <c r="Q337" s="165"/>
      <c r="R337" s="165"/>
      <c r="S337" s="165"/>
      <c r="T337" s="165"/>
      <c r="U337" s="165"/>
      <c r="V337" s="165"/>
    </row>
    <row r="338" spans="1:22" s="39" customFormat="1" ht="62.45" customHeight="1" x14ac:dyDescent="0.25">
      <c r="A338" s="69"/>
      <c r="B338" s="184"/>
      <c r="C338" s="190"/>
      <c r="D338" s="190"/>
      <c r="E338" s="193"/>
      <c r="F338" s="95" t="s">
        <v>24</v>
      </c>
      <c r="G338" s="90">
        <f>SUM(H338:M338)</f>
        <v>0</v>
      </c>
      <c r="H338" s="90">
        <v>0</v>
      </c>
      <c r="I338" s="90">
        <v>0</v>
      </c>
      <c r="J338" s="90">
        <v>0</v>
      </c>
      <c r="K338" s="90">
        <v>0</v>
      </c>
      <c r="L338" s="90">
        <v>0</v>
      </c>
      <c r="M338" s="90">
        <v>0</v>
      </c>
      <c r="N338" s="166"/>
      <c r="O338" s="166"/>
      <c r="P338" s="166"/>
      <c r="Q338" s="166"/>
      <c r="R338" s="166"/>
      <c r="S338" s="166"/>
      <c r="T338" s="166"/>
      <c r="U338" s="166"/>
      <c r="V338" s="166"/>
    </row>
    <row r="339" spans="1:22" s="70" customFormat="1" ht="62.45" customHeight="1" x14ac:dyDescent="0.25">
      <c r="A339" s="36"/>
      <c r="B339" s="185"/>
      <c r="C339" s="191"/>
      <c r="D339" s="191"/>
      <c r="E339" s="194"/>
      <c r="F339" s="95" t="s">
        <v>25</v>
      </c>
      <c r="G339" s="90">
        <f>SUM(H339:M339)</f>
        <v>0</v>
      </c>
      <c r="H339" s="90">
        <v>0</v>
      </c>
      <c r="I339" s="90">
        <v>0</v>
      </c>
      <c r="J339" s="90">
        <v>0</v>
      </c>
      <c r="K339" s="90">
        <v>0</v>
      </c>
      <c r="L339" s="90">
        <v>0</v>
      </c>
      <c r="M339" s="90">
        <v>0</v>
      </c>
      <c r="N339" s="167"/>
      <c r="O339" s="167"/>
      <c r="P339" s="167"/>
      <c r="Q339" s="167"/>
      <c r="R339" s="167"/>
      <c r="S339" s="167"/>
      <c r="T339" s="167"/>
      <c r="U339" s="167"/>
      <c r="V339" s="167"/>
    </row>
    <row r="340" spans="1:22" s="70" customFormat="1" ht="62.45" customHeight="1" x14ac:dyDescent="0.25">
      <c r="A340" s="36"/>
      <c r="B340" s="183" t="s">
        <v>113</v>
      </c>
      <c r="C340" s="189">
        <v>2025</v>
      </c>
      <c r="D340" s="189">
        <v>2030</v>
      </c>
      <c r="E340" s="192" t="s">
        <v>93</v>
      </c>
      <c r="F340" s="95" t="s">
        <v>17</v>
      </c>
      <c r="G340" s="90">
        <f t="shared" ref="G340:M340" si="132">G341+G342</f>
        <v>650000</v>
      </c>
      <c r="H340" s="90">
        <f t="shared" si="132"/>
        <v>300000</v>
      </c>
      <c r="I340" s="90">
        <f t="shared" si="132"/>
        <v>70000</v>
      </c>
      <c r="J340" s="86">
        <f t="shared" si="132"/>
        <v>70000</v>
      </c>
      <c r="K340" s="90">
        <f t="shared" si="132"/>
        <v>70000</v>
      </c>
      <c r="L340" s="90">
        <f t="shared" si="132"/>
        <v>70000</v>
      </c>
      <c r="M340" s="90">
        <f t="shared" si="132"/>
        <v>70000</v>
      </c>
      <c r="N340" s="165" t="s">
        <v>91</v>
      </c>
      <c r="O340" s="165" t="s">
        <v>90</v>
      </c>
      <c r="P340" s="165">
        <f>SUM(Q340:V342)</f>
        <v>1800</v>
      </c>
      <c r="Q340" s="165">
        <v>300</v>
      </c>
      <c r="R340" s="165">
        <v>300</v>
      </c>
      <c r="S340" s="165">
        <v>300</v>
      </c>
      <c r="T340" s="165">
        <v>300</v>
      </c>
      <c r="U340" s="165">
        <v>300</v>
      </c>
      <c r="V340" s="165">
        <v>300</v>
      </c>
    </row>
    <row r="341" spans="1:22" s="70" customFormat="1" ht="62.45" customHeight="1" x14ac:dyDescent="0.25">
      <c r="A341" s="36"/>
      <c r="B341" s="184"/>
      <c r="C341" s="190"/>
      <c r="D341" s="190"/>
      <c r="E341" s="193"/>
      <c r="F341" s="95" t="s">
        <v>24</v>
      </c>
      <c r="G341" s="90">
        <f>SUM(H341:M341)</f>
        <v>650000</v>
      </c>
      <c r="H341" s="90">
        <v>300000</v>
      </c>
      <c r="I341" s="90">
        <v>70000</v>
      </c>
      <c r="J341" s="90">
        <v>70000</v>
      </c>
      <c r="K341" s="90">
        <v>70000</v>
      </c>
      <c r="L341" s="90">
        <v>70000</v>
      </c>
      <c r="M341" s="90">
        <v>70000</v>
      </c>
      <c r="N341" s="166"/>
      <c r="O341" s="166"/>
      <c r="P341" s="166"/>
      <c r="Q341" s="166"/>
      <c r="R341" s="166"/>
      <c r="S341" s="166"/>
      <c r="T341" s="166"/>
      <c r="U341" s="166"/>
      <c r="V341" s="166"/>
    </row>
    <row r="342" spans="1:22" s="39" customFormat="1" ht="62.45" customHeight="1" x14ac:dyDescent="0.25">
      <c r="A342" s="144"/>
      <c r="B342" s="185"/>
      <c r="C342" s="191"/>
      <c r="D342" s="191"/>
      <c r="E342" s="194"/>
      <c r="F342" s="95" t="s">
        <v>25</v>
      </c>
      <c r="G342" s="90">
        <f>SUM(H342:M342)</f>
        <v>0</v>
      </c>
      <c r="H342" s="90">
        <v>0</v>
      </c>
      <c r="I342" s="90">
        <v>0</v>
      </c>
      <c r="J342" s="86">
        <v>0</v>
      </c>
      <c r="K342" s="90">
        <v>0</v>
      </c>
      <c r="L342" s="90">
        <v>0</v>
      </c>
      <c r="M342" s="90">
        <v>0</v>
      </c>
      <c r="N342" s="167"/>
      <c r="O342" s="167"/>
      <c r="P342" s="167"/>
      <c r="Q342" s="167"/>
      <c r="R342" s="167"/>
      <c r="S342" s="167"/>
      <c r="T342" s="167"/>
      <c r="U342" s="167"/>
      <c r="V342" s="167"/>
    </row>
    <row r="343" spans="1:22" ht="43.9" customHeight="1" x14ac:dyDescent="0.25">
      <c r="A343" s="248"/>
      <c r="B343" s="271" t="s">
        <v>49</v>
      </c>
      <c r="C343" s="198"/>
      <c r="D343" s="198"/>
      <c r="E343" s="198"/>
      <c r="F343" s="17" t="s">
        <v>17</v>
      </c>
      <c r="G343" s="21">
        <f>G344+G345</f>
        <v>110073390.09999999</v>
      </c>
      <c r="H343" s="21">
        <f>H344+H345</f>
        <v>20344740.100000001</v>
      </c>
      <c r="I343" s="21">
        <f t="shared" ref="I343:M343" si="133">I344+I345</f>
        <v>17945730</v>
      </c>
      <c r="J343" s="21">
        <f t="shared" si="133"/>
        <v>17945730</v>
      </c>
      <c r="K343" s="21">
        <f t="shared" si="133"/>
        <v>17945730</v>
      </c>
      <c r="L343" s="21">
        <f t="shared" si="133"/>
        <v>17945730</v>
      </c>
      <c r="M343" s="21">
        <f t="shared" si="133"/>
        <v>17945730</v>
      </c>
      <c r="N343" s="198" t="s">
        <v>16</v>
      </c>
      <c r="O343" s="198" t="s">
        <v>16</v>
      </c>
      <c r="P343" s="198" t="s">
        <v>16</v>
      </c>
      <c r="Q343" s="198" t="s">
        <v>16</v>
      </c>
      <c r="R343" s="198" t="s">
        <v>16</v>
      </c>
      <c r="S343" s="198" t="s">
        <v>16</v>
      </c>
      <c r="T343" s="198" t="s">
        <v>16</v>
      </c>
      <c r="U343" s="198" t="s">
        <v>16</v>
      </c>
      <c r="V343" s="198" t="s">
        <v>16</v>
      </c>
    </row>
    <row r="344" spans="1:22" ht="31.15" customHeight="1" x14ac:dyDescent="0.25">
      <c r="A344" s="249"/>
      <c r="B344" s="272"/>
      <c r="C344" s="199"/>
      <c r="D344" s="199"/>
      <c r="E344" s="199"/>
      <c r="F344" s="17" t="s">
        <v>24</v>
      </c>
      <c r="G344" s="21">
        <f>SUM(H344:M344)</f>
        <v>21703010.100000001</v>
      </c>
      <c r="H344" s="21">
        <f>H297+H308+H335</f>
        <v>5533010.0999999996</v>
      </c>
      <c r="I344" s="21">
        <f t="shared" ref="I344:M344" si="134">I297+I308+I335</f>
        <v>3234000</v>
      </c>
      <c r="J344" s="21">
        <f t="shared" si="134"/>
        <v>3234000</v>
      </c>
      <c r="K344" s="21">
        <f t="shared" si="134"/>
        <v>3234000</v>
      </c>
      <c r="L344" s="21">
        <f t="shared" si="134"/>
        <v>3234000</v>
      </c>
      <c r="M344" s="21">
        <f t="shared" si="134"/>
        <v>3234000</v>
      </c>
      <c r="N344" s="199"/>
      <c r="O344" s="199"/>
      <c r="P344" s="199"/>
      <c r="Q344" s="199"/>
      <c r="R344" s="199"/>
      <c r="S344" s="199"/>
      <c r="T344" s="199"/>
      <c r="U344" s="199"/>
      <c r="V344" s="199"/>
    </row>
    <row r="345" spans="1:22" ht="39.6" customHeight="1" x14ac:dyDescent="0.25">
      <c r="A345" s="250"/>
      <c r="B345" s="273"/>
      <c r="C345" s="200"/>
      <c r="D345" s="200"/>
      <c r="E345" s="200"/>
      <c r="F345" s="17" t="s">
        <v>25</v>
      </c>
      <c r="G345" s="21">
        <f>SUM(H345:M345)</f>
        <v>88370380</v>
      </c>
      <c r="H345" s="21">
        <f>H298+H309+H336</f>
        <v>14811730</v>
      </c>
      <c r="I345" s="21">
        <f t="shared" ref="I345:M345" si="135">I298+I309+I336</f>
        <v>14711730</v>
      </c>
      <c r="J345" s="21">
        <f t="shared" si="135"/>
        <v>14711730</v>
      </c>
      <c r="K345" s="21">
        <f t="shared" si="135"/>
        <v>14711730</v>
      </c>
      <c r="L345" s="21">
        <f t="shared" si="135"/>
        <v>14711730</v>
      </c>
      <c r="M345" s="21">
        <f t="shared" si="135"/>
        <v>14711730</v>
      </c>
      <c r="N345" s="200"/>
      <c r="O345" s="200"/>
      <c r="P345" s="200"/>
      <c r="Q345" s="200"/>
      <c r="R345" s="200"/>
      <c r="S345" s="200"/>
      <c r="T345" s="200"/>
      <c r="U345" s="200"/>
      <c r="V345" s="200"/>
    </row>
    <row r="346" spans="1:22" ht="31.15" customHeight="1" x14ac:dyDescent="0.25">
      <c r="A346" s="248"/>
      <c r="B346" s="117" t="s">
        <v>154</v>
      </c>
      <c r="C346" s="82">
        <v>2025</v>
      </c>
      <c r="D346" s="82">
        <v>2030</v>
      </c>
      <c r="E346" s="82" t="s">
        <v>31</v>
      </c>
      <c r="F346" s="82" t="s">
        <v>31</v>
      </c>
      <c r="G346" s="90" t="s">
        <v>31</v>
      </c>
      <c r="H346" s="90" t="s">
        <v>31</v>
      </c>
      <c r="I346" s="90" t="s">
        <v>31</v>
      </c>
      <c r="J346" s="86" t="s">
        <v>31</v>
      </c>
      <c r="K346" s="90" t="s">
        <v>31</v>
      </c>
      <c r="L346" s="90" t="s">
        <v>31</v>
      </c>
      <c r="M346" s="90" t="s">
        <v>31</v>
      </c>
      <c r="N346" s="14" t="s">
        <v>31</v>
      </c>
      <c r="O346" s="14"/>
      <c r="P346" s="14"/>
      <c r="Q346" s="14"/>
      <c r="R346" s="14"/>
      <c r="S346" s="14"/>
      <c r="T346" s="14"/>
      <c r="U346" s="14"/>
      <c r="V346" s="14"/>
    </row>
    <row r="347" spans="1:22" ht="49.15" customHeight="1" x14ac:dyDescent="0.25">
      <c r="A347" s="249"/>
      <c r="B347" s="110" t="s">
        <v>155</v>
      </c>
      <c r="C347" s="82">
        <v>2025</v>
      </c>
      <c r="D347" s="82">
        <v>2030</v>
      </c>
      <c r="E347" s="82" t="s">
        <v>31</v>
      </c>
      <c r="F347" s="82" t="s">
        <v>31</v>
      </c>
      <c r="G347" s="90" t="s">
        <v>31</v>
      </c>
      <c r="H347" s="90" t="s">
        <v>31</v>
      </c>
      <c r="I347" s="90" t="s">
        <v>31</v>
      </c>
      <c r="J347" s="86" t="s">
        <v>31</v>
      </c>
      <c r="K347" s="90" t="s">
        <v>31</v>
      </c>
      <c r="L347" s="90" t="s">
        <v>31</v>
      </c>
      <c r="M347" s="90" t="s">
        <v>31</v>
      </c>
      <c r="N347" s="14"/>
      <c r="O347" s="14"/>
      <c r="P347" s="14"/>
      <c r="Q347" s="14"/>
      <c r="R347" s="14"/>
      <c r="S347" s="14"/>
      <c r="T347" s="14"/>
      <c r="U347" s="14"/>
      <c r="V347" s="14"/>
    </row>
    <row r="348" spans="1:22" ht="30.75" customHeight="1" x14ac:dyDescent="0.25">
      <c r="A348" s="250"/>
      <c r="B348" s="183" t="s">
        <v>156</v>
      </c>
      <c r="C348" s="189">
        <v>2025</v>
      </c>
      <c r="D348" s="189">
        <v>2030</v>
      </c>
      <c r="E348" s="189" t="s">
        <v>98</v>
      </c>
      <c r="F348" s="95" t="s">
        <v>17</v>
      </c>
      <c r="G348" s="90" t="s">
        <v>31</v>
      </c>
      <c r="H348" s="90" t="s">
        <v>31</v>
      </c>
      <c r="I348" s="90" t="s">
        <v>31</v>
      </c>
      <c r="J348" s="86" t="s">
        <v>31</v>
      </c>
      <c r="K348" s="90" t="s">
        <v>31</v>
      </c>
      <c r="L348" s="90" t="s">
        <v>31</v>
      </c>
      <c r="M348" s="90" t="s">
        <v>31</v>
      </c>
      <c r="N348" s="165" t="s">
        <v>31</v>
      </c>
      <c r="O348" s="165" t="s">
        <v>31</v>
      </c>
      <c r="P348" s="165" t="s">
        <v>31</v>
      </c>
      <c r="Q348" s="165" t="s">
        <v>31</v>
      </c>
      <c r="R348" s="165" t="s">
        <v>31</v>
      </c>
      <c r="S348" s="165" t="s">
        <v>31</v>
      </c>
      <c r="T348" s="165" t="s">
        <v>31</v>
      </c>
      <c r="U348" s="165" t="s">
        <v>31</v>
      </c>
      <c r="V348" s="165" t="s">
        <v>31</v>
      </c>
    </row>
    <row r="349" spans="1:22" ht="31.15" customHeight="1" x14ac:dyDescent="0.25">
      <c r="A349" s="248"/>
      <c r="B349" s="184"/>
      <c r="C349" s="190"/>
      <c r="D349" s="190"/>
      <c r="E349" s="190"/>
      <c r="F349" s="95" t="s">
        <v>24</v>
      </c>
      <c r="G349" s="90" t="s">
        <v>31</v>
      </c>
      <c r="H349" s="90" t="s">
        <v>31</v>
      </c>
      <c r="I349" s="90" t="s">
        <v>31</v>
      </c>
      <c r="J349" s="86" t="s">
        <v>31</v>
      </c>
      <c r="K349" s="90" t="s">
        <v>31</v>
      </c>
      <c r="L349" s="90" t="s">
        <v>31</v>
      </c>
      <c r="M349" s="90" t="s">
        <v>31</v>
      </c>
      <c r="N349" s="166"/>
      <c r="O349" s="166"/>
      <c r="P349" s="166"/>
      <c r="Q349" s="166"/>
      <c r="R349" s="166"/>
      <c r="S349" s="166"/>
      <c r="T349" s="166"/>
      <c r="U349" s="166"/>
      <c r="V349" s="166"/>
    </row>
    <row r="350" spans="1:22" ht="42" customHeight="1" x14ac:dyDescent="0.25">
      <c r="A350" s="249"/>
      <c r="B350" s="185"/>
      <c r="C350" s="191"/>
      <c r="D350" s="191"/>
      <c r="E350" s="191"/>
      <c r="F350" s="95" t="s">
        <v>25</v>
      </c>
      <c r="G350" s="90" t="s">
        <v>31</v>
      </c>
      <c r="H350" s="90" t="s">
        <v>31</v>
      </c>
      <c r="I350" s="90" t="s">
        <v>31</v>
      </c>
      <c r="J350" s="86" t="s">
        <v>31</v>
      </c>
      <c r="K350" s="90" t="s">
        <v>31</v>
      </c>
      <c r="L350" s="90" t="s">
        <v>31</v>
      </c>
      <c r="M350" s="90" t="s">
        <v>31</v>
      </c>
      <c r="N350" s="167"/>
      <c r="O350" s="167"/>
      <c r="P350" s="167"/>
      <c r="Q350" s="167"/>
      <c r="R350" s="167"/>
      <c r="S350" s="167"/>
      <c r="T350" s="167"/>
      <c r="U350" s="167"/>
      <c r="V350" s="167"/>
    </row>
    <row r="351" spans="1:22" ht="45.6" customHeight="1" x14ac:dyDescent="0.25">
      <c r="A351" s="250"/>
      <c r="B351" s="192" t="s">
        <v>157</v>
      </c>
      <c r="C351" s="189">
        <v>2025</v>
      </c>
      <c r="D351" s="255">
        <v>2030</v>
      </c>
      <c r="E351" s="255" t="s">
        <v>98</v>
      </c>
      <c r="F351" s="95" t="s">
        <v>17</v>
      </c>
      <c r="G351" s="91">
        <f>G352+G353</f>
        <v>980000</v>
      </c>
      <c r="H351" s="91">
        <f>H352+H353</f>
        <v>490000</v>
      </c>
      <c r="I351" s="91">
        <f t="shared" ref="I351:M351" si="136">I352+I353</f>
        <v>490000</v>
      </c>
      <c r="J351" s="91">
        <f t="shared" si="136"/>
        <v>0</v>
      </c>
      <c r="K351" s="91">
        <f t="shared" si="136"/>
        <v>0</v>
      </c>
      <c r="L351" s="91">
        <f t="shared" si="136"/>
        <v>0</v>
      </c>
      <c r="M351" s="91">
        <f t="shared" si="136"/>
        <v>0</v>
      </c>
      <c r="N351" s="165" t="s">
        <v>16</v>
      </c>
      <c r="O351" s="165" t="s">
        <v>16</v>
      </c>
      <c r="P351" s="165" t="s">
        <v>16</v>
      </c>
      <c r="Q351" s="165" t="s">
        <v>16</v>
      </c>
      <c r="R351" s="165" t="s">
        <v>16</v>
      </c>
      <c r="S351" s="165" t="s">
        <v>16</v>
      </c>
      <c r="T351" s="165" t="s">
        <v>16</v>
      </c>
      <c r="U351" s="165" t="s">
        <v>16</v>
      </c>
      <c r="V351" s="165" t="s">
        <v>16</v>
      </c>
    </row>
    <row r="352" spans="1:22" ht="31.15" customHeight="1" x14ac:dyDescent="0.25">
      <c r="A352" s="248"/>
      <c r="B352" s="193"/>
      <c r="C352" s="190"/>
      <c r="D352" s="255"/>
      <c r="E352" s="255"/>
      <c r="F352" s="95" t="s">
        <v>24</v>
      </c>
      <c r="G352" s="91">
        <f>SUM(H352:M352)</f>
        <v>980000</v>
      </c>
      <c r="H352" s="91">
        <f>H355</f>
        <v>490000</v>
      </c>
      <c r="I352" s="91">
        <f t="shared" ref="I352:M352" si="137">I355</f>
        <v>490000</v>
      </c>
      <c r="J352" s="91">
        <f t="shared" si="137"/>
        <v>0</v>
      </c>
      <c r="K352" s="91">
        <f t="shared" si="137"/>
        <v>0</v>
      </c>
      <c r="L352" s="91">
        <f t="shared" si="137"/>
        <v>0</v>
      </c>
      <c r="M352" s="91">
        <f t="shared" si="137"/>
        <v>0</v>
      </c>
      <c r="N352" s="166"/>
      <c r="O352" s="166"/>
      <c r="P352" s="166"/>
      <c r="Q352" s="166"/>
      <c r="R352" s="166"/>
      <c r="S352" s="166"/>
      <c r="T352" s="166"/>
      <c r="U352" s="166"/>
      <c r="V352" s="166"/>
    </row>
    <row r="353" spans="1:22" ht="38.450000000000003" customHeight="1" x14ac:dyDescent="0.25">
      <c r="A353" s="249"/>
      <c r="B353" s="194"/>
      <c r="C353" s="191"/>
      <c r="D353" s="255"/>
      <c r="E353" s="255"/>
      <c r="F353" s="95" t="s">
        <v>25</v>
      </c>
      <c r="G353" s="91">
        <f>SUM(H353:M353)</f>
        <v>0</v>
      </c>
      <c r="H353" s="91">
        <f>H356</f>
        <v>0</v>
      </c>
      <c r="I353" s="91">
        <f t="shared" ref="I353:M353" si="138">I356</f>
        <v>0</v>
      </c>
      <c r="J353" s="91">
        <f t="shared" si="138"/>
        <v>0</v>
      </c>
      <c r="K353" s="91">
        <f t="shared" si="138"/>
        <v>0</v>
      </c>
      <c r="L353" s="91">
        <f t="shared" si="138"/>
        <v>0</v>
      </c>
      <c r="M353" s="91">
        <f t="shared" si="138"/>
        <v>0</v>
      </c>
      <c r="N353" s="167"/>
      <c r="O353" s="167"/>
      <c r="P353" s="167"/>
      <c r="Q353" s="167"/>
      <c r="R353" s="167"/>
      <c r="S353" s="167"/>
      <c r="T353" s="167"/>
      <c r="U353" s="167"/>
      <c r="V353" s="167"/>
    </row>
    <row r="354" spans="1:22" ht="62.45" customHeight="1" x14ac:dyDescent="0.25">
      <c r="A354" s="250"/>
      <c r="B354" s="192" t="s">
        <v>158</v>
      </c>
      <c r="C354" s="189">
        <v>2025</v>
      </c>
      <c r="D354" s="255">
        <v>2030</v>
      </c>
      <c r="E354" s="255" t="s">
        <v>98</v>
      </c>
      <c r="F354" s="95" t="s">
        <v>17</v>
      </c>
      <c r="G354" s="91">
        <f>G355+G356</f>
        <v>980000</v>
      </c>
      <c r="H354" s="91">
        <f>H355+H356</f>
        <v>490000</v>
      </c>
      <c r="I354" s="91">
        <f t="shared" ref="I354:M354" si="139">I355+I356</f>
        <v>490000</v>
      </c>
      <c r="J354" s="91">
        <f t="shared" si="139"/>
        <v>0</v>
      </c>
      <c r="K354" s="91">
        <f t="shared" si="139"/>
        <v>0</v>
      </c>
      <c r="L354" s="91">
        <f t="shared" si="139"/>
        <v>0</v>
      </c>
      <c r="M354" s="91">
        <f t="shared" si="139"/>
        <v>0</v>
      </c>
      <c r="N354" s="254" t="s">
        <v>159</v>
      </c>
      <c r="O354" s="220" t="s">
        <v>160</v>
      </c>
      <c r="P354" s="220">
        <f>SUM(Q354:V356)</f>
        <v>10</v>
      </c>
      <c r="Q354" s="220">
        <v>5</v>
      </c>
      <c r="R354" s="220">
        <v>5</v>
      </c>
      <c r="S354" s="220"/>
      <c r="T354" s="220"/>
      <c r="U354" s="220"/>
      <c r="V354" s="220"/>
    </row>
    <row r="355" spans="1:22" ht="31.15" customHeight="1" x14ac:dyDescent="0.25">
      <c r="A355" s="116"/>
      <c r="B355" s="193"/>
      <c r="C355" s="190"/>
      <c r="D355" s="255"/>
      <c r="E355" s="255"/>
      <c r="F355" s="95" t="s">
        <v>24</v>
      </c>
      <c r="G355" s="91">
        <f>SUM(H355:M355)</f>
        <v>980000</v>
      </c>
      <c r="H355" s="91">
        <v>490000</v>
      </c>
      <c r="I355" s="91">
        <v>490000</v>
      </c>
      <c r="J355" s="91">
        <v>0</v>
      </c>
      <c r="K355" s="91">
        <v>0</v>
      </c>
      <c r="L355" s="91">
        <v>0</v>
      </c>
      <c r="M355" s="91">
        <v>0</v>
      </c>
      <c r="N355" s="254"/>
      <c r="O355" s="220"/>
      <c r="P355" s="220"/>
      <c r="Q355" s="220"/>
      <c r="R355" s="220"/>
      <c r="S355" s="220"/>
      <c r="T355" s="220"/>
      <c r="U355" s="220"/>
      <c r="V355" s="220"/>
    </row>
    <row r="356" spans="1:22" ht="52.15" customHeight="1" x14ac:dyDescent="0.25">
      <c r="A356" s="116"/>
      <c r="B356" s="194"/>
      <c r="C356" s="191"/>
      <c r="D356" s="255"/>
      <c r="E356" s="255"/>
      <c r="F356" s="95" t="s">
        <v>25</v>
      </c>
      <c r="G356" s="91">
        <f>SUM(H356:M356)</f>
        <v>0</v>
      </c>
      <c r="H356" s="91">
        <v>0</v>
      </c>
      <c r="I356" s="91">
        <v>0</v>
      </c>
      <c r="J356" s="91">
        <v>0</v>
      </c>
      <c r="K356" s="91">
        <v>0</v>
      </c>
      <c r="L356" s="91">
        <v>0</v>
      </c>
      <c r="M356" s="91">
        <v>0</v>
      </c>
      <c r="N356" s="254"/>
      <c r="O356" s="220"/>
      <c r="P356" s="220"/>
      <c r="Q356" s="220"/>
      <c r="R356" s="220"/>
      <c r="S356" s="220"/>
      <c r="T356" s="220"/>
      <c r="U356" s="220"/>
      <c r="V356" s="220"/>
    </row>
    <row r="357" spans="1:22" s="115" customFormat="1" ht="36.6" customHeight="1" x14ac:dyDescent="0.25">
      <c r="A357" s="49"/>
      <c r="B357" s="305" t="s">
        <v>161</v>
      </c>
      <c r="C357" s="189">
        <v>2025</v>
      </c>
      <c r="D357" s="255">
        <v>2030</v>
      </c>
      <c r="E357" s="255" t="s">
        <v>98</v>
      </c>
      <c r="F357" s="95" t="s">
        <v>17</v>
      </c>
      <c r="G357" s="90" t="s">
        <v>31</v>
      </c>
      <c r="H357" s="90" t="s">
        <v>31</v>
      </c>
      <c r="I357" s="90" t="s">
        <v>31</v>
      </c>
      <c r="J357" s="86" t="s">
        <v>31</v>
      </c>
      <c r="K357" s="90" t="s">
        <v>31</v>
      </c>
      <c r="L357" s="90" t="s">
        <v>31</v>
      </c>
      <c r="M357" s="90" t="s">
        <v>31</v>
      </c>
      <c r="N357" s="165" t="s">
        <v>31</v>
      </c>
      <c r="O357" s="165" t="s">
        <v>31</v>
      </c>
      <c r="P357" s="165" t="s">
        <v>31</v>
      </c>
      <c r="Q357" s="165" t="s">
        <v>31</v>
      </c>
      <c r="R357" s="165" t="s">
        <v>31</v>
      </c>
      <c r="S357" s="165" t="s">
        <v>31</v>
      </c>
      <c r="T357" s="165" t="s">
        <v>31</v>
      </c>
      <c r="U357" s="165" t="s">
        <v>31</v>
      </c>
      <c r="V357" s="165" t="s">
        <v>31</v>
      </c>
    </row>
    <row r="358" spans="1:22" s="50" customFormat="1" ht="36.6" customHeight="1" x14ac:dyDescent="0.25">
      <c r="A358" s="248"/>
      <c r="B358" s="306"/>
      <c r="C358" s="190"/>
      <c r="D358" s="255"/>
      <c r="E358" s="255"/>
      <c r="F358" s="95" t="s">
        <v>24</v>
      </c>
      <c r="G358" s="90" t="s">
        <v>31</v>
      </c>
      <c r="H358" s="90" t="s">
        <v>31</v>
      </c>
      <c r="I358" s="90" t="s">
        <v>31</v>
      </c>
      <c r="J358" s="86" t="s">
        <v>31</v>
      </c>
      <c r="K358" s="90" t="s">
        <v>31</v>
      </c>
      <c r="L358" s="90" t="s">
        <v>31</v>
      </c>
      <c r="M358" s="90" t="s">
        <v>31</v>
      </c>
      <c r="N358" s="166"/>
      <c r="O358" s="166"/>
      <c r="P358" s="166"/>
      <c r="Q358" s="166"/>
      <c r="R358" s="166"/>
      <c r="S358" s="166"/>
      <c r="T358" s="166"/>
      <c r="U358" s="166"/>
      <c r="V358" s="166"/>
    </row>
    <row r="359" spans="1:22" s="50" customFormat="1" ht="36.6" customHeight="1" x14ac:dyDescent="0.25">
      <c r="A359" s="249"/>
      <c r="B359" s="307"/>
      <c r="C359" s="191"/>
      <c r="D359" s="255"/>
      <c r="E359" s="255"/>
      <c r="F359" s="95" t="s">
        <v>25</v>
      </c>
      <c r="G359" s="90" t="s">
        <v>31</v>
      </c>
      <c r="H359" s="90" t="s">
        <v>31</v>
      </c>
      <c r="I359" s="90" t="s">
        <v>31</v>
      </c>
      <c r="J359" s="86" t="s">
        <v>31</v>
      </c>
      <c r="K359" s="90" t="s">
        <v>31</v>
      </c>
      <c r="L359" s="90" t="s">
        <v>31</v>
      </c>
      <c r="M359" s="90" t="s">
        <v>31</v>
      </c>
      <c r="N359" s="167"/>
      <c r="O359" s="167"/>
      <c r="P359" s="167"/>
      <c r="Q359" s="167"/>
      <c r="R359" s="167"/>
      <c r="S359" s="167"/>
      <c r="T359" s="167"/>
      <c r="U359" s="167"/>
      <c r="V359" s="167"/>
    </row>
    <row r="360" spans="1:22" s="50" customFormat="1" ht="103.15" customHeight="1" x14ac:dyDescent="0.25">
      <c r="A360" s="250"/>
      <c r="B360" s="192" t="s">
        <v>162</v>
      </c>
      <c r="C360" s="189">
        <v>2025</v>
      </c>
      <c r="D360" s="255">
        <v>2030</v>
      </c>
      <c r="E360" s="255" t="s">
        <v>98</v>
      </c>
      <c r="F360" s="95" t="s">
        <v>17</v>
      </c>
      <c r="G360" s="91">
        <f t="shared" ref="G360:M360" si="140">G361+G362</f>
        <v>300000</v>
      </c>
      <c r="H360" s="91">
        <f t="shared" si="140"/>
        <v>50000</v>
      </c>
      <c r="I360" s="91">
        <f t="shared" si="140"/>
        <v>50000</v>
      </c>
      <c r="J360" s="91">
        <f t="shared" si="140"/>
        <v>50000</v>
      </c>
      <c r="K360" s="91">
        <f t="shared" si="140"/>
        <v>50000</v>
      </c>
      <c r="L360" s="91">
        <f t="shared" si="140"/>
        <v>50000</v>
      </c>
      <c r="M360" s="91">
        <f t="shared" si="140"/>
        <v>50000</v>
      </c>
      <c r="N360" s="165" t="s">
        <v>16</v>
      </c>
      <c r="O360" s="165" t="s">
        <v>16</v>
      </c>
      <c r="P360" s="165" t="s">
        <v>16</v>
      </c>
      <c r="Q360" s="165" t="s">
        <v>16</v>
      </c>
      <c r="R360" s="165" t="s">
        <v>16</v>
      </c>
      <c r="S360" s="165" t="s">
        <v>16</v>
      </c>
      <c r="T360" s="165" t="s">
        <v>16</v>
      </c>
      <c r="U360" s="165" t="s">
        <v>16</v>
      </c>
      <c r="V360" s="165" t="s">
        <v>16</v>
      </c>
    </row>
    <row r="361" spans="1:22" ht="31.15" customHeight="1" x14ac:dyDescent="0.25">
      <c r="A361" s="248"/>
      <c r="B361" s="193"/>
      <c r="C361" s="190"/>
      <c r="D361" s="255"/>
      <c r="E361" s="255"/>
      <c r="F361" s="95" t="s">
        <v>24</v>
      </c>
      <c r="G361" s="91">
        <f>SUM(H361:M361)</f>
        <v>300000</v>
      </c>
      <c r="H361" s="91">
        <f>H364</f>
        <v>50000</v>
      </c>
      <c r="I361" s="91">
        <f t="shared" ref="I361:M361" si="141">I364</f>
        <v>50000</v>
      </c>
      <c r="J361" s="91">
        <f t="shared" si="141"/>
        <v>50000</v>
      </c>
      <c r="K361" s="91">
        <f t="shared" si="141"/>
        <v>50000</v>
      </c>
      <c r="L361" s="91">
        <f t="shared" si="141"/>
        <v>50000</v>
      </c>
      <c r="M361" s="91">
        <f t="shared" si="141"/>
        <v>50000</v>
      </c>
      <c r="N361" s="166"/>
      <c r="O361" s="166"/>
      <c r="P361" s="166"/>
      <c r="Q361" s="166"/>
      <c r="R361" s="166"/>
      <c r="S361" s="166"/>
      <c r="T361" s="166"/>
      <c r="U361" s="166"/>
      <c r="V361" s="166"/>
    </row>
    <row r="362" spans="1:22" ht="100.9" customHeight="1" x14ac:dyDescent="0.25">
      <c r="A362" s="249"/>
      <c r="B362" s="194"/>
      <c r="C362" s="191"/>
      <c r="D362" s="255"/>
      <c r="E362" s="255"/>
      <c r="F362" s="95" t="s">
        <v>25</v>
      </c>
      <c r="G362" s="91">
        <f>SUM(H362:M362)</f>
        <v>0</v>
      </c>
      <c r="H362" s="91">
        <f>H365</f>
        <v>0</v>
      </c>
      <c r="I362" s="91">
        <f t="shared" ref="I362:M362" si="142">I365</f>
        <v>0</v>
      </c>
      <c r="J362" s="91">
        <f t="shared" si="142"/>
        <v>0</v>
      </c>
      <c r="K362" s="91">
        <f t="shared" si="142"/>
        <v>0</v>
      </c>
      <c r="L362" s="91">
        <f t="shared" si="142"/>
        <v>0</v>
      </c>
      <c r="M362" s="91">
        <f t="shared" si="142"/>
        <v>0</v>
      </c>
      <c r="N362" s="167"/>
      <c r="O362" s="167"/>
      <c r="P362" s="167"/>
      <c r="Q362" s="167"/>
      <c r="R362" s="167"/>
      <c r="S362" s="167"/>
      <c r="T362" s="167"/>
      <c r="U362" s="167"/>
      <c r="V362" s="167"/>
    </row>
    <row r="363" spans="1:22" ht="34.5" customHeight="1" x14ac:dyDescent="0.25">
      <c r="A363" s="250"/>
      <c r="B363" s="214" t="s">
        <v>163</v>
      </c>
      <c r="C363" s="189">
        <v>2025</v>
      </c>
      <c r="D363" s="255">
        <v>2030</v>
      </c>
      <c r="E363" s="304" t="s">
        <v>98</v>
      </c>
      <c r="F363" s="123" t="s">
        <v>17</v>
      </c>
      <c r="G363" s="133">
        <f t="shared" ref="G363:M363" si="143">G364+G365</f>
        <v>300000</v>
      </c>
      <c r="H363" s="133">
        <f t="shared" si="143"/>
        <v>50000</v>
      </c>
      <c r="I363" s="133">
        <f t="shared" si="143"/>
        <v>50000</v>
      </c>
      <c r="J363" s="133">
        <f t="shared" si="143"/>
        <v>50000</v>
      </c>
      <c r="K363" s="133">
        <f t="shared" si="143"/>
        <v>50000</v>
      </c>
      <c r="L363" s="133">
        <f t="shared" si="143"/>
        <v>50000</v>
      </c>
      <c r="M363" s="133">
        <f t="shared" si="143"/>
        <v>50000</v>
      </c>
      <c r="N363" s="254" t="s">
        <v>164</v>
      </c>
      <c r="O363" s="220" t="s">
        <v>160</v>
      </c>
      <c r="P363" s="220">
        <f>SUM(Q363:V365)</f>
        <v>6</v>
      </c>
      <c r="Q363" s="220">
        <v>1</v>
      </c>
      <c r="R363" s="220">
        <v>1</v>
      </c>
      <c r="S363" s="220">
        <v>1</v>
      </c>
      <c r="T363" s="220">
        <v>1</v>
      </c>
      <c r="U363" s="220">
        <v>1</v>
      </c>
      <c r="V363" s="220">
        <v>1</v>
      </c>
    </row>
    <row r="364" spans="1:22" ht="15.75" customHeight="1" x14ac:dyDescent="0.25">
      <c r="A364" s="248"/>
      <c r="B364" s="215"/>
      <c r="C364" s="190"/>
      <c r="D364" s="255"/>
      <c r="E364" s="304"/>
      <c r="F364" s="123" t="s">
        <v>24</v>
      </c>
      <c r="G364" s="133">
        <f>SUM(H364:M364)</f>
        <v>300000</v>
      </c>
      <c r="H364" s="133">
        <v>50000</v>
      </c>
      <c r="I364" s="133">
        <v>50000</v>
      </c>
      <c r="J364" s="133">
        <v>50000</v>
      </c>
      <c r="K364" s="133">
        <v>50000</v>
      </c>
      <c r="L364" s="133">
        <v>50000</v>
      </c>
      <c r="M364" s="133">
        <v>50000</v>
      </c>
      <c r="N364" s="254"/>
      <c r="O364" s="220"/>
      <c r="P364" s="220"/>
      <c r="Q364" s="220"/>
      <c r="R364" s="220"/>
      <c r="S364" s="220"/>
      <c r="T364" s="220"/>
      <c r="U364" s="220"/>
      <c r="V364" s="220"/>
    </row>
    <row r="365" spans="1:22" ht="44.45" customHeight="1" x14ac:dyDescent="0.25">
      <c r="A365" s="249"/>
      <c r="B365" s="216"/>
      <c r="C365" s="191"/>
      <c r="D365" s="255"/>
      <c r="E365" s="304"/>
      <c r="F365" s="123" t="s">
        <v>25</v>
      </c>
      <c r="G365" s="133">
        <f>SUM(H365:M365)</f>
        <v>0</v>
      </c>
      <c r="H365" s="133">
        <v>0</v>
      </c>
      <c r="I365" s="133">
        <v>0</v>
      </c>
      <c r="J365" s="133">
        <v>0</v>
      </c>
      <c r="K365" s="133">
        <v>0</v>
      </c>
      <c r="L365" s="133">
        <v>0</v>
      </c>
      <c r="M365" s="133">
        <v>0</v>
      </c>
      <c r="N365" s="254"/>
      <c r="O365" s="220"/>
      <c r="P365" s="220"/>
      <c r="Q365" s="220"/>
      <c r="R365" s="220"/>
      <c r="S365" s="220"/>
      <c r="T365" s="220"/>
      <c r="U365" s="220"/>
      <c r="V365" s="220"/>
    </row>
    <row r="366" spans="1:22" ht="33" customHeight="1" x14ac:dyDescent="0.25">
      <c r="A366" s="250"/>
      <c r="B366" s="305" t="s">
        <v>165</v>
      </c>
      <c r="C366" s="189">
        <v>2025</v>
      </c>
      <c r="D366" s="255">
        <v>2030</v>
      </c>
      <c r="E366" s="255" t="s">
        <v>98</v>
      </c>
      <c r="F366" s="95" t="s">
        <v>17</v>
      </c>
      <c r="G366" s="90" t="s">
        <v>31</v>
      </c>
      <c r="H366" s="90" t="s">
        <v>31</v>
      </c>
      <c r="I366" s="90" t="s">
        <v>31</v>
      </c>
      <c r="J366" s="86" t="s">
        <v>31</v>
      </c>
      <c r="K366" s="90" t="s">
        <v>31</v>
      </c>
      <c r="L366" s="90" t="s">
        <v>31</v>
      </c>
      <c r="M366" s="90" t="s">
        <v>31</v>
      </c>
      <c r="N366" s="165" t="s">
        <v>31</v>
      </c>
      <c r="O366" s="165" t="s">
        <v>31</v>
      </c>
      <c r="P366" s="165" t="s">
        <v>31</v>
      </c>
      <c r="Q366" s="165" t="s">
        <v>31</v>
      </c>
      <c r="R366" s="165" t="s">
        <v>31</v>
      </c>
      <c r="S366" s="165" t="s">
        <v>31</v>
      </c>
      <c r="T366" s="165" t="s">
        <v>31</v>
      </c>
      <c r="U366" s="165" t="s">
        <v>31</v>
      </c>
      <c r="V366" s="165" t="s">
        <v>31</v>
      </c>
    </row>
    <row r="367" spans="1:22" ht="15.75" customHeight="1" x14ac:dyDescent="0.25">
      <c r="A367" s="248"/>
      <c r="B367" s="306"/>
      <c r="C367" s="190"/>
      <c r="D367" s="255"/>
      <c r="E367" s="255"/>
      <c r="F367" s="95" t="s">
        <v>24</v>
      </c>
      <c r="G367" s="90" t="s">
        <v>31</v>
      </c>
      <c r="H367" s="90" t="s">
        <v>31</v>
      </c>
      <c r="I367" s="90" t="s">
        <v>31</v>
      </c>
      <c r="J367" s="86" t="s">
        <v>31</v>
      </c>
      <c r="K367" s="90" t="s">
        <v>31</v>
      </c>
      <c r="L367" s="90" t="s">
        <v>31</v>
      </c>
      <c r="M367" s="90" t="s">
        <v>31</v>
      </c>
      <c r="N367" s="166"/>
      <c r="O367" s="166"/>
      <c r="P367" s="166"/>
      <c r="Q367" s="166"/>
      <c r="R367" s="166"/>
      <c r="S367" s="166"/>
      <c r="T367" s="166"/>
      <c r="U367" s="166"/>
      <c r="V367" s="166"/>
    </row>
    <row r="368" spans="1:22" ht="61.15" customHeight="1" x14ac:dyDescent="0.25">
      <c r="A368" s="249"/>
      <c r="B368" s="307"/>
      <c r="C368" s="191"/>
      <c r="D368" s="255"/>
      <c r="E368" s="255"/>
      <c r="F368" s="95" t="s">
        <v>25</v>
      </c>
      <c r="G368" s="90" t="s">
        <v>31</v>
      </c>
      <c r="H368" s="90" t="s">
        <v>31</v>
      </c>
      <c r="I368" s="90" t="s">
        <v>31</v>
      </c>
      <c r="J368" s="86" t="s">
        <v>31</v>
      </c>
      <c r="K368" s="90" t="s">
        <v>31</v>
      </c>
      <c r="L368" s="90" t="s">
        <v>31</v>
      </c>
      <c r="M368" s="90" t="s">
        <v>31</v>
      </c>
      <c r="N368" s="167"/>
      <c r="O368" s="167"/>
      <c r="P368" s="167"/>
      <c r="Q368" s="167"/>
      <c r="R368" s="167"/>
      <c r="S368" s="167"/>
      <c r="T368" s="167"/>
      <c r="U368" s="167"/>
      <c r="V368" s="167"/>
    </row>
    <row r="369" spans="1:23" ht="68.45" customHeight="1" x14ac:dyDescent="0.25">
      <c r="A369" s="250"/>
      <c r="B369" s="192" t="s">
        <v>166</v>
      </c>
      <c r="C369" s="189">
        <v>2025</v>
      </c>
      <c r="D369" s="255">
        <v>2030</v>
      </c>
      <c r="E369" s="255" t="s">
        <v>98</v>
      </c>
      <c r="F369" s="95" t="s">
        <v>17</v>
      </c>
      <c r="G369" s="91">
        <f t="shared" ref="G369:M369" si="144">G370+G371</f>
        <v>60000</v>
      </c>
      <c r="H369" s="91">
        <f t="shared" si="144"/>
        <v>10000</v>
      </c>
      <c r="I369" s="91">
        <f t="shared" si="144"/>
        <v>10000</v>
      </c>
      <c r="J369" s="91">
        <f t="shared" si="144"/>
        <v>10000</v>
      </c>
      <c r="K369" s="91">
        <f t="shared" si="144"/>
        <v>10000</v>
      </c>
      <c r="L369" s="91">
        <f t="shared" si="144"/>
        <v>10000</v>
      </c>
      <c r="M369" s="91">
        <f t="shared" si="144"/>
        <v>10000</v>
      </c>
      <c r="N369" s="165" t="s">
        <v>16</v>
      </c>
      <c r="O369" s="165" t="s">
        <v>16</v>
      </c>
      <c r="P369" s="165" t="s">
        <v>16</v>
      </c>
      <c r="Q369" s="165" t="s">
        <v>16</v>
      </c>
      <c r="R369" s="165" t="s">
        <v>16</v>
      </c>
      <c r="S369" s="165" t="s">
        <v>16</v>
      </c>
      <c r="T369" s="165" t="s">
        <v>16</v>
      </c>
      <c r="U369" s="165" t="s">
        <v>16</v>
      </c>
      <c r="V369" s="165" t="s">
        <v>16</v>
      </c>
      <c r="W369" s="8"/>
    </row>
    <row r="370" spans="1:23" ht="31.15" customHeight="1" x14ac:dyDescent="0.25">
      <c r="A370" s="248"/>
      <c r="B370" s="193"/>
      <c r="C370" s="190"/>
      <c r="D370" s="255"/>
      <c r="E370" s="255"/>
      <c r="F370" s="95" t="s">
        <v>24</v>
      </c>
      <c r="G370" s="91">
        <f>SUM(H370:M370)</f>
        <v>60000</v>
      </c>
      <c r="H370" s="91">
        <f>H373</f>
        <v>10000</v>
      </c>
      <c r="I370" s="91">
        <f t="shared" ref="I370:M370" si="145">I373</f>
        <v>10000</v>
      </c>
      <c r="J370" s="91">
        <f t="shared" si="145"/>
        <v>10000</v>
      </c>
      <c r="K370" s="91">
        <f t="shared" si="145"/>
        <v>10000</v>
      </c>
      <c r="L370" s="91">
        <f t="shared" si="145"/>
        <v>10000</v>
      </c>
      <c r="M370" s="91">
        <f t="shared" si="145"/>
        <v>10000</v>
      </c>
      <c r="N370" s="166"/>
      <c r="O370" s="166"/>
      <c r="P370" s="166"/>
      <c r="Q370" s="166"/>
      <c r="R370" s="166"/>
      <c r="S370" s="166"/>
      <c r="T370" s="166"/>
      <c r="U370" s="166"/>
      <c r="V370" s="166"/>
    </row>
    <row r="371" spans="1:23" ht="44.45" customHeight="1" x14ac:dyDescent="0.25">
      <c r="A371" s="249"/>
      <c r="B371" s="194"/>
      <c r="C371" s="191"/>
      <c r="D371" s="255"/>
      <c r="E371" s="255"/>
      <c r="F371" s="95" t="s">
        <v>25</v>
      </c>
      <c r="G371" s="91">
        <f>SUM(H371:M371)</f>
        <v>0</v>
      </c>
      <c r="H371" s="91">
        <f>H374</f>
        <v>0</v>
      </c>
      <c r="I371" s="91">
        <f t="shared" ref="I371:M371" si="146">I374</f>
        <v>0</v>
      </c>
      <c r="J371" s="91">
        <f t="shared" si="146"/>
        <v>0</v>
      </c>
      <c r="K371" s="91">
        <f t="shared" si="146"/>
        <v>0</v>
      </c>
      <c r="L371" s="91">
        <f t="shared" si="146"/>
        <v>0</v>
      </c>
      <c r="M371" s="91">
        <f t="shared" si="146"/>
        <v>0</v>
      </c>
      <c r="N371" s="167"/>
      <c r="O371" s="167"/>
      <c r="P371" s="167"/>
      <c r="Q371" s="167"/>
      <c r="R371" s="167"/>
      <c r="S371" s="167"/>
      <c r="T371" s="167"/>
      <c r="U371" s="167"/>
      <c r="V371" s="167"/>
    </row>
    <row r="372" spans="1:23" ht="52.5" customHeight="1" x14ac:dyDescent="0.25">
      <c r="A372" s="250"/>
      <c r="B372" s="192" t="s">
        <v>167</v>
      </c>
      <c r="C372" s="189">
        <v>2025</v>
      </c>
      <c r="D372" s="255">
        <v>2030</v>
      </c>
      <c r="E372" s="255" t="s">
        <v>98</v>
      </c>
      <c r="F372" s="95" t="s">
        <v>17</v>
      </c>
      <c r="G372" s="91">
        <f t="shared" ref="G372:M372" si="147">G373+G374</f>
        <v>60000</v>
      </c>
      <c r="H372" s="91">
        <f t="shared" si="147"/>
        <v>10000</v>
      </c>
      <c r="I372" s="91">
        <f t="shared" si="147"/>
        <v>10000</v>
      </c>
      <c r="J372" s="91">
        <f t="shared" si="147"/>
        <v>10000</v>
      </c>
      <c r="K372" s="91">
        <f t="shared" si="147"/>
        <v>10000</v>
      </c>
      <c r="L372" s="91">
        <f t="shared" si="147"/>
        <v>10000</v>
      </c>
      <c r="M372" s="91">
        <f t="shared" si="147"/>
        <v>10000</v>
      </c>
      <c r="N372" s="254" t="s">
        <v>168</v>
      </c>
      <c r="O372" s="220" t="s">
        <v>160</v>
      </c>
      <c r="P372" s="220">
        <f>SUM(Q372:V374)</f>
        <v>6</v>
      </c>
      <c r="Q372" s="220">
        <v>1</v>
      </c>
      <c r="R372" s="220">
        <v>1</v>
      </c>
      <c r="S372" s="220">
        <v>1</v>
      </c>
      <c r="T372" s="220">
        <v>1</v>
      </c>
      <c r="U372" s="220">
        <v>1</v>
      </c>
      <c r="V372" s="220">
        <v>1</v>
      </c>
    </row>
    <row r="373" spans="1:23" ht="31.15" customHeight="1" x14ac:dyDescent="0.25">
      <c r="A373" s="248"/>
      <c r="B373" s="193"/>
      <c r="C373" s="190"/>
      <c r="D373" s="255"/>
      <c r="E373" s="255"/>
      <c r="F373" s="95" t="s">
        <v>24</v>
      </c>
      <c r="G373" s="91">
        <f>SUM(H373:M373)</f>
        <v>60000</v>
      </c>
      <c r="H373" s="91">
        <v>10000</v>
      </c>
      <c r="I373" s="91">
        <v>10000</v>
      </c>
      <c r="J373" s="91">
        <v>10000</v>
      </c>
      <c r="K373" s="91">
        <v>10000</v>
      </c>
      <c r="L373" s="91">
        <v>10000</v>
      </c>
      <c r="M373" s="91">
        <v>10000</v>
      </c>
      <c r="N373" s="254"/>
      <c r="O373" s="220"/>
      <c r="P373" s="220"/>
      <c r="Q373" s="220"/>
      <c r="R373" s="220"/>
      <c r="S373" s="220"/>
      <c r="T373" s="220"/>
      <c r="U373" s="220"/>
      <c r="V373" s="220"/>
    </row>
    <row r="374" spans="1:23" ht="65.25" customHeight="1" x14ac:dyDescent="0.25">
      <c r="A374" s="249"/>
      <c r="B374" s="194"/>
      <c r="C374" s="191"/>
      <c r="D374" s="255"/>
      <c r="E374" s="255"/>
      <c r="F374" s="95" t="s">
        <v>25</v>
      </c>
      <c r="G374" s="91">
        <f>SUM(H374:M374)</f>
        <v>0</v>
      </c>
      <c r="H374" s="91">
        <v>0</v>
      </c>
      <c r="I374" s="91">
        <v>0</v>
      </c>
      <c r="J374" s="91">
        <v>0</v>
      </c>
      <c r="K374" s="91">
        <v>0</v>
      </c>
      <c r="L374" s="91">
        <v>0</v>
      </c>
      <c r="M374" s="91">
        <v>0</v>
      </c>
      <c r="N374" s="254"/>
      <c r="O374" s="220"/>
      <c r="P374" s="220"/>
      <c r="Q374" s="220"/>
      <c r="R374" s="220"/>
      <c r="S374" s="220"/>
      <c r="T374" s="220"/>
      <c r="U374" s="220"/>
      <c r="V374" s="220"/>
    </row>
    <row r="375" spans="1:23" ht="62.45" customHeight="1" x14ac:dyDescent="0.25">
      <c r="A375" s="250"/>
      <c r="B375" s="271" t="s">
        <v>169</v>
      </c>
      <c r="C375" s="198"/>
      <c r="D375" s="198"/>
      <c r="E375" s="198"/>
      <c r="F375" s="17" t="s">
        <v>17</v>
      </c>
      <c r="G375" s="21">
        <f>G376+G377</f>
        <v>1340000</v>
      </c>
      <c r="H375" s="21">
        <f>H376+H377</f>
        <v>550000</v>
      </c>
      <c r="I375" s="21">
        <f t="shared" ref="I375:M375" si="148">I376+I377</f>
        <v>550000</v>
      </c>
      <c r="J375" s="21">
        <f t="shared" si="148"/>
        <v>60000</v>
      </c>
      <c r="K375" s="21">
        <f t="shared" si="148"/>
        <v>60000</v>
      </c>
      <c r="L375" s="21">
        <f t="shared" si="148"/>
        <v>60000</v>
      </c>
      <c r="M375" s="21">
        <f t="shared" si="148"/>
        <v>60000</v>
      </c>
      <c r="N375" s="198" t="s">
        <v>16</v>
      </c>
      <c r="O375" s="198" t="s">
        <v>16</v>
      </c>
      <c r="P375" s="198" t="s">
        <v>16</v>
      </c>
      <c r="Q375" s="198" t="s">
        <v>16</v>
      </c>
      <c r="R375" s="198" t="s">
        <v>16</v>
      </c>
      <c r="S375" s="198" t="s">
        <v>16</v>
      </c>
      <c r="T375" s="198" t="s">
        <v>16</v>
      </c>
      <c r="U375" s="198" t="s">
        <v>16</v>
      </c>
      <c r="V375" s="198" t="s">
        <v>16</v>
      </c>
    </row>
    <row r="376" spans="1:23" ht="31.15" customHeight="1" x14ac:dyDescent="0.25">
      <c r="A376" s="248"/>
      <c r="B376" s="272"/>
      <c r="C376" s="199"/>
      <c r="D376" s="199"/>
      <c r="E376" s="199"/>
      <c r="F376" s="17" t="s">
        <v>24</v>
      </c>
      <c r="G376" s="21">
        <f>SUM(H376:M376)</f>
        <v>1340000</v>
      </c>
      <c r="H376" s="21">
        <f t="shared" ref="H376:M377" si="149">H352+H361+H370</f>
        <v>550000</v>
      </c>
      <c r="I376" s="21">
        <f t="shared" si="149"/>
        <v>550000</v>
      </c>
      <c r="J376" s="21">
        <f t="shared" si="149"/>
        <v>60000</v>
      </c>
      <c r="K376" s="21">
        <f t="shared" si="149"/>
        <v>60000</v>
      </c>
      <c r="L376" s="21">
        <f t="shared" si="149"/>
        <v>60000</v>
      </c>
      <c r="M376" s="21">
        <f t="shared" si="149"/>
        <v>60000</v>
      </c>
      <c r="N376" s="199"/>
      <c r="O376" s="199"/>
      <c r="P376" s="199"/>
      <c r="Q376" s="199"/>
      <c r="R376" s="199"/>
      <c r="S376" s="199"/>
      <c r="T376" s="199"/>
      <c r="U376" s="199"/>
      <c r="V376" s="199"/>
    </row>
    <row r="377" spans="1:23" ht="46.9" customHeight="1" x14ac:dyDescent="0.25">
      <c r="A377" s="249"/>
      <c r="B377" s="273"/>
      <c r="C377" s="200"/>
      <c r="D377" s="200"/>
      <c r="E377" s="200"/>
      <c r="F377" s="17" t="s">
        <v>25</v>
      </c>
      <c r="G377" s="21">
        <f>SUM(H377:M377)</f>
        <v>0</v>
      </c>
      <c r="H377" s="21">
        <f t="shared" si="149"/>
        <v>0</v>
      </c>
      <c r="I377" s="21">
        <f t="shared" si="149"/>
        <v>0</v>
      </c>
      <c r="J377" s="21">
        <f t="shared" si="149"/>
        <v>0</v>
      </c>
      <c r="K377" s="21">
        <f t="shared" si="149"/>
        <v>0</v>
      </c>
      <c r="L377" s="21">
        <f t="shared" si="149"/>
        <v>0</v>
      </c>
      <c r="M377" s="21">
        <f t="shared" si="149"/>
        <v>0</v>
      </c>
      <c r="N377" s="200"/>
      <c r="O377" s="200"/>
      <c r="P377" s="200"/>
      <c r="Q377" s="200"/>
      <c r="R377" s="200"/>
      <c r="S377" s="200"/>
      <c r="T377" s="200"/>
      <c r="U377" s="200"/>
      <c r="V377" s="200"/>
    </row>
    <row r="378" spans="1:23" ht="53.45" customHeight="1" x14ac:dyDescent="0.25">
      <c r="A378" s="250"/>
      <c r="B378" s="256" t="s">
        <v>52</v>
      </c>
      <c r="C378" s="245"/>
      <c r="D378" s="245"/>
      <c r="E378" s="251"/>
      <c r="F378" s="23" t="s">
        <v>17</v>
      </c>
      <c r="G378" s="45">
        <f>G379+G380</f>
        <v>4103477920.0299997</v>
      </c>
      <c r="H378" s="45">
        <f t="shared" ref="H378:M378" si="150">H379+H380</f>
        <v>911034412.16000009</v>
      </c>
      <c r="I378" s="45">
        <f t="shared" si="150"/>
        <v>731192020.83000004</v>
      </c>
      <c r="J378" s="45">
        <f t="shared" si="150"/>
        <v>685604575.27999997</v>
      </c>
      <c r="K378" s="45">
        <f t="shared" si="150"/>
        <v>591882303.92000008</v>
      </c>
      <c r="L378" s="45">
        <f t="shared" si="150"/>
        <v>591882303.92000008</v>
      </c>
      <c r="M378" s="45">
        <f t="shared" si="150"/>
        <v>591882303.92000008</v>
      </c>
      <c r="N378" s="245"/>
      <c r="O378" s="245"/>
      <c r="P378" s="245"/>
      <c r="Q378" s="245"/>
      <c r="R378" s="245"/>
      <c r="S378" s="245"/>
      <c r="T378" s="245"/>
      <c r="U378" s="245"/>
      <c r="V378" s="245"/>
    </row>
    <row r="379" spans="1:23" ht="31.15" customHeight="1" x14ac:dyDescent="0.25">
      <c r="A379" s="268"/>
      <c r="B379" s="257"/>
      <c r="C379" s="246"/>
      <c r="D379" s="246"/>
      <c r="E379" s="252"/>
      <c r="F379" s="23" t="s">
        <v>24</v>
      </c>
      <c r="G379" s="46">
        <f>SUM(H379:M379)</f>
        <v>1368652253.2500002</v>
      </c>
      <c r="H379" s="45">
        <f t="shared" ref="H379:M380" si="151">H171+H242+H289+H344+H376</f>
        <v>274645020.97000003</v>
      </c>
      <c r="I379" s="45">
        <f t="shared" si="151"/>
        <v>226255168.60000002</v>
      </c>
      <c r="J379" s="45">
        <f t="shared" si="151"/>
        <v>216938015.92000002</v>
      </c>
      <c r="K379" s="45">
        <f t="shared" si="151"/>
        <v>216938015.92000002</v>
      </c>
      <c r="L379" s="45">
        <f t="shared" si="151"/>
        <v>216938015.92000002</v>
      </c>
      <c r="M379" s="45">
        <f t="shared" si="151"/>
        <v>216938015.92000002</v>
      </c>
      <c r="N379" s="246"/>
      <c r="O379" s="246"/>
      <c r="P379" s="246"/>
      <c r="Q379" s="246"/>
      <c r="R379" s="246"/>
      <c r="S379" s="246"/>
      <c r="T379" s="246"/>
      <c r="U379" s="246"/>
      <c r="V379" s="246"/>
    </row>
    <row r="380" spans="1:23" ht="51" customHeight="1" x14ac:dyDescent="0.25">
      <c r="A380" s="269"/>
      <c r="B380" s="258"/>
      <c r="C380" s="247"/>
      <c r="D380" s="247"/>
      <c r="E380" s="253"/>
      <c r="F380" s="23" t="s">
        <v>25</v>
      </c>
      <c r="G380" s="46">
        <f>SUM(H380:M380)</f>
        <v>2734825666.7799997</v>
      </c>
      <c r="H380" s="45">
        <f t="shared" si="151"/>
        <v>636389391.19000006</v>
      </c>
      <c r="I380" s="45">
        <f t="shared" si="151"/>
        <v>504936852.23000002</v>
      </c>
      <c r="J380" s="45">
        <f t="shared" si="151"/>
        <v>468666559.35999995</v>
      </c>
      <c r="K380" s="45">
        <f t="shared" si="151"/>
        <v>374944288</v>
      </c>
      <c r="L380" s="45">
        <f t="shared" si="151"/>
        <v>374944288</v>
      </c>
      <c r="M380" s="45">
        <f t="shared" si="151"/>
        <v>374944288</v>
      </c>
      <c r="N380" s="247"/>
      <c r="O380" s="247"/>
      <c r="P380" s="247"/>
      <c r="Q380" s="247"/>
      <c r="R380" s="247"/>
      <c r="S380" s="247"/>
      <c r="T380" s="247"/>
      <c r="U380" s="247"/>
      <c r="V380" s="247"/>
    </row>
    <row r="381" spans="1:23" ht="31.5" customHeight="1" x14ac:dyDescent="0.25">
      <c r="A381" s="270"/>
      <c r="B381" s="29"/>
      <c r="G381" s="24"/>
      <c r="H381" s="24"/>
      <c r="I381" s="24"/>
      <c r="J381" s="24"/>
      <c r="K381" s="93"/>
      <c r="L381" s="93"/>
      <c r="M381" s="93"/>
    </row>
    <row r="382" spans="1:23" ht="31.5" customHeight="1" x14ac:dyDescent="0.25">
      <c r="A382" s="268"/>
      <c r="B382" s="29"/>
      <c r="J382" s="2"/>
      <c r="L382" s="81"/>
      <c r="M382" s="81"/>
    </row>
    <row r="383" spans="1:23" ht="31.5" customHeight="1" x14ac:dyDescent="0.25">
      <c r="A383" s="269"/>
      <c r="B383" s="29"/>
      <c r="J383" s="2"/>
      <c r="L383" s="81"/>
      <c r="M383" s="81"/>
    </row>
    <row r="384" spans="1:23" ht="31.5" customHeight="1" x14ac:dyDescent="0.25">
      <c r="A384" s="270"/>
      <c r="B384" s="29"/>
      <c r="J384" s="2"/>
      <c r="L384" s="81"/>
      <c r="M384" s="81"/>
    </row>
    <row r="385" spans="1:22" ht="31.5" customHeight="1" x14ac:dyDescent="0.25">
      <c r="A385" s="268"/>
      <c r="B385" s="29"/>
      <c r="J385" s="2"/>
      <c r="L385" s="81"/>
      <c r="M385" s="81"/>
    </row>
    <row r="386" spans="1:22" ht="31.5" customHeight="1" x14ac:dyDescent="0.25">
      <c r="A386" s="269"/>
      <c r="B386" s="29"/>
      <c r="J386" s="2"/>
      <c r="L386" s="81"/>
      <c r="M386" s="81"/>
    </row>
    <row r="387" spans="1:22" ht="31.5" customHeight="1" x14ac:dyDescent="0.25">
      <c r="A387" s="270"/>
      <c r="B387" s="29"/>
      <c r="J387" s="2"/>
      <c r="L387" s="81"/>
      <c r="M387" s="81"/>
    </row>
    <row r="388" spans="1:22" ht="31.5" customHeight="1" x14ac:dyDescent="0.25">
      <c r="A388" s="268"/>
      <c r="B388" s="29"/>
      <c r="J388" s="25"/>
      <c r="K388" s="94"/>
      <c r="L388" s="81"/>
      <c r="M388" s="81"/>
    </row>
    <row r="389" spans="1:22" ht="31.5" customHeight="1" x14ac:dyDescent="0.25">
      <c r="A389" s="269"/>
      <c r="B389" s="29"/>
      <c r="J389" s="25"/>
      <c r="K389" s="94"/>
      <c r="L389" s="81"/>
      <c r="M389" s="81"/>
    </row>
    <row r="390" spans="1:22" ht="31.5" customHeight="1" x14ac:dyDescent="0.25">
      <c r="A390" s="270"/>
      <c r="B390" s="29"/>
      <c r="J390" s="27"/>
      <c r="K390" s="94"/>
      <c r="L390" s="81"/>
      <c r="M390" s="81"/>
    </row>
    <row r="391" spans="1:22" ht="31.5" customHeight="1" x14ac:dyDescent="0.25">
      <c r="A391" s="268"/>
      <c r="B391" s="29"/>
      <c r="J391" s="27"/>
      <c r="K391" s="94"/>
      <c r="L391" s="81"/>
      <c r="M391" s="81"/>
    </row>
    <row r="392" spans="1:22" ht="31.5" customHeight="1" x14ac:dyDescent="0.25">
      <c r="A392" s="269"/>
      <c r="B392" s="29"/>
      <c r="J392" s="27"/>
      <c r="K392" s="94"/>
      <c r="L392" s="81"/>
      <c r="M392" s="81"/>
    </row>
    <row r="393" spans="1:22" ht="171.6" customHeight="1" x14ac:dyDescent="0.25">
      <c r="A393" s="270"/>
      <c r="B393" s="29"/>
      <c r="J393" s="27"/>
      <c r="K393" s="94"/>
      <c r="L393" s="81"/>
      <c r="M393" s="81"/>
    </row>
    <row r="394" spans="1:22" ht="31.5" customHeight="1" x14ac:dyDescent="0.25">
      <c r="A394" s="65"/>
      <c r="B394" s="29"/>
      <c r="J394" s="27"/>
      <c r="K394" s="94"/>
      <c r="L394" s="81"/>
      <c r="M394" s="81"/>
    </row>
    <row r="395" spans="1:22" ht="31.5" customHeight="1" x14ac:dyDescent="0.25">
      <c r="A395" s="65"/>
      <c r="B395" s="29"/>
      <c r="J395" s="26"/>
      <c r="K395" s="94"/>
      <c r="L395" s="81"/>
      <c r="M395" s="81"/>
    </row>
    <row r="396" spans="1:22" ht="30" customHeight="1" x14ac:dyDescent="0.25">
      <c r="A396" s="65"/>
      <c r="B396" s="29"/>
      <c r="J396" s="2"/>
      <c r="K396" s="94"/>
      <c r="L396" s="81"/>
      <c r="M396" s="81"/>
    </row>
    <row r="397" spans="1:22" s="64" customFormat="1" ht="30" customHeight="1" x14ac:dyDescent="0.25">
      <c r="A397" s="65"/>
      <c r="B397" s="29"/>
      <c r="C397" s="2"/>
      <c r="D397" s="2"/>
      <c r="E397" s="2"/>
      <c r="F397" s="2"/>
      <c r="G397" s="2"/>
      <c r="H397" s="2"/>
      <c r="I397" s="2"/>
      <c r="J397" s="2"/>
      <c r="K397" s="94"/>
      <c r="L397" s="81"/>
      <c r="M397" s="81"/>
      <c r="N397" s="2"/>
      <c r="O397" s="2"/>
      <c r="P397" s="2"/>
      <c r="Q397" s="2"/>
      <c r="R397" s="2"/>
      <c r="S397" s="2"/>
      <c r="T397" s="2"/>
      <c r="U397" s="2"/>
      <c r="V397" s="2"/>
    </row>
    <row r="398" spans="1:22" s="64" customFormat="1" ht="30" customHeight="1" x14ac:dyDescent="0.25">
      <c r="A398" s="65"/>
      <c r="B398" s="29"/>
      <c r="C398" s="2"/>
      <c r="D398" s="2"/>
      <c r="E398" s="2"/>
      <c r="F398" s="2"/>
      <c r="G398" s="2"/>
      <c r="H398" s="2"/>
      <c r="I398" s="2"/>
      <c r="J398" s="2"/>
      <c r="K398" s="81"/>
      <c r="L398" s="81"/>
      <c r="M398" s="81"/>
      <c r="N398" s="2"/>
      <c r="O398" s="2"/>
      <c r="P398" s="2"/>
      <c r="Q398" s="2"/>
      <c r="R398" s="2"/>
      <c r="S398" s="2"/>
      <c r="T398" s="2"/>
      <c r="U398" s="2"/>
      <c r="V398" s="2"/>
    </row>
    <row r="399" spans="1:22" s="64" customFormat="1" ht="30" customHeight="1" x14ac:dyDescent="0.25">
      <c r="A399" s="65"/>
      <c r="B399" s="29"/>
      <c r="C399" s="2"/>
      <c r="D399" s="2"/>
      <c r="E399" s="2"/>
      <c r="F399" s="2"/>
      <c r="G399" s="2"/>
      <c r="H399" s="2"/>
      <c r="I399" s="2"/>
      <c r="J399" s="2"/>
      <c r="K399" s="94"/>
      <c r="L399" s="81"/>
      <c r="M399" s="81"/>
      <c r="N399" s="2"/>
      <c r="O399" s="2"/>
      <c r="P399" s="2"/>
      <c r="Q399" s="2"/>
      <c r="R399" s="2"/>
      <c r="S399" s="2"/>
      <c r="T399" s="2"/>
      <c r="U399" s="2"/>
      <c r="V399" s="2"/>
    </row>
    <row r="400" spans="1:22" s="64" customFormat="1" ht="30" customHeight="1" x14ac:dyDescent="0.25">
      <c r="A400" s="20"/>
      <c r="B400" s="29"/>
      <c r="C400" s="2"/>
      <c r="D400" s="2"/>
      <c r="E400" s="2"/>
      <c r="F400" s="2"/>
      <c r="G400" s="2"/>
      <c r="H400" s="2"/>
      <c r="I400" s="2"/>
      <c r="J400" s="2"/>
      <c r="K400" s="81"/>
      <c r="L400" s="81"/>
      <c r="M400" s="81"/>
      <c r="N400" s="2"/>
      <c r="O400" s="2"/>
      <c r="P400" s="2"/>
      <c r="Q400" s="2"/>
      <c r="R400" s="2"/>
      <c r="S400" s="2"/>
      <c r="T400" s="2"/>
      <c r="U400" s="2"/>
      <c r="V400" s="2"/>
    </row>
    <row r="401" spans="1:40" s="64" customFormat="1" ht="30" customHeight="1" x14ac:dyDescent="0.25">
      <c r="A401" s="22"/>
      <c r="B401" s="29"/>
      <c r="C401" s="2"/>
      <c r="D401" s="2"/>
      <c r="E401" s="2"/>
      <c r="F401" s="2"/>
      <c r="G401" s="2"/>
      <c r="H401" s="2"/>
      <c r="I401" s="2"/>
      <c r="J401" s="2"/>
      <c r="K401" s="81"/>
      <c r="L401" s="81"/>
      <c r="M401" s="81"/>
      <c r="N401" s="2"/>
      <c r="O401" s="2"/>
      <c r="P401" s="2"/>
      <c r="Q401" s="2"/>
      <c r="R401" s="2"/>
      <c r="S401" s="2"/>
      <c r="T401" s="2"/>
      <c r="U401" s="2"/>
      <c r="V401" s="2"/>
    </row>
    <row r="402" spans="1:40" s="64" customFormat="1" ht="54" customHeight="1" x14ac:dyDescent="0.25">
      <c r="A402" s="16"/>
      <c r="B402" s="29"/>
      <c r="C402" s="2"/>
      <c r="D402" s="2"/>
      <c r="E402" s="2"/>
      <c r="F402" s="2"/>
      <c r="G402" s="2"/>
      <c r="H402" s="2"/>
      <c r="I402" s="2"/>
      <c r="J402" s="2"/>
      <c r="K402" s="81"/>
      <c r="L402" s="81"/>
      <c r="M402" s="81"/>
      <c r="N402" s="2"/>
      <c r="O402" s="2"/>
      <c r="P402" s="2"/>
      <c r="Q402" s="2"/>
      <c r="R402" s="2"/>
      <c r="S402" s="2"/>
      <c r="T402" s="2"/>
      <c r="U402" s="2"/>
      <c r="V402" s="2"/>
    </row>
    <row r="403" spans="1:40" ht="189.75" customHeight="1" x14ac:dyDescent="0.25">
      <c r="A403" s="22"/>
      <c r="B403" s="29"/>
      <c r="J403" s="2"/>
      <c r="L403" s="81"/>
      <c r="M403" s="81"/>
      <c r="AE403" s="5"/>
      <c r="AF403" s="5"/>
      <c r="AG403" s="5"/>
      <c r="AH403" s="5"/>
      <c r="AI403" s="5"/>
      <c r="AJ403" s="5"/>
      <c r="AK403" s="5"/>
      <c r="AL403" s="5"/>
      <c r="AM403" s="5"/>
      <c r="AN403" s="5"/>
    </row>
    <row r="404" spans="1:40" ht="148.5" customHeight="1" x14ac:dyDescent="0.25">
      <c r="A404" s="22"/>
      <c r="B404" s="29"/>
      <c r="J404" s="2"/>
      <c r="L404" s="81"/>
      <c r="M404" s="81"/>
      <c r="AE404" s="5"/>
      <c r="AF404" s="5"/>
      <c r="AG404" s="5"/>
      <c r="AH404" s="5"/>
      <c r="AI404" s="5"/>
      <c r="AJ404" s="5"/>
      <c r="AK404" s="5"/>
      <c r="AL404" s="5"/>
      <c r="AM404" s="5"/>
      <c r="AN404" s="5"/>
    </row>
    <row r="405" spans="1:40" ht="34.5" customHeight="1" x14ac:dyDescent="0.25">
      <c r="A405" s="22"/>
      <c r="B405" s="29"/>
      <c r="J405" s="2"/>
      <c r="L405" s="81"/>
      <c r="M405" s="81"/>
      <c r="AE405" s="5"/>
      <c r="AF405" s="5"/>
      <c r="AG405" s="5"/>
      <c r="AH405" s="5"/>
      <c r="AI405" s="5"/>
      <c r="AJ405" s="5"/>
      <c r="AK405" s="5"/>
      <c r="AL405" s="5"/>
      <c r="AM405" s="5"/>
      <c r="AN405" s="5"/>
    </row>
    <row r="406" spans="1:40" s="3" customFormat="1" ht="174" customHeight="1" x14ac:dyDescent="0.25">
      <c r="A406" s="22"/>
      <c r="B406" s="29"/>
      <c r="C406" s="2"/>
      <c r="D406" s="2"/>
      <c r="E406" s="2"/>
      <c r="F406" s="2"/>
      <c r="G406" s="2"/>
      <c r="H406" s="2"/>
      <c r="I406" s="2"/>
      <c r="J406" s="2"/>
      <c r="K406" s="81"/>
      <c r="L406" s="81"/>
      <c r="M406" s="81"/>
      <c r="N406" s="2"/>
      <c r="O406" s="2"/>
      <c r="P406" s="2"/>
      <c r="Q406" s="2"/>
      <c r="R406" s="2"/>
      <c r="S406" s="2"/>
      <c r="T406" s="2"/>
      <c r="U406" s="2"/>
      <c r="V406" s="2"/>
      <c r="AE406" s="5"/>
      <c r="AF406" s="5"/>
      <c r="AG406" s="5"/>
      <c r="AH406" s="5"/>
      <c r="AI406" s="5"/>
      <c r="AJ406" s="5"/>
      <c r="AK406" s="5"/>
      <c r="AL406" s="5"/>
      <c r="AM406" s="5"/>
      <c r="AN406" s="5"/>
    </row>
    <row r="407" spans="1:40" s="3" customFormat="1" ht="117" customHeight="1" x14ac:dyDescent="0.25">
      <c r="A407" s="22"/>
      <c r="B407" s="29"/>
      <c r="C407" s="2"/>
      <c r="D407" s="2"/>
      <c r="E407" s="2"/>
      <c r="F407" s="2"/>
      <c r="G407" s="2"/>
      <c r="H407" s="2"/>
      <c r="I407" s="2"/>
      <c r="J407" s="2"/>
      <c r="K407" s="81"/>
      <c r="L407" s="81"/>
      <c r="M407" s="81"/>
      <c r="N407" s="2"/>
      <c r="O407" s="2"/>
      <c r="P407" s="2"/>
      <c r="Q407" s="2"/>
      <c r="R407" s="2"/>
      <c r="S407" s="2"/>
      <c r="T407" s="2"/>
      <c r="U407" s="2"/>
      <c r="V407" s="2"/>
      <c r="AE407" s="5"/>
      <c r="AF407" s="5"/>
      <c r="AG407" s="5"/>
      <c r="AH407" s="5"/>
      <c r="AI407" s="5"/>
      <c r="AJ407" s="5"/>
      <c r="AK407" s="5"/>
      <c r="AL407" s="5"/>
      <c r="AM407" s="5"/>
      <c r="AN407" s="5"/>
    </row>
    <row r="408" spans="1:40" s="3" customFormat="1" ht="39" customHeight="1" x14ac:dyDescent="0.25">
      <c r="A408" s="22"/>
      <c r="B408" s="29"/>
      <c r="C408" s="2"/>
      <c r="D408" s="2"/>
      <c r="E408" s="2"/>
      <c r="F408" s="2"/>
      <c r="G408" s="2"/>
      <c r="H408" s="2"/>
      <c r="I408" s="2"/>
      <c r="J408" s="2"/>
      <c r="K408" s="81"/>
      <c r="L408" s="81"/>
      <c r="M408" s="81"/>
      <c r="N408" s="2"/>
      <c r="O408" s="2"/>
      <c r="P408" s="2"/>
      <c r="Q408" s="2"/>
      <c r="R408" s="2"/>
      <c r="S408" s="2"/>
      <c r="T408" s="2"/>
      <c r="U408" s="2"/>
      <c r="V408" s="2"/>
      <c r="AE408" s="5"/>
      <c r="AF408" s="5"/>
      <c r="AG408" s="5"/>
      <c r="AH408" s="5"/>
      <c r="AI408" s="5"/>
      <c r="AJ408" s="5"/>
      <c r="AK408" s="5"/>
      <c r="AL408" s="5"/>
      <c r="AM408" s="5"/>
      <c r="AN408" s="5"/>
    </row>
    <row r="409" spans="1:40" s="3" customFormat="1" ht="45.6" customHeight="1" x14ac:dyDescent="0.25">
      <c r="A409" s="22"/>
      <c r="B409" s="29"/>
      <c r="C409" s="2"/>
      <c r="D409" s="2"/>
      <c r="E409" s="2"/>
      <c r="F409" s="2"/>
      <c r="G409" s="2"/>
      <c r="H409" s="2"/>
      <c r="I409" s="2"/>
      <c r="J409" s="2"/>
      <c r="K409" s="81"/>
      <c r="L409" s="81"/>
      <c r="M409" s="81"/>
      <c r="N409" s="2"/>
      <c r="O409" s="2"/>
      <c r="P409" s="2"/>
      <c r="Q409" s="2"/>
      <c r="R409" s="2"/>
      <c r="S409" s="2"/>
      <c r="T409" s="2"/>
      <c r="U409" s="2"/>
      <c r="V409" s="2"/>
      <c r="AE409" s="5"/>
      <c r="AF409" s="5"/>
      <c r="AG409" s="5"/>
      <c r="AH409" s="5"/>
      <c r="AI409" s="5"/>
      <c r="AJ409" s="5"/>
      <c r="AK409" s="5"/>
      <c r="AL409" s="5"/>
      <c r="AM409" s="5"/>
      <c r="AN409" s="5"/>
    </row>
    <row r="410" spans="1:40" s="3" customFormat="1" ht="45.6" customHeight="1" x14ac:dyDescent="0.25">
      <c r="A410" s="22"/>
      <c r="B410" s="29"/>
      <c r="C410" s="2"/>
      <c r="D410" s="2"/>
      <c r="E410" s="2"/>
      <c r="F410" s="2"/>
      <c r="G410" s="2"/>
      <c r="H410" s="2"/>
      <c r="I410" s="2"/>
      <c r="J410" s="2"/>
      <c r="K410" s="81"/>
      <c r="L410" s="81"/>
      <c r="M410" s="81"/>
      <c r="N410" s="2"/>
      <c r="O410" s="2"/>
      <c r="P410" s="2"/>
      <c r="Q410" s="2"/>
      <c r="R410" s="2"/>
      <c r="S410" s="2"/>
      <c r="T410" s="2"/>
      <c r="U410" s="2"/>
      <c r="V410" s="2"/>
      <c r="AE410" s="5"/>
      <c r="AF410" s="5"/>
      <c r="AG410" s="5"/>
      <c r="AH410" s="5"/>
      <c r="AI410" s="5"/>
      <c r="AJ410" s="5"/>
      <c r="AK410" s="5"/>
      <c r="AL410" s="5"/>
      <c r="AM410" s="5"/>
      <c r="AN410" s="5"/>
    </row>
    <row r="411" spans="1:40" s="3" customFormat="1" ht="61.9" customHeight="1" x14ac:dyDescent="0.25">
      <c r="A411" s="22"/>
      <c r="B411" s="29"/>
      <c r="C411" s="2"/>
      <c r="D411" s="2"/>
      <c r="E411" s="2"/>
      <c r="F411" s="2"/>
      <c r="G411" s="2"/>
      <c r="H411" s="2"/>
      <c r="I411" s="2"/>
      <c r="J411" s="2"/>
      <c r="K411" s="81"/>
      <c r="L411" s="81"/>
      <c r="M411" s="81"/>
      <c r="N411" s="2"/>
      <c r="O411" s="2"/>
      <c r="P411" s="2"/>
      <c r="Q411" s="2"/>
      <c r="R411" s="2"/>
      <c r="S411" s="2"/>
      <c r="T411" s="2"/>
      <c r="U411" s="2"/>
      <c r="V411" s="2"/>
      <c r="AE411" s="5"/>
      <c r="AF411" s="5"/>
      <c r="AG411" s="5"/>
      <c r="AH411" s="5"/>
      <c r="AI411" s="5"/>
      <c r="AJ411" s="5"/>
      <c r="AK411" s="5"/>
      <c r="AL411" s="5"/>
      <c r="AM411" s="5"/>
      <c r="AN411" s="5"/>
    </row>
    <row r="412" spans="1:40" s="3" customFormat="1" ht="34.5" customHeight="1" x14ac:dyDescent="0.25">
      <c r="A412" s="22"/>
      <c r="B412" s="29"/>
      <c r="C412" s="2"/>
      <c r="D412" s="2"/>
      <c r="E412" s="2"/>
      <c r="F412" s="2"/>
      <c r="G412" s="2"/>
      <c r="H412" s="2"/>
      <c r="I412" s="2"/>
      <c r="J412" s="2"/>
      <c r="K412" s="81"/>
      <c r="L412" s="81"/>
      <c r="M412" s="81"/>
      <c r="N412" s="2"/>
      <c r="O412" s="2"/>
      <c r="P412" s="2"/>
      <c r="Q412" s="2"/>
      <c r="R412" s="2"/>
      <c r="S412" s="2"/>
      <c r="T412" s="2"/>
      <c r="U412" s="2"/>
      <c r="V412" s="2"/>
      <c r="AE412" s="5"/>
      <c r="AF412" s="5"/>
      <c r="AG412" s="5"/>
      <c r="AH412" s="5"/>
      <c r="AI412" s="5"/>
      <c r="AJ412" s="5"/>
      <c r="AK412" s="5"/>
      <c r="AL412" s="5"/>
      <c r="AM412" s="5"/>
      <c r="AN412" s="5"/>
    </row>
    <row r="413" spans="1:40" s="3" customFormat="1" ht="34.5" customHeight="1" x14ac:dyDescent="0.25">
      <c r="A413" s="22"/>
      <c r="B413" s="29"/>
      <c r="C413" s="2"/>
      <c r="D413" s="2"/>
      <c r="E413" s="2"/>
      <c r="F413" s="2"/>
      <c r="G413" s="2"/>
      <c r="H413" s="2"/>
      <c r="I413" s="2"/>
      <c r="J413" s="2"/>
      <c r="K413" s="81"/>
      <c r="L413" s="81"/>
      <c r="M413" s="81"/>
      <c r="N413" s="2"/>
      <c r="O413" s="2"/>
      <c r="P413" s="2"/>
      <c r="Q413" s="2"/>
      <c r="R413" s="2"/>
      <c r="S413" s="2"/>
      <c r="T413" s="2"/>
      <c r="U413" s="2"/>
      <c r="V413" s="2"/>
      <c r="AE413" s="5"/>
      <c r="AF413" s="5"/>
      <c r="AG413" s="5"/>
      <c r="AH413" s="5"/>
      <c r="AI413" s="5"/>
      <c r="AJ413" s="5"/>
      <c r="AK413" s="5"/>
      <c r="AL413" s="5"/>
      <c r="AM413" s="5"/>
      <c r="AN413" s="5"/>
    </row>
    <row r="414" spans="1:40" s="3" customFormat="1" ht="42.6" customHeight="1" x14ac:dyDescent="0.25">
      <c r="A414" s="60"/>
      <c r="B414" s="29"/>
      <c r="C414" s="2"/>
      <c r="D414" s="2"/>
      <c r="E414" s="2"/>
      <c r="F414" s="2"/>
      <c r="G414" s="2"/>
      <c r="H414" s="2"/>
      <c r="I414" s="2"/>
      <c r="J414" s="2"/>
      <c r="K414" s="81"/>
      <c r="L414" s="81"/>
      <c r="M414" s="81"/>
      <c r="N414" s="2"/>
      <c r="O414" s="2"/>
      <c r="P414" s="2"/>
      <c r="Q414" s="2"/>
      <c r="R414" s="2"/>
      <c r="S414" s="2"/>
      <c r="T414" s="2"/>
      <c r="U414" s="2"/>
      <c r="V414" s="2"/>
      <c r="AE414" s="5"/>
      <c r="AF414" s="5"/>
      <c r="AG414" s="5"/>
      <c r="AH414" s="5"/>
      <c r="AI414" s="5"/>
      <c r="AJ414" s="5"/>
      <c r="AK414" s="5"/>
      <c r="AL414" s="5"/>
      <c r="AM414" s="5"/>
      <c r="AN414" s="5"/>
    </row>
    <row r="415" spans="1:40" s="3" customFormat="1" ht="43.9" customHeight="1" x14ac:dyDescent="0.25">
      <c r="A415" s="60"/>
      <c r="B415" s="29"/>
      <c r="C415" s="2"/>
      <c r="D415" s="2"/>
      <c r="E415" s="2"/>
      <c r="F415" s="2"/>
      <c r="G415" s="2"/>
      <c r="H415" s="2"/>
      <c r="I415" s="2"/>
      <c r="J415" s="2"/>
      <c r="K415" s="81"/>
      <c r="L415" s="81"/>
      <c r="M415" s="81"/>
      <c r="N415" s="2"/>
      <c r="O415" s="2"/>
      <c r="P415" s="2"/>
      <c r="Q415" s="2"/>
      <c r="R415" s="2"/>
      <c r="S415" s="2"/>
      <c r="T415" s="2"/>
      <c r="U415" s="2"/>
      <c r="V415" s="2"/>
      <c r="AE415" s="5"/>
      <c r="AF415" s="5"/>
      <c r="AG415" s="5"/>
      <c r="AH415" s="5"/>
      <c r="AI415" s="5"/>
      <c r="AJ415" s="5"/>
      <c r="AK415" s="5"/>
      <c r="AL415" s="5"/>
      <c r="AM415" s="5"/>
      <c r="AN415" s="5"/>
    </row>
    <row r="416" spans="1:40" s="3" customFormat="1" ht="34.5" customHeight="1" x14ac:dyDescent="0.25">
      <c r="A416" s="60"/>
      <c r="B416" s="29"/>
      <c r="C416" s="2"/>
      <c r="D416" s="2"/>
      <c r="E416" s="2"/>
      <c r="F416" s="2"/>
      <c r="G416" s="2"/>
      <c r="H416" s="2"/>
      <c r="I416" s="2"/>
      <c r="J416" s="2"/>
      <c r="K416" s="81"/>
      <c r="L416" s="81"/>
      <c r="M416" s="81"/>
      <c r="N416" s="2"/>
      <c r="O416" s="2"/>
      <c r="P416" s="2"/>
      <c r="Q416" s="2"/>
      <c r="R416" s="2"/>
      <c r="S416" s="2"/>
      <c r="T416" s="2"/>
      <c r="U416" s="2"/>
      <c r="V416" s="2"/>
      <c r="AE416" s="5"/>
      <c r="AF416" s="5"/>
      <c r="AG416" s="5"/>
      <c r="AH416" s="5"/>
      <c r="AI416" s="5"/>
      <c r="AJ416" s="5"/>
      <c r="AK416" s="5"/>
      <c r="AL416" s="5"/>
      <c r="AM416" s="5"/>
      <c r="AN416" s="5"/>
    </row>
    <row r="417" spans="1:40" s="59" customFormat="1" ht="34.5" customHeight="1" x14ac:dyDescent="0.25">
      <c r="A417" s="60"/>
      <c r="B417" s="29"/>
      <c r="C417" s="2"/>
      <c r="D417" s="2"/>
      <c r="E417" s="2"/>
      <c r="F417" s="2"/>
      <c r="G417" s="2"/>
      <c r="H417" s="2"/>
      <c r="I417" s="2"/>
      <c r="J417" s="2"/>
      <c r="K417" s="81"/>
      <c r="L417" s="81"/>
      <c r="M417" s="81"/>
      <c r="N417" s="2"/>
      <c r="O417" s="2"/>
      <c r="P417" s="2"/>
      <c r="Q417" s="2"/>
      <c r="R417" s="2"/>
      <c r="S417" s="2"/>
      <c r="T417" s="2"/>
      <c r="U417" s="2"/>
      <c r="V417" s="2"/>
      <c r="AE417" s="5"/>
      <c r="AF417" s="5"/>
      <c r="AG417" s="5"/>
      <c r="AH417" s="5"/>
      <c r="AI417" s="5"/>
      <c r="AJ417" s="5"/>
      <c r="AK417" s="5"/>
      <c r="AL417" s="5"/>
      <c r="AM417" s="5"/>
      <c r="AN417" s="5"/>
    </row>
    <row r="418" spans="1:40" s="59" customFormat="1" ht="34.5" customHeight="1" x14ac:dyDescent="0.25">
      <c r="A418" s="60"/>
      <c r="B418" s="29"/>
      <c r="C418" s="2"/>
      <c r="D418" s="2"/>
      <c r="E418" s="2"/>
      <c r="F418" s="2"/>
      <c r="G418" s="2"/>
      <c r="H418" s="2"/>
      <c r="I418" s="2"/>
      <c r="J418" s="2"/>
      <c r="K418" s="81"/>
      <c r="L418" s="81"/>
      <c r="M418" s="81"/>
      <c r="N418" s="2"/>
      <c r="O418" s="2"/>
      <c r="P418" s="2"/>
      <c r="Q418" s="2"/>
      <c r="R418" s="2"/>
      <c r="S418" s="2"/>
      <c r="T418" s="2"/>
      <c r="U418" s="2"/>
      <c r="V418" s="2"/>
      <c r="AE418" s="5"/>
      <c r="AF418" s="5"/>
      <c r="AG418" s="5"/>
      <c r="AH418" s="5"/>
      <c r="AI418" s="5"/>
      <c r="AJ418" s="5"/>
      <c r="AK418" s="5"/>
      <c r="AL418" s="5"/>
      <c r="AM418" s="5"/>
      <c r="AN418" s="5"/>
    </row>
    <row r="419" spans="1:40" s="59" customFormat="1" ht="34.5" customHeight="1" x14ac:dyDescent="0.25">
      <c r="A419" s="60"/>
      <c r="B419" s="29"/>
      <c r="C419" s="2"/>
      <c r="D419" s="2"/>
      <c r="E419" s="2"/>
      <c r="F419" s="2"/>
      <c r="G419" s="2"/>
      <c r="H419" s="2"/>
      <c r="I419" s="2"/>
      <c r="J419" s="2"/>
      <c r="K419" s="81"/>
      <c r="L419" s="81"/>
      <c r="M419" s="81"/>
      <c r="N419" s="2"/>
      <c r="O419" s="2"/>
      <c r="P419" s="2"/>
      <c r="Q419" s="2"/>
      <c r="R419" s="2"/>
      <c r="S419" s="2"/>
      <c r="T419" s="2"/>
      <c r="U419" s="2"/>
      <c r="V419" s="2"/>
      <c r="AE419" s="5"/>
      <c r="AF419" s="5"/>
      <c r="AG419" s="5"/>
      <c r="AH419" s="5"/>
      <c r="AI419" s="5"/>
      <c r="AJ419" s="5"/>
      <c r="AK419" s="5"/>
      <c r="AL419" s="5"/>
      <c r="AM419" s="5"/>
      <c r="AN419" s="5"/>
    </row>
    <row r="420" spans="1:40" s="3" customFormat="1" ht="84" customHeight="1" x14ac:dyDescent="0.25">
      <c r="A420" s="22"/>
      <c r="B420" s="29"/>
      <c r="C420" s="2"/>
      <c r="D420" s="2"/>
      <c r="E420" s="2"/>
      <c r="F420" s="2"/>
      <c r="G420" s="2"/>
      <c r="H420" s="2"/>
      <c r="I420" s="2"/>
      <c r="J420" s="2"/>
      <c r="K420" s="81"/>
      <c r="L420" s="81"/>
      <c r="M420" s="81"/>
      <c r="N420" s="2"/>
      <c r="O420" s="2"/>
      <c r="P420" s="2"/>
      <c r="Q420" s="2"/>
      <c r="R420" s="2"/>
      <c r="S420" s="2"/>
      <c r="T420" s="2"/>
      <c r="U420" s="2"/>
      <c r="V420" s="2"/>
      <c r="AE420" s="5"/>
      <c r="AF420" s="5"/>
      <c r="AG420" s="5"/>
      <c r="AH420" s="5"/>
      <c r="AI420" s="5"/>
      <c r="AJ420" s="5"/>
      <c r="AK420" s="5"/>
      <c r="AL420" s="5"/>
      <c r="AM420" s="5"/>
      <c r="AN420" s="5"/>
    </row>
    <row r="421" spans="1:40" s="3" customFormat="1" ht="34.5" customHeight="1" x14ac:dyDescent="0.25">
      <c r="A421" s="22"/>
      <c r="B421" s="29"/>
      <c r="C421" s="2"/>
      <c r="D421" s="2"/>
      <c r="E421" s="2"/>
      <c r="F421" s="2"/>
      <c r="G421" s="2"/>
      <c r="H421" s="2"/>
      <c r="I421" s="2"/>
      <c r="J421" s="2"/>
      <c r="K421" s="81"/>
      <c r="L421" s="81"/>
      <c r="M421" s="81"/>
      <c r="N421" s="2"/>
      <c r="O421" s="2"/>
      <c r="P421" s="2"/>
      <c r="Q421" s="2"/>
      <c r="R421" s="2"/>
      <c r="S421" s="2"/>
      <c r="T421" s="2"/>
      <c r="U421" s="2"/>
      <c r="V421" s="2"/>
      <c r="AE421" s="5"/>
      <c r="AF421" s="5"/>
      <c r="AG421" s="5"/>
      <c r="AH421" s="5"/>
      <c r="AI421" s="5"/>
      <c r="AJ421" s="5"/>
      <c r="AK421" s="5"/>
      <c r="AL421" s="5"/>
      <c r="AM421" s="5"/>
      <c r="AN421" s="5"/>
    </row>
    <row r="422" spans="1:40" s="3" customFormat="1" ht="34.5" customHeight="1" x14ac:dyDescent="0.25">
      <c r="A422" s="22"/>
      <c r="B422" s="29"/>
      <c r="C422" s="2"/>
      <c r="D422" s="2"/>
      <c r="E422" s="2"/>
      <c r="F422" s="2"/>
      <c r="G422" s="2"/>
      <c r="H422" s="2"/>
      <c r="I422" s="2"/>
      <c r="J422" s="2"/>
      <c r="K422" s="81"/>
      <c r="L422" s="81"/>
      <c r="M422" s="81"/>
      <c r="N422" s="2"/>
      <c r="O422" s="2"/>
      <c r="P422" s="2"/>
      <c r="Q422" s="2"/>
      <c r="R422" s="2"/>
      <c r="S422" s="2"/>
      <c r="T422" s="2"/>
      <c r="U422" s="2"/>
      <c r="V422" s="2"/>
      <c r="AE422" s="5"/>
      <c r="AF422" s="5"/>
      <c r="AG422" s="5"/>
      <c r="AH422" s="5"/>
      <c r="AI422" s="5"/>
      <c r="AJ422" s="5"/>
      <c r="AK422" s="5"/>
      <c r="AL422" s="5"/>
      <c r="AM422" s="5"/>
      <c r="AN422" s="5"/>
    </row>
    <row r="423" spans="1:40" s="3" customFormat="1" ht="34.5" customHeight="1" x14ac:dyDescent="0.25">
      <c r="A423" s="22"/>
      <c r="B423" s="29"/>
      <c r="C423" s="2"/>
      <c r="D423" s="2"/>
      <c r="E423" s="2"/>
      <c r="F423" s="2"/>
      <c r="G423" s="2"/>
      <c r="H423" s="2"/>
      <c r="I423" s="2"/>
      <c r="J423" s="2"/>
      <c r="K423" s="81"/>
      <c r="L423" s="81"/>
      <c r="M423" s="81"/>
      <c r="N423" s="2"/>
      <c r="O423" s="2"/>
      <c r="P423" s="2"/>
      <c r="Q423" s="2"/>
      <c r="R423" s="2"/>
      <c r="S423" s="2"/>
      <c r="T423" s="2"/>
      <c r="U423" s="2"/>
      <c r="V423" s="2"/>
      <c r="AE423" s="5"/>
      <c r="AF423" s="5"/>
      <c r="AG423" s="5"/>
      <c r="AH423" s="5"/>
      <c r="AI423" s="5"/>
      <c r="AJ423" s="5"/>
      <c r="AK423" s="5"/>
      <c r="AL423" s="5"/>
      <c r="AM423" s="5"/>
      <c r="AN423" s="5"/>
    </row>
    <row r="424" spans="1:40" s="3" customFormat="1" ht="68.45" customHeight="1" x14ac:dyDescent="0.25">
      <c r="A424" s="22"/>
      <c r="B424" s="29"/>
      <c r="C424" s="2"/>
      <c r="D424" s="2"/>
      <c r="E424" s="2"/>
      <c r="F424" s="2"/>
      <c r="G424" s="2"/>
      <c r="H424" s="2"/>
      <c r="I424" s="2"/>
      <c r="J424" s="2"/>
      <c r="K424" s="81"/>
      <c r="L424" s="81"/>
      <c r="M424" s="81"/>
      <c r="N424" s="2"/>
      <c r="O424" s="2"/>
      <c r="P424" s="2"/>
      <c r="Q424" s="2"/>
      <c r="R424" s="2"/>
      <c r="S424" s="2"/>
      <c r="T424" s="2"/>
      <c r="U424" s="2"/>
      <c r="V424" s="2"/>
      <c r="AE424" s="5"/>
      <c r="AF424" s="5"/>
      <c r="AG424" s="5"/>
      <c r="AH424" s="5"/>
      <c r="AI424" s="5"/>
      <c r="AJ424" s="5"/>
      <c r="AK424" s="5"/>
      <c r="AL424" s="5"/>
      <c r="AM424" s="5"/>
      <c r="AN424" s="5"/>
    </row>
    <row r="425" spans="1:40" s="3" customFormat="1" ht="72.599999999999994" customHeight="1" x14ac:dyDescent="0.25">
      <c r="A425" s="22"/>
      <c r="B425" s="29"/>
      <c r="C425" s="2"/>
      <c r="D425" s="2"/>
      <c r="E425" s="2"/>
      <c r="F425" s="2"/>
      <c r="G425" s="2"/>
      <c r="H425" s="2"/>
      <c r="I425" s="2"/>
      <c r="J425" s="2"/>
      <c r="K425" s="81"/>
      <c r="L425" s="81"/>
      <c r="M425" s="81"/>
      <c r="N425" s="2"/>
      <c r="O425" s="2"/>
      <c r="P425" s="2"/>
      <c r="Q425" s="2"/>
      <c r="R425" s="2"/>
      <c r="S425" s="2"/>
      <c r="T425" s="2"/>
      <c r="U425" s="2"/>
      <c r="V425" s="2"/>
      <c r="AE425" s="5"/>
      <c r="AF425" s="5"/>
      <c r="AG425" s="5"/>
      <c r="AH425" s="5"/>
      <c r="AI425" s="5"/>
      <c r="AJ425" s="5"/>
      <c r="AK425" s="5"/>
      <c r="AL425" s="5"/>
      <c r="AM425" s="5"/>
      <c r="AN425" s="5"/>
    </row>
    <row r="426" spans="1:40" s="3" customFormat="1" ht="75.599999999999994" customHeight="1" x14ac:dyDescent="0.25">
      <c r="A426" s="22"/>
      <c r="B426" s="29"/>
      <c r="C426" s="2"/>
      <c r="D426" s="2"/>
      <c r="E426" s="2"/>
      <c r="F426" s="2"/>
      <c r="G426" s="2"/>
      <c r="H426" s="2"/>
      <c r="I426" s="2"/>
      <c r="J426" s="2"/>
      <c r="K426" s="81"/>
      <c r="L426" s="81"/>
      <c r="M426" s="81"/>
      <c r="N426" s="2"/>
      <c r="O426" s="2"/>
      <c r="P426" s="2"/>
      <c r="Q426" s="2"/>
      <c r="R426" s="2"/>
      <c r="S426" s="2"/>
      <c r="T426" s="2"/>
      <c r="U426" s="2"/>
      <c r="V426" s="2"/>
      <c r="AE426" s="5"/>
      <c r="AF426" s="5"/>
      <c r="AG426" s="5"/>
      <c r="AH426" s="5"/>
      <c r="AI426" s="5"/>
      <c r="AJ426" s="5"/>
      <c r="AK426" s="5"/>
      <c r="AL426" s="5"/>
      <c r="AM426" s="5"/>
      <c r="AN426" s="5"/>
    </row>
    <row r="427" spans="1:40" s="3" customFormat="1" ht="141.6" customHeight="1" x14ac:dyDescent="0.25">
      <c r="A427" s="22"/>
      <c r="B427" s="29"/>
      <c r="C427" s="2"/>
      <c r="D427" s="2"/>
      <c r="E427" s="2"/>
      <c r="F427" s="2"/>
      <c r="G427" s="2"/>
      <c r="H427" s="2"/>
      <c r="I427" s="2"/>
      <c r="J427" s="2"/>
      <c r="K427" s="81"/>
      <c r="L427" s="81"/>
      <c r="M427" s="81"/>
      <c r="N427" s="2"/>
      <c r="O427" s="2"/>
      <c r="P427" s="2"/>
      <c r="Q427" s="2"/>
      <c r="R427" s="2"/>
      <c r="S427" s="2"/>
      <c r="T427" s="2"/>
      <c r="U427" s="2"/>
      <c r="V427" s="2"/>
      <c r="AE427" s="5"/>
      <c r="AF427" s="5"/>
      <c r="AG427" s="5"/>
      <c r="AH427" s="5"/>
      <c r="AI427" s="5"/>
      <c r="AJ427" s="5"/>
      <c r="AK427" s="5"/>
      <c r="AL427" s="5"/>
      <c r="AM427" s="5"/>
      <c r="AN427" s="5"/>
    </row>
    <row r="428" spans="1:40" s="3" customFormat="1" ht="101.45" customHeight="1" x14ac:dyDescent="0.25">
      <c r="A428" s="22"/>
      <c r="B428" s="29"/>
      <c r="C428" s="2"/>
      <c r="D428" s="2"/>
      <c r="E428" s="2"/>
      <c r="F428" s="2"/>
      <c r="G428" s="2"/>
      <c r="H428" s="2"/>
      <c r="I428" s="2"/>
      <c r="J428" s="2"/>
      <c r="K428" s="81"/>
      <c r="L428" s="81"/>
      <c r="M428" s="81"/>
      <c r="N428" s="2"/>
      <c r="O428" s="2"/>
      <c r="P428" s="2"/>
      <c r="Q428" s="2"/>
      <c r="R428" s="2"/>
      <c r="S428" s="2"/>
      <c r="T428" s="2"/>
      <c r="U428" s="2"/>
      <c r="V428" s="2"/>
      <c r="AE428" s="5"/>
      <c r="AF428" s="5"/>
      <c r="AG428" s="5"/>
      <c r="AH428" s="5"/>
      <c r="AI428" s="5"/>
      <c r="AJ428" s="5"/>
      <c r="AK428" s="5"/>
      <c r="AL428" s="5"/>
      <c r="AM428" s="5"/>
      <c r="AN428" s="5"/>
    </row>
    <row r="429" spans="1:40" s="3" customFormat="1" ht="34.5" customHeight="1" x14ac:dyDescent="0.25">
      <c r="A429" s="22"/>
      <c r="B429" s="29"/>
      <c r="C429" s="2"/>
      <c r="D429" s="2"/>
      <c r="E429" s="2"/>
      <c r="F429" s="2"/>
      <c r="G429" s="2"/>
      <c r="H429" s="2"/>
      <c r="I429" s="2"/>
      <c r="J429" s="2"/>
      <c r="K429" s="81"/>
      <c r="L429" s="81"/>
      <c r="M429" s="81"/>
      <c r="N429" s="2"/>
      <c r="O429" s="2"/>
      <c r="P429" s="2"/>
      <c r="Q429" s="2"/>
      <c r="R429" s="2"/>
      <c r="S429" s="2"/>
      <c r="T429" s="2"/>
      <c r="U429" s="2"/>
      <c r="V429" s="2"/>
      <c r="AE429" s="5"/>
      <c r="AF429" s="5"/>
      <c r="AG429" s="5"/>
      <c r="AH429" s="5"/>
      <c r="AI429" s="5"/>
      <c r="AJ429" s="5"/>
      <c r="AK429" s="5"/>
      <c r="AL429" s="5"/>
      <c r="AM429" s="5"/>
      <c r="AN429" s="5"/>
    </row>
    <row r="430" spans="1:40" s="3" customFormat="1" ht="34.5" customHeight="1" x14ac:dyDescent="0.25">
      <c r="A430" s="22"/>
      <c r="B430" s="29"/>
      <c r="C430" s="2"/>
      <c r="D430" s="2"/>
      <c r="E430" s="2"/>
      <c r="F430" s="2"/>
      <c r="G430" s="2"/>
      <c r="H430" s="2"/>
      <c r="I430" s="2"/>
      <c r="J430" s="2"/>
      <c r="K430" s="81"/>
      <c r="L430" s="81"/>
      <c r="M430" s="81"/>
      <c r="N430" s="2"/>
      <c r="O430" s="2"/>
      <c r="P430" s="2"/>
      <c r="Q430" s="2"/>
      <c r="R430" s="2"/>
      <c r="S430" s="2"/>
      <c r="T430" s="2"/>
      <c r="U430" s="2"/>
      <c r="V430" s="2"/>
      <c r="AE430" s="5"/>
      <c r="AF430" s="5"/>
      <c r="AG430" s="5"/>
      <c r="AH430" s="5"/>
      <c r="AI430" s="5"/>
      <c r="AJ430" s="5"/>
      <c r="AK430" s="5"/>
      <c r="AL430" s="5"/>
      <c r="AM430" s="5"/>
      <c r="AN430" s="5"/>
    </row>
    <row r="431" spans="1:40" s="3" customFormat="1" ht="34.5" customHeight="1" x14ac:dyDescent="0.25">
      <c r="A431" s="22"/>
      <c r="B431" s="29"/>
      <c r="C431" s="2"/>
      <c r="D431" s="2"/>
      <c r="E431" s="2"/>
      <c r="F431" s="2"/>
      <c r="G431" s="2"/>
      <c r="H431" s="2"/>
      <c r="I431" s="2"/>
      <c r="J431" s="2"/>
      <c r="K431" s="81"/>
      <c r="L431" s="81"/>
      <c r="M431" s="81"/>
      <c r="N431" s="2"/>
      <c r="O431" s="2"/>
      <c r="P431" s="2"/>
      <c r="Q431" s="2"/>
      <c r="R431" s="2"/>
      <c r="S431" s="2"/>
      <c r="T431" s="2"/>
      <c r="U431" s="2"/>
      <c r="V431" s="2"/>
      <c r="AE431" s="5"/>
      <c r="AF431" s="5"/>
      <c r="AG431" s="5"/>
      <c r="AH431" s="5"/>
      <c r="AI431" s="5"/>
      <c r="AJ431" s="5"/>
      <c r="AK431" s="5"/>
      <c r="AL431" s="5"/>
      <c r="AM431" s="5"/>
      <c r="AN431" s="5"/>
    </row>
    <row r="432" spans="1:40" s="3" customFormat="1" ht="54.6" customHeight="1" x14ac:dyDescent="0.25">
      <c r="A432" s="22"/>
      <c r="B432" s="29"/>
      <c r="C432" s="2"/>
      <c r="D432" s="2"/>
      <c r="E432" s="2"/>
      <c r="F432" s="2"/>
      <c r="G432" s="2"/>
      <c r="H432" s="2"/>
      <c r="I432" s="2"/>
      <c r="J432" s="2"/>
      <c r="K432" s="81"/>
      <c r="L432" s="81"/>
      <c r="M432" s="81"/>
      <c r="N432" s="2"/>
      <c r="O432" s="2"/>
      <c r="P432" s="2"/>
      <c r="Q432" s="2"/>
      <c r="R432" s="2"/>
      <c r="S432" s="2"/>
      <c r="T432" s="2"/>
      <c r="U432" s="2"/>
      <c r="V432" s="2"/>
      <c r="AE432" s="5"/>
      <c r="AF432" s="5"/>
      <c r="AG432" s="5"/>
      <c r="AH432" s="5"/>
      <c r="AI432" s="5"/>
      <c r="AJ432" s="5"/>
      <c r="AK432" s="5"/>
      <c r="AL432" s="5"/>
      <c r="AM432" s="5"/>
      <c r="AN432" s="5"/>
    </row>
    <row r="433" spans="1:40" s="3" customFormat="1" ht="86.45" customHeight="1" x14ac:dyDescent="0.25">
      <c r="A433" s="22"/>
      <c r="B433" s="29"/>
      <c r="C433" s="2"/>
      <c r="D433" s="2"/>
      <c r="E433" s="2"/>
      <c r="F433" s="2"/>
      <c r="G433" s="2"/>
      <c r="H433" s="2"/>
      <c r="I433" s="2"/>
      <c r="J433" s="2"/>
      <c r="K433" s="81"/>
      <c r="L433" s="81"/>
      <c r="M433" s="81"/>
      <c r="N433" s="2"/>
      <c r="O433" s="2"/>
      <c r="P433" s="2"/>
      <c r="Q433" s="2"/>
      <c r="R433" s="2"/>
      <c r="S433" s="2"/>
      <c r="T433" s="2"/>
      <c r="U433" s="2"/>
      <c r="V433" s="2"/>
      <c r="AE433" s="5"/>
      <c r="AF433" s="5"/>
      <c r="AG433" s="5"/>
      <c r="AH433" s="5"/>
      <c r="AI433" s="5"/>
      <c r="AJ433" s="5"/>
      <c r="AK433" s="5"/>
      <c r="AL433" s="5"/>
      <c r="AM433" s="5"/>
      <c r="AN433" s="5"/>
    </row>
    <row r="434" spans="1:40" s="3" customFormat="1" ht="76.150000000000006" customHeight="1" x14ac:dyDescent="0.25">
      <c r="A434" s="22"/>
      <c r="B434" s="29"/>
      <c r="C434" s="2"/>
      <c r="D434" s="2"/>
      <c r="E434" s="2"/>
      <c r="F434" s="2"/>
      <c r="G434" s="2"/>
      <c r="H434" s="2"/>
      <c r="I434" s="2"/>
      <c r="J434" s="2"/>
      <c r="K434" s="81"/>
      <c r="L434" s="81"/>
      <c r="M434" s="81"/>
      <c r="N434" s="2"/>
      <c r="O434" s="2"/>
      <c r="P434" s="2"/>
      <c r="Q434" s="2"/>
      <c r="R434" s="2"/>
      <c r="S434" s="2"/>
      <c r="T434" s="2"/>
      <c r="U434" s="2"/>
      <c r="V434" s="2"/>
      <c r="AE434" s="5"/>
      <c r="AF434" s="5"/>
      <c r="AG434" s="5"/>
      <c r="AH434" s="5"/>
      <c r="AI434" s="5"/>
      <c r="AJ434" s="5"/>
      <c r="AK434" s="5"/>
      <c r="AL434" s="5"/>
      <c r="AM434" s="5"/>
      <c r="AN434" s="5"/>
    </row>
    <row r="435" spans="1:40" s="3" customFormat="1" ht="34.5" customHeight="1" x14ac:dyDescent="0.25">
      <c r="A435" s="22"/>
      <c r="B435" s="29"/>
      <c r="C435" s="2"/>
      <c r="D435" s="2"/>
      <c r="E435" s="2"/>
      <c r="F435" s="2"/>
      <c r="G435" s="2"/>
      <c r="H435" s="2"/>
      <c r="I435" s="2"/>
      <c r="J435" s="2"/>
      <c r="K435" s="81"/>
      <c r="L435" s="81"/>
      <c r="M435" s="81"/>
      <c r="N435" s="2"/>
      <c r="O435" s="2"/>
      <c r="P435" s="2"/>
      <c r="Q435" s="2"/>
      <c r="R435" s="2"/>
      <c r="S435" s="2"/>
      <c r="T435" s="2"/>
      <c r="U435" s="2"/>
      <c r="V435" s="2"/>
      <c r="AE435" s="5"/>
      <c r="AF435" s="5"/>
      <c r="AG435" s="5"/>
      <c r="AH435" s="5"/>
      <c r="AI435" s="5"/>
      <c r="AJ435" s="5"/>
      <c r="AK435" s="5"/>
      <c r="AL435" s="5"/>
      <c r="AM435" s="5"/>
      <c r="AN435" s="5"/>
    </row>
    <row r="436" spans="1:40" s="3" customFormat="1" ht="34.5" customHeight="1" x14ac:dyDescent="0.25">
      <c r="A436" s="22"/>
      <c r="B436" s="29"/>
      <c r="C436" s="2"/>
      <c r="D436" s="2"/>
      <c r="E436" s="2"/>
      <c r="F436" s="2"/>
      <c r="G436" s="2"/>
      <c r="H436" s="2"/>
      <c r="I436" s="2"/>
      <c r="J436" s="2"/>
      <c r="K436" s="81"/>
      <c r="L436" s="81"/>
      <c r="M436" s="81"/>
      <c r="N436" s="2"/>
      <c r="O436" s="2"/>
      <c r="P436" s="2"/>
      <c r="Q436" s="2"/>
      <c r="R436" s="2"/>
      <c r="S436" s="2"/>
      <c r="T436" s="2"/>
      <c r="U436" s="2"/>
      <c r="V436" s="2"/>
      <c r="AE436" s="5"/>
      <c r="AF436" s="5"/>
      <c r="AG436" s="5"/>
      <c r="AH436" s="5"/>
      <c r="AI436" s="5"/>
      <c r="AJ436" s="5"/>
      <c r="AK436" s="5"/>
      <c r="AL436" s="5"/>
      <c r="AM436" s="5"/>
      <c r="AN436" s="5"/>
    </row>
    <row r="437" spans="1:40" s="3" customFormat="1" ht="160.15" customHeight="1" x14ac:dyDescent="0.25">
      <c r="A437" s="22"/>
      <c r="B437" s="29"/>
      <c r="C437" s="2"/>
      <c r="D437" s="2"/>
      <c r="E437" s="2"/>
      <c r="F437" s="2"/>
      <c r="G437" s="2"/>
      <c r="H437" s="2"/>
      <c r="I437" s="2"/>
      <c r="J437" s="2"/>
      <c r="K437" s="81"/>
      <c r="L437" s="81"/>
      <c r="M437" s="81"/>
      <c r="N437" s="2"/>
      <c r="O437" s="2"/>
      <c r="P437" s="2"/>
      <c r="Q437" s="2"/>
      <c r="R437" s="2"/>
      <c r="S437" s="2"/>
      <c r="T437" s="2"/>
      <c r="U437" s="2"/>
      <c r="V437" s="2"/>
      <c r="AE437" s="5"/>
      <c r="AF437" s="5"/>
      <c r="AG437" s="5"/>
      <c r="AH437" s="5"/>
      <c r="AI437" s="5"/>
      <c r="AJ437" s="5"/>
      <c r="AK437" s="5"/>
      <c r="AL437" s="5"/>
      <c r="AM437" s="5"/>
      <c r="AN437" s="5"/>
    </row>
    <row r="438" spans="1:40" s="3" customFormat="1" ht="34.5" customHeight="1" x14ac:dyDescent="0.25">
      <c r="A438" s="248"/>
      <c r="B438" s="29"/>
      <c r="C438" s="2"/>
      <c r="D438" s="2"/>
      <c r="E438" s="2"/>
      <c r="F438" s="2"/>
      <c r="G438" s="2"/>
      <c r="H438" s="2"/>
      <c r="I438" s="2"/>
      <c r="J438" s="2"/>
      <c r="K438" s="81"/>
      <c r="L438" s="81"/>
      <c r="M438" s="81"/>
      <c r="N438" s="2"/>
      <c r="O438" s="2"/>
      <c r="P438" s="2"/>
      <c r="Q438" s="2"/>
      <c r="R438" s="2"/>
      <c r="S438" s="2"/>
      <c r="T438" s="2"/>
      <c r="U438" s="2"/>
      <c r="V438" s="2"/>
      <c r="AE438" s="5"/>
      <c r="AF438" s="5"/>
      <c r="AG438" s="5"/>
      <c r="AH438" s="5"/>
      <c r="AI438" s="5"/>
      <c r="AJ438" s="5"/>
      <c r="AK438" s="5"/>
      <c r="AL438" s="5"/>
      <c r="AM438" s="5"/>
      <c r="AN438" s="5"/>
    </row>
    <row r="439" spans="1:40" s="3" customFormat="1" ht="34.5" customHeight="1" x14ac:dyDescent="0.25">
      <c r="A439" s="249"/>
      <c r="B439" s="29"/>
      <c r="C439" s="2"/>
      <c r="D439" s="2"/>
      <c r="E439" s="2"/>
      <c r="F439" s="2"/>
      <c r="G439" s="2"/>
      <c r="H439" s="2"/>
      <c r="I439" s="2"/>
      <c r="J439" s="2"/>
      <c r="K439" s="81"/>
      <c r="L439" s="81"/>
      <c r="M439" s="81"/>
      <c r="N439" s="2"/>
      <c r="O439" s="2"/>
      <c r="P439" s="2"/>
      <c r="Q439" s="2"/>
      <c r="R439" s="2"/>
      <c r="S439" s="2"/>
      <c r="T439" s="2"/>
      <c r="U439" s="2"/>
      <c r="V439" s="2"/>
      <c r="AE439" s="5"/>
      <c r="AF439" s="5"/>
      <c r="AG439" s="5"/>
      <c r="AH439" s="5"/>
      <c r="AI439" s="5"/>
      <c r="AJ439" s="5"/>
      <c r="AK439" s="5"/>
      <c r="AL439" s="5"/>
      <c r="AM439" s="5"/>
      <c r="AN439" s="5"/>
    </row>
    <row r="440" spans="1:40" s="3" customFormat="1" ht="56.45" customHeight="1" x14ac:dyDescent="0.25">
      <c r="A440" s="250"/>
      <c r="B440" s="29"/>
      <c r="C440" s="2"/>
      <c r="D440" s="2"/>
      <c r="E440" s="2"/>
      <c r="F440" s="2"/>
      <c r="G440" s="2"/>
      <c r="H440" s="2"/>
      <c r="I440" s="2"/>
      <c r="J440" s="2"/>
      <c r="K440" s="81"/>
      <c r="L440" s="81"/>
      <c r="M440" s="81"/>
      <c r="N440" s="2"/>
      <c r="O440" s="2"/>
      <c r="P440" s="2"/>
      <c r="Q440" s="2"/>
      <c r="R440" s="2"/>
      <c r="S440" s="2"/>
      <c r="T440" s="2"/>
      <c r="U440" s="2"/>
      <c r="V440" s="2"/>
      <c r="AE440" s="5"/>
      <c r="AF440" s="5"/>
      <c r="AG440" s="5"/>
      <c r="AH440" s="5"/>
      <c r="AI440" s="5"/>
      <c r="AJ440" s="5"/>
      <c r="AK440" s="5"/>
      <c r="AL440" s="5"/>
      <c r="AM440" s="5"/>
      <c r="AN440" s="5"/>
    </row>
    <row r="441" spans="1:40" ht="31.15" customHeight="1" x14ac:dyDescent="0.25">
      <c r="B441" s="29"/>
      <c r="J441" s="2"/>
      <c r="L441" s="81"/>
      <c r="M441" s="81"/>
      <c r="AE441" s="5"/>
      <c r="AF441" s="5"/>
      <c r="AG441" s="5"/>
      <c r="AH441" s="5"/>
      <c r="AI441" s="5"/>
      <c r="AJ441" s="5"/>
      <c r="AK441" s="5"/>
      <c r="AL441" s="5"/>
      <c r="AM441" s="5"/>
      <c r="AN441" s="5"/>
    </row>
    <row r="442" spans="1:40" ht="48.75" customHeight="1" x14ac:dyDescent="0.25">
      <c r="B442" s="29"/>
      <c r="J442" s="2"/>
      <c r="L442" s="81"/>
      <c r="M442" s="81"/>
      <c r="AE442" s="5"/>
      <c r="AF442" s="5"/>
      <c r="AG442" s="5"/>
      <c r="AH442" s="5"/>
      <c r="AI442" s="5"/>
      <c r="AJ442" s="5"/>
      <c r="AK442" s="5"/>
      <c r="AL442" s="5"/>
      <c r="AM442" s="5"/>
      <c r="AN442" s="5"/>
    </row>
    <row r="443" spans="1:40" ht="68.45" customHeight="1" x14ac:dyDescent="0.25">
      <c r="B443" s="29"/>
      <c r="J443" s="2"/>
      <c r="L443" s="81"/>
      <c r="M443" s="81"/>
      <c r="AE443" s="5"/>
      <c r="AF443" s="5"/>
      <c r="AG443" s="5"/>
      <c r="AH443" s="5"/>
      <c r="AI443" s="5"/>
      <c r="AJ443" s="5"/>
      <c r="AK443" s="5"/>
      <c r="AL443" s="5"/>
      <c r="AM443" s="5"/>
      <c r="AN443" s="5"/>
    </row>
    <row r="444" spans="1:40" ht="24" customHeight="1" x14ac:dyDescent="0.25">
      <c r="B444" s="29"/>
      <c r="J444" s="2"/>
      <c r="L444" s="81"/>
      <c r="M444" s="81"/>
      <c r="AH444" s="5"/>
      <c r="AI444" s="5"/>
      <c r="AJ444" s="5"/>
      <c r="AK444" s="5"/>
      <c r="AL444" s="5"/>
      <c r="AM444" s="5"/>
      <c r="AN444" s="5"/>
    </row>
    <row r="445" spans="1:40" ht="48" customHeight="1" x14ac:dyDescent="0.25">
      <c r="B445" s="29"/>
      <c r="J445" s="2"/>
      <c r="L445" s="81"/>
      <c r="M445" s="81"/>
    </row>
    <row r="446" spans="1:40" ht="35.25" customHeight="1" x14ac:dyDescent="0.25">
      <c r="B446" s="29"/>
      <c r="J446" s="2"/>
      <c r="L446" s="81"/>
      <c r="M446" s="81"/>
    </row>
    <row r="447" spans="1:40" ht="21.75" customHeight="1" x14ac:dyDescent="0.25">
      <c r="B447" s="29"/>
      <c r="J447" s="2"/>
      <c r="L447" s="81"/>
      <c r="M447" s="81"/>
    </row>
    <row r="448" spans="1:40" ht="51" customHeight="1" x14ac:dyDescent="0.25">
      <c r="B448" s="29"/>
      <c r="J448" s="2"/>
      <c r="L448" s="81"/>
      <c r="M448" s="81"/>
    </row>
    <row r="449" spans="2:13" ht="32.25" customHeight="1" x14ac:dyDescent="0.25">
      <c r="B449" s="29"/>
      <c r="J449" s="2"/>
      <c r="L449" s="81"/>
      <c r="M449" s="81"/>
    </row>
    <row r="450" spans="2:13" ht="39.950000000000003" customHeight="1" x14ac:dyDescent="0.25">
      <c r="B450" s="29"/>
      <c r="J450" s="2"/>
      <c r="L450" s="81"/>
      <c r="M450" s="81"/>
    </row>
    <row r="451" spans="2:13" x14ac:dyDescent="0.25">
      <c r="B451" s="29"/>
      <c r="J451" s="2"/>
      <c r="L451" s="81"/>
      <c r="M451" s="81"/>
    </row>
    <row r="452" spans="2:13" x14ac:dyDescent="0.25">
      <c r="B452" s="29"/>
      <c r="J452" s="2"/>
      <c r="L452" s="81"/>
      <c r="M452" s="81"/>
    </row>
    <row r="453" spans="2:13" x14ac:dyDescent="0.25">
      <c r="B453" s="29"/>
      <c r="J453" s="2"/>
      <c r="L453" s="81"/>
      <c r="M453" s="81"/>
    </row>
    <row r="454" spans="2:13" x14ac:dyDescent="0.25">
      <c r="B454" s="29"/>
      <c r="J454" s="2"/>
      <c r="L454" s="81"/>
      <c r="M454" s="81"/>
    </row>
    <row r="455" spans="2:13" x14ac:dyDescent="0.25">
      <c r="B455" s="29"/>
      <c r="J455" s="2"/>
      <c r="L455" s="81"/>
      <c r="M455" s="81"/>
    </row>
    <row r="456" spans="2:13" x14ac:dyDescent="0.25">
      <c r="B456" s="29"/>
      <c r="J456" s="2"/>
      <c r="L456" s="81"/>
      <c r="M456" s="81"/>
    </row>
    <row r="457" spans="2:13" x14ac:dyDescent="0.25">
      <c r="B457" s="29"/>
      <c r="J457" s="2"/>
      <c r="L457" s="81"/>
      <c r="M457" s="81"/>
    </row>
    <row r="458" spans="2:13" x14ac:dyDescent="0.25">
      <c r="B458" s="29"/>
      <c r="J458" s="2"/>
      <c r="L458" s="81"/>
      <c r="M458" s="81"/>
    </row>
    <row r="459" spans="2:13" x14ac:dyDescent="0.25">
      <c r="B459" s="29"/>
      <c r="J459" s="2"/>
      <c r="L459" s="81"/>
      <c r="M459" s="81"/>
    </row>
    <row r="460" spans="2:13" x14ac:dyDescent="0.25">
      <c r="B460" s="29"/>
      <c r="J460" s="2"/>
      <c r="L460" s="81"/>
      <c r="M460" s="81"/>
    </row>
    <row r="461" spans="2:13" x14ac:dyDescent="0.25">
      <c r="B461" s="29"/>
      <c r="J461" s="2"/>
      <c r="L461" s="81"/>
      <c r="M461" s="81"/>
    </row>
    <row r="462" spans="2:13" x14ac:dyDescent="0.25">
      <c r="B462" s="29"/>
      <c r="J462" s="2"/>
      <c r="L462" s="81"/>
      <c r="M462" s="81"/>
    </row>
    <row r="463" spans="2:13" x14ac:dyDescent="0.25">
      <c r="B463" s="29"/>
      <c r="J463" s="2"/>
      <c r="L463" s="81"/>
      <c r="M463" s="81"/>
    </row>
    <row r="464" spans="2:13" x14ac:dyDescent="0.25">
      <c r="B464" s="29"/>
      <c r="J464" s="2"/>
      <c r="L464" s="81"/>
      <c r="M464" s="81"/>
    </row>
    <row r="465" spans="2:13" x14ac:dyDescent="0.25">
      <c r="B465" s="29"/>
      <c r="J465" s="2"/>
      <c r="L465" s="81"/>
      <c r="M465" s="81"/>
    </row>
    <row r="466" spans="2:13" x14ac:dyDescent="0.25">
      <c r="B466" s="29"/>
      <c r="J466" s="2"/>
      <c r="L466" s="81"/>
      <c r="M466" s="81"/>
    </row>
    <row r="467" spans="2:13" x14ac:dyDescent="0.25">
      <c r="B467" s="29"/>
      <c r="J467" s="2"/>
      <c r="L467" s="81"/>
      <c r="M467" s="81"/>
    </row>
    <row r="468" spans="2:13" x14ac:dyDescent="0.25">
      <c r="B468" s="29"/>
      <c r="J468" s="2"/>
      <c r="L468" s="81"/>
      <c r="M468" s="81"/>
    </row>
    <row r="469" spans="2:13" x14ac:dyDescent="0.25">
      <c r="B469" s="29"/>
      <c r="J469" s="2"/>
      <c r="L469" s="81"/>
      <c r="M469" s="81"/>
    </row>
    <row r="470" spans="2:13" x14ac:dyDescent="0.25">
      <c r="B470" s="29"/>
      <c r="J470" s="2"/>
      <c r="L470" s="81"/>
      <c r="M470" s="81"/>
    </row>
    <row r="471" spans="2:13" x14ac:dyDescent="0.25">
      <c r="B471" s="29"/>
      <c r="J471" s="2"/>
      <c r="L471" s="81"/>
      <c r="M471" s="81"/>
    </row>
    <row r="472" spans="2:13" x14ac:dyDescent="0.25">
      <c r="B472" s="29"/>
      <c r="J472" s="2"/>
      <c r="L472" s="81"/>
      <c r="M472" s="81"/>
    </row>
    <row r="473" spans="2:13" x14ac:dyDescent="0.25">
      <c r="B473" s="29"/>
      <c r="J473" s="2"/>
      <c r="L473" s="81"/>
      <c r="M473" s="81"/>
    </row>
    <row r="474" spans="2:13" x14ac:dyDescent="0.25">
      <c r="B474" s="29"/>
      <c r="J474" s="2"/>
      <c r="L474" s="81"/>
      <c r="M474" s="81"/>
    </row>
    <row r="475" spans="2:13" x14ac:dyDescent="0.25">
      <c r="B475" s="29"/>
      <c r="J475" s="2"/>
      <c r="L475" s="81"/>
      <c r="M475" s="81"/>
    </row>
    <row r="476" spans="2:13" x14ac:dyDescent="0.25">
      <c r="B476" s="29"/>
      <c r="J476" s="2"/>
      <c r="L476" s="81"/>
      <c r="M476" s="81"/>
    </row>
    <row r="477" spans="2:13" x14ac:dyDescent="0.25">
      <c r="B477" s="29"/>
      <c r="J477" s="2"/>
      <c r="L477" s="81"/>
      <c r="M477" s="81"/>
    </row>
    <row r="478" spans="2:13" x14ac:dyDescent="0.25">
      <c r="B478" s="29"/>
      <c r="J478" s="2"/>
      <c r="L478" s="81"/>
      <c r="M478" s="81"/>
    </row>
    <row r="479" spans="2:13" x14ac:dyDescent="0.25">
      <c r="B479" s="29"/>
      <c r="J479" s="2"/>
      <c r="L479" s="81"/>
      <c r="M479" s="81"/>
    </row>
    <row r="480" spans="2:13" x14ac:dyDescent="0.25">
      <c r="B480" s="29"/>
      <c r="J480" s="2"/>
      <c r="L480" s="81"/>
      <c r="M480" s="81"/>
    </row>
    <row r="481" spans="2:13" x14ac:dyDescent="0.25">
      <c r="B481" s="29"/>
      <c r="J481" s="2"/>
      <c r="L481" s="81"/>
      <c r="M481" s="81"/>
    </row>
    <row r="482" spans="2:13" x14ac:dyDescent="0.25">
      <c r="B482" s="29"/>
      <c r="J482" s="2"/>
      <c r="L482" s="81"/>
      <c r="M482" s="81"/>
    </row>
    <row r="483" spans="2:13" x14ac:dyDescent="0.25">
      <c r="B483" s="29"/>
      <c r="J483" s="2"/>
      <c r="L483" s="81"/>
      <c r="M483" s="81"/>
    </row>
    <row r="484" spans="2:13" x14ac:dyDescent="0.25">
      <c r="B484" s="29"/>
      <c r="J484" s="2"/>
      <c r="L484" s="81"/>
      <c r="M484" s="81"/>
    </row>
    <row r="485" spans="2:13" x14ac:dyDescent="0.25">
      <c r="B485" s="29"/>
      <c r="J485" s="2"/>
      <c r="L485" s="81"/>
      <c r="M485" s="81"/>
    </row>
    <row r="486" spans="2:13" x14ac:dyDescent="0.25">
      <c r="B486" s="29"/>
      <c r="J486" s="2"/>
      <c r="L486" s="81"/>
      <c r="M486" s="81"/>
    </row>
    <row r="487" spans="2:13" x14ac:dyDescent="0.25">
      <c r="B487" s="29"/>
      <c r="J487" s="2"/>
      <c r="L487" s="81"/>
      <c r="M487" s="81"/>
    </row>
    <row r="488" spans="2:13" x14ac:dyDescent="0.25">
      <c r="B488" s="29"/>
      <c r="J488" s="2"/>
      <c r="L488" s="81"/>
      <c r="M488" s="81"/>
    </row>
    <row r="489" spans="2:13" x14ac:dyDescent="0.25">
      <c r="B489" s="29"/>
      <c r="J489" s="2"/>
      <c r="L489" s="81"/>
      <c r="M489" s="81"/>
    </row>
    <row r="490" spans="2:13" x14ac:dyDescent="0.25">
      <c r="B490" s="29"/>
      <c r="J490" s="2"/>
      <c r="L490" s="81"/>
      <c r="M490" s="81"/>
    </row>
    <row r="491" spans="2:13" x14ac:dyDescent="0.25">
      <c r="B491" s="29"/>
      <c r="J491" s="2"/>
      <c r="L491" s="81"/>
      <c r="M491" s="81"/>
    </row>
    <row r="492" spans="2:13" x14ac:dyDescent="0.25">
      <c r="B492" s="29"/>
      <c r="J492" s="2"/>
      <c r="L492" s="81"/>
      <c r="M492" s="81"/>
    </row>
    <row r="493" spans="2:13" x14ac:dyDescent="0.25">
      <c r="B493" s="29"/>
      <c r="J493" s="2"/>
      <c r="L493" s="81"/>
      <c r="M493" s="81"/>
    </row>
    <row r="494" spans="2:13" x14ac:dyDescent="0.25">
      <c r="B494" s="29"/>
      <c r="J494" s="2"/>
      <c r="L494" s="81"/>
      <c r="M494" s="81"/>
    </row>
    <row r="495" spans="2:13" x14ac:dyDescent="0.25">
      <c r="B495" s="29"/>
      <c r="J495" s="2"/>
      <c r="L495" s="81"/>
      <c r="M495" s="81"/>
    </row>
    <row r="496" spans="2:13" x14ac:dyDescent="0.25">
      <c r="B496" s="29"/>
      <c r="J496" s="2"/>
      <c r="L496" s="81"/>
      <c r="M496" s="81"/>
    </row>
    <row r="497" spans="2:13" x14ac:dyDescent="0.25">
      <c r="B497" s="29"/>
      <c r="J497" s="2"/>
      <c r="L497" s="81"/>
      <c r="M497" s="81"/>
    </row>
    <row r="498" spans="2:13" x14ac:dyDescent="0.25">
      <c r="B498" s="29"/>
      <c r="J498" s="2"/>
      <c r="L498" s="81"/>
      <c r="M498" s="81"/>
    </row>
    <row r="499" spans="2:13" x14ac:dyDescent="0.25">
      <c r="B499" s="29"/>
      <c r="J499" s="2"/>
      <c r="L499" s="81"/>
      <c r="M499" s="81"/>
    </row>
    <row r="500" spans="2:13" x14ac:dyDescent="0.25">
      <c r="B500" s="29"/>
      <c r="J500" s="2"/>
      <c r="L500" s="81"/>
      <c r="M500" s="81"/>
    </row>
    <row r="501" spans="2:13" x14ac:dyDescent="0.25">
      <c r="B501" s="29"/>
      <c r="J501" s="2"/>
      <c r="L501" s="81"/>
      <c r="M501" s="81"/>
    </row>
    <row r="502" spans="2:13" x14ac:dyDescent="0.25">
      <c r="B502" s="29"/>
      <c r="J502" s="2"/>
      <c r="L502" s="81"/>
      <c r="M502" s="81"/>
    </row>
    <row r="503" spans="2:13" x14ac:dyDescent="0.25">
      <c r="B503" s="29"/>
      <c r="J503" s="2"/>
      <c r="L503" s="81"/>
      <c r="M503" s="81"/>
    </row>
    <row r="504" spans="2:13" x14ac:dyDescent="0.25">
      <c r="B504" s="29"/>
      <c r="J504" s="2"/>
      <c r="L504" s="81"/>
      <c r="M504" s="81"/>
    </row>
    <row r="505" spans="2:13" x14ac:dyDescent="0.25">
      <c r="B505" s="29"/>
      <c r="J505" s="2"/>
      <c r="L505" s="81"/>
      <c r="M505" s="81"/>
    </row>
    <row r="506" spans="2:13" x14ac:dyDescent="0.25">
      <c r="B506" s="29"/>
      <c r="J506" s="2"/>
      <c r="L506" s="81"/>
      <c r="M506" s="81"/>
    </row>
    <row r="507" spans="2:13" x14ac:dyDescent="0.25">
      <c r="B507" s="29"/>
      <c r="J507" s="2"/>
      <c r="L507" s="81"/>
      <c r="M507" s="81"/>
    </row>
    <row r="508" spans="2:13" x14ac:dyDescent="0.25">
      <c r="B508" s="29"/>
      <c r="J508" s="2"/>
      <c r="L508" s="81"/>
      <c r="M508" s="81"/>
    </row>
    <row r="509" spans="2:13" x14ac:dyDescent="0.25">
      <c r="B509" s="29"/>
      <c r="J509" s="2"/>
      <c r="L509" s="81"/>
      <c r="M509" s="81"/>
    </row>
    <row r="510" spans="2:13" x14ac:dyDescent="0.25">
      <c r="B510" s="29"/>
      <c r="J510" s="2"/>
      <c r="L510" s="81"/>
      <c r="M510" s="81"/>
    </row>
    <row r="511" spans="2:13" x14ac:dyDescent="0.25">
      <c r="B511" s="29"/>
      <c r="J511" s="2"/>
      <c r="L511" s="81"/>
      <c r="M511" s="81"/>
    </row>
    <row r="512" spans="2:13" x14ac:dyDescent="0.25">
      <c r="B512" s="29"/>
      <c r="J512" s="2"/>
      <c r="L512" s="81"/>
      <c r="M512" s="81"/>
    </row>
    <row r="513" spans="2:13" x14ac:dyDescent="0.25">
      <c r="B513" s="29"/>
      <c r="J513" s="2"/>
      <c r="L513" s="81"/>
      <c r="M513" s="81"/>
    </row>
    <row r="514" spans="2:13" x14ac:dyDescent="0.25">
      <c r="B514" s="29"/>
      <c r="J514" s="2"/>
      <c r="L514" s="81"/>
      <c r="M514" s="81"/>
    </row>
    <row r="515" spans="2:13" x14ac:dyDescent="0.25">
      <c r="B515" s="29"/>
      <c r="J515" s="2"/>
      <c r="L515" s="81"/>
      <c r="M515" s="81"/>
    </row>
    <row r="516" spans="2:13" x14ac:dyDescent="0.25">
      <c r="B516" s="29"/>
      <c r="J516" s="2"/>
      <c r="L516" s="81"/>
      <c r="M516" s="81"/>
    </row>
    <row r="517" spans="2:13" x14ac:dyDescent="0.25">
      <c r="B517" s="29"/>
      <c r="J517" s="2"/>
      <c r="L517" s="81"/>
      <c r="M517" s="81"/>
    </row>
    <row r="518" spans="2:13" x14ac:dyDescent="0.25">
      <c r="B518" s="29"/>
      <c r="J518" s="2"/>
      <c r="L518" s="81"/>
      <c r="M518" s="81"/>
    </row>
    <row r="519" spans="2:13" x14ac:dyDescent="0.25">
      <c r="B519" s="29"/>
      <c r="J519" s="2"/>
      <c r="L519" s="81"/>
      <c r="M519" s="81"/>
    </row>
    <row r="520" spans="2:13" x14ac:dyDescent="0.25">
      <c r="B520" s="29"/>
      <c r="J520" s="2"/>
      <c r="L520" s="81"/>
      <c r="M520" s="81"/>
    </row>
    <row r="521" spans="2:13" x14ac:dyDescent="0.25">
      <c r="B521" s="29"/>
      <c r="J521" s="2"/>
      <c r="L521" s="81"/>
      <c r="M521" s="81"/>
    </row>
    <row r="522" spans="2:13" x14ac:dyDescent="0.25">
      <c r="B522" s="29"/>
      <c r="J522" s="2"/>
      <c r="L522" s="81"/>
      <c r="M522" s="81"/>
    </row>
    <row r="523" spans="2:13" x14ac:dyDescent="0.25">
      <c r="B523" s="29"/>
      <c r="J523" s="2"/>
      <c r="L523" s="81"/>
      <c r="M523" s="81"/>
    </row>
    <row r="524" spans="2:13" x14ac:dyDescent="0.25">
      <c r="B524" s="29"/>
      <c r="J524" s="2"/>
      <c r="L524" s="81"/>
      <c r="M524" s="81"/>
    </row>
    <row r="525" spans="2:13" x14ac:dyDescent="0.25">
      <c r="B525" s="29"/>
      <c r="J525" s="2"/>
      <c r="L525" s="81"/>
      <c r="M525" s="81"/>
    </row>
    <row r="526" spans="2:13" x14ac:dyDescent="0.25">
      <c r="B526" s="29"/>
      <c r="J526" s="2"/>
      <c r="L526" s="81"/>
      <c r="M526" s="81"/>
    </row>
    <row r="527" spans="2:13" x14ac:dyDescent="0.25">
      <c r="B527" s="29"/>
      <c r="J527" s="2"/>
      <c r="L527" s="81"/>
      <c r="M527" s="81"/>
    </row>
    <row r="528" spans="2:13" x14ac:dyDescent="0.25">
      <c r="B528" s="29"/>
      <c r="J528" s="2"/>
      <c r="L528" s="81"/>
      <c r="M528" s="81"/>
    </row>
    <row r="529" spans="2:13" x14ac:dyDescent="0.25">
      <c r="B529" s="29"/>
      <c r="J529" s="2"/>
      <c r="L529" s="81"/>
      <c r="M529" s="81"/>
    </row>
    <row r="530" spans="2:13" x14ac:dyDescent="0.25">
      <c r="B530" s="29"/>
      <c r="J530" s="2"/>
      <c r="L530" s="81"/>
      <c r="M530" s="81"/>
    </row>
    <row r="531" spans="2:13" x14ac:dyDescent="0.25">
      <c r="B531" s="29"/>
      <c r="J531" s="2"/>
      <c r="L531" s="81"/>
      <c r="M531" s="81"/>
    </row>
    <row r="532" spans="2:13" x14ac:dyDescent="0.25">
      <c r="B532" s="29"/>
      <c r="J532" s="2"/>
      <c r="L532" s="81"/>
      <c r="M532" s="81"/>
    </row>
    <row r="533" spans="2:13" x14ac:dyDescent="0.25">
      <c r="B533" s="29"/>
      <c r="J533" s="2"/>
      <c r="L533" s="81"/>
      <c r="M533" s="81"/>
    </row>
    <row r="534" spans="2:13" x14ac:dyDescent="0.25">
      <c r="B534" s="29"/>
      <c r="J534" s="2"/>
      <c r="L534" s="81"/>
      <c r="M534" s="81"/>
    </row>
    <row r="535" spans="2:13" x14ac:dyDescent="0.25">
      <c r="B535" s="29"/>
      <c r="J535" s="2"/>
      <c r="L535" s="81"/>
      <c r="M535" s="81"/>
    </row>
    <row r="536" spans="2:13" x14ac:dyDescent="0.25">
      <c r="B536" s="29"/>
      <c r="J536" s="2"/>
      <c r="L536" s="81"/>
      <c r="M536" s="81"/>
    </row>
    <row r="537" spans="2:13" x14ac:dyDescent="0.25">
      <c r="B537" s="29"/>
      <c r="J537" s="2"/>
      <c r="L537" s="81"/>
      <c r="M537" s="81"/>
    </row>
    <row r="538" spans="2:13" x14ac:dyDescent="0.25">
      <c r="B538" s="29"/>
      <c r="J538" s="2"/>
      <c r="L538" s="81"/>
      <c r="M538" s="81"/>
    </row>
    <row r="539" spans="2:13" x14ac:dyDescent="0.25">
      <c r="B539" s="29"/>
      <c r="J539" s="2"/>
      <c r="L539" s="81"/>
      <c r="M539" s="81"/>
    </row>
    <row r="540" spans="2:13" x14ac:dyDescent="0.25">
      <c r="B540" s="29"/>
      <c r="J540" s="2"/>
      <c r="L540" s="81"/>
      <c r="M540" s="81"/>
    </row>
    <row r="541" spans="2:13" x14ac:dyDescent="0.25">
      <c r="B541" s="29"/>
      <c r="J541" s="2"/>
      <c r="L541" s="81"/>
      <c r="M541" s="81"/>
    </row>
    <row r="542" spans="2:13" x14ac:dyDescent="0.25">
      <c r="B542" s="29"/>
      <c r="J542" s="2"/>
      <c r="L542" s="81"/>
      <c r="M542" s="81"/>
    </row>
    <row r="543" spans="2:13" x14ac:dyDescent="0.25">
      <c r="B543" s="29"/>
      <c r="J543" s="2"/>
      <c r="L543" s="81"/>
      <c r="M543" s="81"/>
    </row>
    <row r="544" spans="2:13" x14ac:dyDescent="0.25">
      <c r="B544" s="29"/>
      <c r="J544" s="2"/>
      <c r="L544" s="81"/>
      <c r="M544" s="81"/>
    </row>
    <row r="545" spans="2:13" x14ac:dyDescent="0.25">
      <c r="B545" s="29"/>
      <c r="J545" s="2"/>
      <c r="L545" s="81"/>
      <c r="M545" s="81"/>
    </row>
    <row r="546" spans="2:13" x14ac:dyDescent="0.25">
      <c r="B546" s="29"/>
      <c r="J546" s="2"/>
      <c r="L546" s="81"/>
      <c r="M546" s="81"/>
    </row>
    <row r="547" spans="2:13" x14ac:dyDescent="0.25">
      <c r="B547" s="29"/>
      <c r="J547" s="2"/>
      <c r="L547" s="81"/>
      <c r="M547" s="81"/>
    </row>
    <row r="548" spans="2:13" x14ac:dyDescent="0.25">
      <c r="B548" s="29"/>
      <c r="J548" s="2"/>
      <c r="L548" s="81"/>
      <c r="M548" s="81"/>
    </row>
    <row r="549" spans="2:13" x14ac:dyDescent="0.25">
      <c r="B549" s="29"/>
      <c r="J549" s="2"/>
      <c r="L549" s="81"/>
      <c r="M549" s="81"/>
    </row>
    <row r="550" spans="2:13" x14ac:dyDescent="0.25">
      <c r="B550" s="29"/>
      <c r="J550" s="2"/>
      <c r="L550" s="81"/>
      <c r="M550" s="81"/>
    </row>
    <row r="551" spans="2:13" x14ac:dyDescent="0.25">
      <c r="B551" s="29"/>
      <c r="J551" s="2"/>
      <c r="L551" s="81"/>
      <c r="M551" s="81"/>
    </row>
    <row r="552" spans="2:13" x14ac:dyDescent="0.25">
      <c r="B552" s="29"/>
      <c r="J552" s="2"/>
      <c r="L552" s="81"/>
      <c r="M552" s="81"/>
    </row>
    <row r="553" spans="2:13" x14ac:dyDescent="0.25">
      <c r="B553" s="29"/>
      <c r="J553" s="2"/>
      <c r="L553" s="81"/>
      <c r="M553" s="81"/>
    </row>
    <row r="554" spans="2:13" x14ac:dyDescent="0.25">
      <c r="B554" s="29"/>
      <c r="J554" s="2"/>
      <c r="L554" s="81"/>
      <c r="M554" s="81"/>
    </row>
    <row r="555" spans="2:13" x14ac:dyDescent="0.25">
      <c r="B555" s="29"/>
      <c r="J555" s="2"/>
      <c r="L555" s="81"/>
      <c r="M555" s="81"/>
    </row>
    <row r="556" spans="2:13" x14ac:dyDescent="0.25">
      <c r="B556" s="29"/>
      <c r="J556" s="2"/>
      <c r="L556" s="81"/>
      <c r="M556" s="81"/>
    </row>
    <row r="557" spans="2:13" x14ac:dyDescent="0.25">
      <c r="B557" s="29"/>
      <c r="J557" s="2"/>
      <c r="L557" s="81"/>
      <c r="M557" s="81"/>
    </row>
    <row r="558" spans="2:13" x14ac:dyDescent="0.25">
      <c r="B558" s="29"/>
      <c r="J558" s="2"/>
      <c r="L558" s="81"/>
      <c r="M558" s="81"/>
    </row>
    <row r="559" spans="2:13" x14ac:dyDescent="0.25">
      <c r="B559" s="29"/>
      <c r="J559" s="2"/>
      <c r="L559" s="81"/>
      <c r="M559" s="81"/>
    </row>
    <row r="560" spans="2:13" x14ac:dyDescent="0.25">
      <c r="B560" s="29"/>
      <c r="J560" s="2"/>
      <c r="L560" s="81"/>
      <c r="M560" s="81"/>
    </row>
    <row r="561" spans="2:13" x14ac:dyDescent="0.25">
      <c r="B561" s="29"/>
      <c r="J561" s="2"/>
      <c r="L561" s="81"/>
      <c r="M561" s="81"/>
    </row>
    <row r="562" spans="2:13" x14ac:dyDescent="0.25">
      <c r="B562" s="29"/>
      <c r="J562" s="2"/>
      <c r="L562" s="81"/>
      <c r="M562" s="81"/>
    </row>
    <row r="563" spans="2:13" x14ac:dyDescent="0.25">
      <c r="B563" s="29"/>
      <c r="J563" s="2"/>
      <c r="L563" s="81"/>
      <c r="M563" s="81"/>
    </row>
    <row r="564" spans="2:13" x14ac:dyDescent="0.25">
      <c r="B564" s="29"/>
      <c r="J564" s="2"/>
      <c r="L564" s="81"/>
      <c r="M564" s="81"/>
    </row>
    <row r="565" spans="2:13" x14ac:dyDescent="0.25">
      <c r="B565" s="29"/>
      <c r="J565" s="2"/>
      <c r="L565" s="81"/>
      <c r="M565" s="81"/>
    </row>
    <row r="566" spans="2:13" x14ac:dyDescent="0.25">
      <c r="B566" s="29"/>
      <c r="J566" s="2"/>
      <c r="L566" s="81"/>
      <c r="M566" s="81"/>
    </row>
    <row r="567" spans="2:13" x14ac:dyDescent="0.25">
      <c r="B567" s="29"/>
      <c r="J567" s="2"/>
      <c r="L567" s="81"/>
      <c r="M567" s="81"/>
    </row>
    <row r="568" spans="2:13" x14ac:dyDescent="0.25">
      <c r="B568" s="29"/>
      <c r="J568" s="2"/>
      <c r="L568" s="81"/>
      <c r="M568" s="81"/>
    </row>
    <row r="569" spans="2:13" x14ac:dyDescent="0.25">
      <c r="B569" s="29"/>
      <c r="J569" s="2"/>
      <c r="L569" s="81"/>
      <c r="M569" s="81"/>
    </row>
    <row r="570" spans="2:13" x14ac:dyDescent="0.25">
      <c r="B570" s="29"/>
      <c r="J570" s="2"/>
      <c r="L570" s="81"/>
      <c r="M570" s="81"/>
    </row>
    <row r="571" spans="2:13" x14ac:dyDescent="0.25">
      <c r="B571" s="29"/>
      <c r="J571" s="2"/>
      <c r="L571" s="81"/>
      <c r="M571" s="81"/>
    </row>
    <row r="572" spans="2:13" x14ac:dyDescent="0.25">
      <c r="B572" s="29"/>
      <c r="J572" s="2"/>
      <c r="L572" s="81"/>
      <c r="M572" s="81"/>
    </row>
    <row r="573" spans="2:13" x14ac:dyDescent="0.25">
      <c r="B573" s="29"/>
      <c r="J573" s="2"/>
      <c r="L573" s="81"/>
      <c r="M573" s="81"/>
    </row>
    <row r="574" spans="2:13" x14ac:dyDescent="0.25">
      <c r="B574" s="29"/>
      <c r="J574" s="2"/>
      <c r="L574" s="81"/>
      <c r="M574" s="81"/>
    </row>
    <row r="575" spans="2:13" x14ac:dyDescent="0.25">
      <c r="B575" s="29"/>
      <c r="J575" s="2"/>
      <c r="L575" s="81"/>
      <c r="M575" s="81"/>
    </row>
    <row r="576" spans="2:13" x14ac:dyDescent="0.25">
      <c r="B576" s="29"/>
      <c r="J576" s="2"/>
      <c r="L576" s="81"/>
      <c r="M576" s="81"/>
    </row>
    <row r="577" spans="2:13" x14ac:dyDescent="0.25">
      <c r="B577" s="29"/>
      <c r="J577" s="2"/>
      <c r="L577" s="81"/>
      <c r="M577" s="81"/>
    </row>
    <row r="578" spans="2:13" x14ac:dyDescent="0.25">
      <c r="B578" s="29"/>
      <c r="J578" s="2"/>
      <c r="L578" s="81"/>
      <c r="M578" s="81"/>
    </row>
    <row r="579" spans="2:13" x14ac:dyDescent="0.25">
      <c r="B579" s="29"/>
      <c r="J579" s="2"/>
      <c r="L579" s="81"/>
      <c r="M579" s="81"/>
    </row>
    <row r="580" spans="2:13" x14ac:dyDescent="0.25">
      <c r="B580" s="29"/>
      <c r="J580" s="2"/>
      <c r="L580" s="81"/>
      <c r="M580" s="81"/>
    </row>
    <row r="581" spans="2:13" x14ac:dyDescent="0.25">
      <c r="B581" s="29"/>
      <c r="J581" s="2"/>
      <c r="L581" s="81"/>
      <c r="M581" s="81"/>
    </row>
    <row r="582" spans="2:13" x14ac:dyDescent="0.25">
      <c r="B582" s="29"/>
      <c r="J582" s="2"/>
      <c r="L582" s="81"/>
      <c r="M582" s="81"/>
    </row>
    <row r="583" spans="2:13" x14ac:dyDescent="0.25">
      <c r="B583" s="29"/>
      <c r="J583" s="2"/>
      <c r="L583" s="81"/>
      <c r="M583" s="81"/>
    </row>
    <row r="584" spans="2:13" x14ac:dyDescent="0.25">
      <c r="B584" s="29"/>
      <c r="J584" s="2"/>
      <c r="L584" s="81"/>
      <c r="M584" s="81"/>
    </row>
    <row r="585" spans="2:13" x14ac:dyDescent="0.25">
      <c r="B585" s="29"/>
      <c r="J585" s="2"/>
      <c r="L585" s="81"/>
      <c r="M585" s="81"/>
    </row>
    <row r="586" spans="2:13" x14ac:dyDescent="0.25">
      <c r="B586" s="29"/>
      <c r="J586" s="2"/>
      <c r="L586" s="81"/>
      <c r="M586" s="81"/>
    </row>
    <row r="587" spans="2:13" x14ac:dyDescent="0.25">
      <c r="B587" s="29"/>
      <c r="J587" s="2"/>
      <c r="L587" s="81"/>
      <c r="M587" s="81"/>
    </row>
    <row r="588" spans="2:13" x14ac:dyDescent="0.25">
      <c r="B588" s="29"/>
      <c r="J588" s="2"/>
      <c r="L588" s="81"/>
      <c r="M588" s="81"/>
    </row>
    <row r="589" spans="2:13" x14ac:dyDescent="0.25">
      <c r="B589" s="29"/>
      <c r="J589" s="2"/>
      <c r="L589" s="81"/>
      <c r="M589" s="81"/>
    </row>
    <row r="590" spans="2:13" x14ac:dyDescent="0.25">
      <c r="B590" s="29"/>
      <c r="J590" s="2"/>
      <c r="L590" s="81"/>
      <c r="M590" s="81"/>
    </row>
    <row r="591" spans="2:13" x14ac:dyDescent="0.25">
      <c r="B591" s="29"/>
      <c r="J591" s="2"/>
      <c r="L591" s="81"/>
      <c r="M591" s="81"/>
    </row>
    <row r="592" spans="2:13" x14ac:dyDescent="0.25">
      <c r="B592" s="29"/>
      <c r="J592" s="2"/>
      <c r="L592" s="81"/>
      <c r="M592" s="81"/>
    </row>
    <row r="593" spans="2:13" x14ac:dyDescent="0.25">
      <c r="B593" s="29"/>
      <c r="J593" s="2"/>
      <c r="L593" s="81"/>
      <c r="M593" s="81"/>
    </row>
    <row r="594" spans="2:13" x14ac:dyDescent="0.25">
      <c r="B594" s="29"/>
      <c r="J594" s="2"/>
      <c r="L594" s="81"/>
      <c r="M594" s="81"/>
    </row>
    <row r="595" spans="2:13" x14ac:dyDescent="0.25">
      <c r="B595" s="29"/>
      <c r="J595" s="2"/>
      <c r="L595" s="81"/>
      <c r="M595" s="81"/>
    </row>
    <row r="596" spans="2:13" x14ac:dyDescent="0.25">
      <c r="B596" s="29"/>
      <c r="J596" s="2"/>
      <c r="L596" s="81"/>
      <c r="M596" s="81"/>
    </row>
    <row r="597" spans="2:13" x14ac:dyDescent="0.25">
      <c r="B597" s="29"/>
      <c r="J597" s="2"/>
      <c r="L597" s="81"/>
      <c r="M597" s="81"/>
    </row>
    <row r="598" spans="2:13" x14ac:dyDescent="0.25">
      <c r="B598" s="29"/>
      <c r="J598" s="2"/>
      <c r="L598" s="81"/>
      <c r="M598" s="81"/>
    </row>
    <row r="599" spans="2:13" x14ac:dyDescent="0.25">
      <c r="B599" s="29"/>
      <c r="J599" s="2"/>
      <c r="L599" s="81"/>
      <c r="M599" s="81"/>
    </row>
    <row r="600" spans="2:13" x14ac:dyDescent="0.25">
      <c r="B600" s="29"/>
      <c r="J600" s="2"/>
      <c r="L600" s="81"/>
      <c r="M600" s="81"/>
    </row>
    <row r="601" spans="2:13" x14ac:dyDescent="0.25">
      <c r="B601" s="29"/>
      <c r="J601" s="2"/>
      <c r="L601" s="81"/>
      <c r="M601" s="81"/>
    </row>
    <row r="602" spans="2:13" x14ac:dyDescent="0.25">
      <c r="B602" s="29"/>
      <c r="J602" s="2"/>
      <c r="L602" s="81"/>
      <c r="M602" s="81"/>
    </row>
    <row r="603" spans="2:13" x14ac:dyDescent="0.25">
      <c r="B603" s="29"/>
      <c r="J603" s="2"/>
      <c r="L603" s="81"/>
      <c r="M603" s="81"/>
    </row>
    <row r="604" spans="2:13" x14ac:dyDescent="0.25">
      <c r="B604" s="29"/>
      <c r="J604" s="2"/>
      <c r="L604" s="81"/>
      <c r="M604" s="81"/>
    </row>
    <row r="605" spans="2:13" x14ac:dyDescent="0.25">
      <c r="B605" s="29"/>
      <c r="J605" s="2"/>
      <c r="L605" s="81"/>
      <c r="M605" s="81"/>
    </row>
    <row r="606" spans="2:13" x14ac:dyDescent="0.25">
      <c r="B606" s="29"/>
      <c r="J606" s="2"/>
      <c r="L606" s="81"/>
      <c r="M606" s="81"/>
    </row>
    <row r="607" spans="2:13" x14ac:dyDescent="0.25">
      <c r="B607" s="29"/>
      <c r="J607" s="2"/>
      <c r="L607" s="81"/>
      <c r="M607" s="81"/>
    </row>
    <row r="608" spans="2:13" x14ac:dyDescent="0.25">
      <c r="B608" s="29"/>
      <c r="J608" s="2"/>
      <c r="L608" s="81"/>
      <c r="M608" s="81"/>
    </row>
    <row r="609" spans="2:13" x14ac:dyDescent="0.25">
      <c r="B609" s="29"/>
      <c r="J609" s="2"/>
      <c r="L609" s="81"/>
      <c r="M609" s="81"/>
    </row>
    <row r="610" spans="2:13" x14ac:dyDescent="0.25">
      <c r="B610" s="29"/>
      <c r="J610" s="2"/>
      <c r="L610" s="81"/>
      <c r="M610" s="81"/>
    </row>
    <row r="611" spans="2:13" x14ac:dyDescent="0.25">
      <c r="B611" s="29"/>
      <c r="J611" s="2"/>
      <c r="L611" s="81"/>
      <c r="M611" s="81"/>
    </row>
    <row r="612" spans="2:13" x14ac:dyDescent="0.25">
      <c r="B612" s="29"/>
      <c r="J612" s="2"/>
      <c r="L612" s="81"/>
      <c r="M612" s="81"/>
    </row>
    <row r="613" spans="2:13" x14ac:dyDescent="0.25">
      <c r="B613" s="29"/>
      <c r="J613" s="2"/>
      <c r="L613" s="81"/>
      <c r="M613" s="81"/>
    </row>
    <row r="614" spans="2:13" x14ac:dyDescent="0.25">
      <c r="B614" s="29"/>
      <c r="J614" s="2"/>
      <c r="L614" s="81"/>
      <c r="M614" s="81"/>
    </row>
    <row r="615" spans="2:13" x14ac:dyDescent="0.25">
      <c r="B615" s="29"/>
      <c r="J615" s="2"/>
      <c r="L615" s="81"/>
      <c r="M615" s="81"/>
    </row>
    <row r="616" spans="2:13" x14ac:dyDescent="0.25">
      <c r="B616" s="29"/>
      <c r="J616" s="2"/>
      <c r="L616" s="81"/>
      <c r="M616" s="81"/>
    </row>
    <row r="617" spans="2:13" x14ac:dyDescent="0.25">
      <c r="B617" s="29"/>
      <c r="J617" s="2"/>
      <c r="L617" s="81"/>
      <c r="M617" s="81"/>
    </row>
    <row r="618" spans="2:13" x14ac:dyDescent="0.25">
      <c r="B618" s="29"/>
      <c r="J618" s="2"/>
      <c r="L618" s="81"/>
      <c r="M618" s="81"/>
    </row>
    <row r="619" spans="2:13" x14ac:dyDescent="0.25">
      <c r="B619" s="29"/>
      <c r="J619" s="2"/>
      <c r="L619" s="81"/>
      <c r="M619" s="81"/>
    </row>
    <row r="620" spans="2:13" x14ac:dyDescent="0.25">
      <c r="B620" s="29"/>
      <c r="J620" s="2"/>
      <c r="L620" s="81"/>
      <c r="M620" s="81"/>
    </row>
    <row r="621" spans="2:13" x14ac:dyDescent="0.25">
      <c r="B621" s="29"/>
      <c r="J621" s="2"/>
      <c r="L621" s="81"/>
      <c r="M621" s="81"/>
    </row>
    <row r="622" spans="2:13" x14ac:dyDescent="0.25">
      <c r="B622" s="29"/>
      <c r="J622" s="2"/>
      <c r="L622" s="81"/>
      <c r="M622" s="81"/>
    </row>
    <row r="623" spans="2:13" x14ac:dyDescent="0.25">
      <c r="B623" s="29"/>
      <c r="J623" s="2"/>
      <c r="L623" s="81"/>
      <c r="M623" s="81"/>
    </row>
    <row r="624" spans="2:13" x14ac:dyDescent="0.25">
      <c r="B624" s="29"/>
      <c r="J624" s="2"/>
      <c r="L624" s="81"/>
      <c r="M624" s="81"/>
    </row>
    <row r="625" spans="2:13" x14ac:dyDescent="0.25">
      <c r="B625" s="29"/>
      <c r="J625" s="2"/>
      <c r="L625" s="81"/>
      <c r="M625" s="81"/>
    </row>
    <row r="626" spans="2:13" x14ac:dyDescent="0.25">
      <c r="B626" s="29"/>
      <c r="J626" s="2"/>
      <c r="L626" s="81"/>
      <c r="M626" s="81"/>
    </row>
    <row r="627" spans="2:13" x14ac:dyDescent="0.25">
      <c r="B627" s="29"/>
      <c r="J627" s="2"/>
      <c r="L627" s="81"/>
      <c r="M627" s="81"/>
    </row>
    <row r="628" spans="2:13" x14ac:dyDescent="0.25">
      <c r="B628" s="29"/>
      <c r="J628" s="2"/>
      <c r="L628" s="81"/>
      <c r="M628" s="81"/>
    </row>
    <row r="629" spans="2:13" x14ac:dyDescent="0.25">
      <c r="B629" s="29"/>
      <c r="J629" s="2"/>
      <c r="L629" s="81"/>
      <c r="M629" s="81"/>
    </row>
    <row r="630" spans="2:13" x14ac:dyDescent="0.25">
      <c r="B630" s="29"/>
      <c r="J630" s="2"/>
      <c r="L630" s="81"/>
      <c r="M630" s="81"/>
    </row>
    <row r="631" spans="2:13" x14ac:dyDescent="0.25">
      <c r="B631" s="29"/>
      <c r="J631" s="2"/>
      <c r="L631" s="81"/>
      <c r="M631" s="81"/>
    </row>
    <row r="632" spans="2:13" x14ac:dyDescent="0.25">
      <c r="B632" s="29"/>
      <c r="J632" s="2"/>
      <c r="L632" s="81"/>
      <c r="M632" s="81"/>
    </row>
    <row r="633" spans="2:13" x14ac:dyDescent="0.25">
      <c r="B633" s="29"/>
      <c r="J633" s="2"/>
      <c r="L633" s="81"/>
      <c r="M633" s="81"/>
    </row>
    <row r="634" spans="2:13" x14ac:dyDescent="0.25">
      <c r="B634" s="29"/>
      <c r="J634" s="2"/>
      <c r="L634" s="81"/>
      <c r="M634" s="81"/>
    </row>
    <row r="635" spans="2:13" x14ac:dyDescent="0.25">
      <c r="B635" s="29"/>
      <c r="J635" s="2"/>
      <c r="L635" s="81"/>
      <c r="M635" s="81"/>
    </row>
    <row r="636" spans="2:13" x14ac:dyDescent="0.25">
      <c r="B636" s="29"/>
      <c r="J636" s="2"/>
      <c r="L636" s="81"/>
      <c r="M636" s="81"/>
    </row>
    <row r="637" spans="2:13" x14ac:dyDescent="0.25">
      <c r="B637" s="29"/>
      <c r="J637" s="2"/>
      <c r="L637" s="81"/>
      <c r="M637" s="81"/>
    </row>
    <row r="638" spans="2:13" x14ac:dyDescent="0.25">
      <c r="B638" s="29"/>
      <c r="J638" s="2"/>
      <c r="L638" s="81"/>
      <c r="M638" s="81"/>
    </row>
    <row r="639" spans="2:13" x14ac:dyDescent="0.25">
      <c r="B639" s="29"/>
      <c r="J639" s="2"/>
      <c r="L639" s="81"/>
      <c r="M639" s="81"/>
    </row>
    <row r="640" spans="2:13" x14ac:dyDescent="0.25">
      <c r="B640" s="29"/>
      <c r="J640" s="2"/>
      <c r="L640" s="81"/>
      <c r="M640" s="81"/>
    </row>
    <row r="641" spans="2:13" x14ac:dyDescent="0.25">
      <c r="B641" s="29"/>
      <c r="J641" s="2"/>
      <c r="L641" s="81"/>
      <c r="M641" s="81"/>
    </row>
    <row r="642" spans="2:13" x14ac:dyDescent="0.25">
      <c r="B642" s="29"/>
      <c r="J642" s="2"/>
      <c r="L642" s="81"/>
      <c r="M642" s="81"/>
    </row>
    <row r="643" spans="2:13" x14ac:dyDescent="0.25">
      <c r="B643" s="29"/>
      <c r="J643" s="2"/>
      <c r="L643" s="81"/>
      <c r="M643" s="81"/>
    </row>
    <row r="644" spans="2:13" x14ac:dyDescent="0.25">
      <c r="B644" s="29"/>
      <c r="J644" s="2"/>
      <c r="L644" s="81"/>
      <c r="M644" s="81"/>
    </row>
    <row r="645" spans="2:13" x14ac:dyDescent="0.25">
      <c r="B645" s="29"/>
      <c r="J645" s="2"/>
      <c r="L645" s="81"/>
      <c r="M645" s="81"/>
    </row>
    <row r="646" spans="2:13" x14ac:dyDescent="0.25">
      <c r="B646" s="29"/>
      <c r="J646" s="2"/>
      <c r="L646" s="81"/>
      <c r="M646" s="81"/>
    </row>
    <row r="647" spans="2:13" x14ac:dyDescent="0.25">
      <c r="B647" s="29"/>
      <c r="J647" s="2"/>
      <c r="L647" s="81"/>
      <c r="M647" s="81"/>
    </row>
    <row r="648" spans="2:13" x14ac:dyDescent="0.25">
      <c r="B648" s="29"/>
      <c r="J648" s="2"/>
      <c r="L648" s="81"/>
      <c r="M648" s="81"/>
    </row>
    <row r="649" spans="2:13" x14ac:dyDescent="0.25">
      <c r="B649" s="29"/>
      <c r="J649" s="2"/>
      <c r="L649" s="81"/>
      <c r="M649" s="81"/>
    </row>
    <row r="650" spans="2:13" x14ac:dyDescent="0.25">
      <c r="B650" s="29"/>
      <c r="J650" s="2"/>
      <c r="L650" s="81"/>
      <c r="M650" s="81"/>
    </row>
    <row r="651" spans="2:13" x14ac:dyDescent="0.25">
      <c r="B651" s="29"/>
      <c r="J651" s="2"/>
      <c r="L651" s="81"/>
      <c r="M651" s="81"/>
    </row>
    <row r="652" spans="2:13" x14ac:dyDescent="0.25">
      <c r="B652" s="29"/>
      <c r="J652" s="2"/>
      <c r="L652" s="81"/>
      <c r="M652" s="81"/>
    </row>
    <row r="653" spans="2:13" x14ac:dyDescent="0.25">
      <c r="B653" s="29"/>
      <c r="J653" s="2"/>
      <c r="L653" s="81"/>
      <c r="M653" s="81"/>
    </row>
    <row r="654" spans="2:13" x14ac:dyDescent="0.25">
      <c r="B654" s="29"/>
      <c r="J654" s="2"/>
      <c r="L654" s="81"/>
      <c r="M654" s="81"/>
    </row>
    <row r="655" spans="2:13" x14ac:dyDescent="0.25">
      <c r="B655" s="29"/>
      <c r="J655" s="2"/>
      <c r="L655" s="81"/>
      <c r="M655" s="81"/>
    </row>
    <row r="656" spans="2:13" x14ac:dyDescent="0.25">
      <c r="B656" s="29"/>
      <c r="J656" s="2"/>
      <c r="L656" s="81"/>
      <c r="M656" s="81"/>
    </row>
    <row r="657" spans="2:13" x14ac:dyDescent="0.25">
      <c r="B657" s="29"/>
      <c r="J657" s="2"/>
      <c r="L657" s="81"/>
      <c r="M657" s="81"/>
    </row>
    <row r="658" spans="2:13" x14ac:dyDescent="0.25">
      <c r="B658" s="29"/>
      <c r="J658" s="2"/>
      <c r="L658" s="81"/>
      <c r="M658" s="81"/>
    </row>
    <row r="659" spans="2:13" x14ac:dyDescent="0.25">
      <c r="B659" s="29"/>
      <c r="J659" s="2"/>
      <c r="L659" s="81"/>
      <c r="M659" s="81"/>
    </row>
    <row r="660" spans="2:13" x14ac:dyDescent="0.25">
      <c r="B660" s="29"/>
      <c r="J660" s="2"/>
      <c r="L660" s="81"/>
      <c r="M660" s="81"/>
    </row>
    <row r="661" spans="2:13" x14ac:dyDescent="0.25">
      <c r="B661" s="29"/>
      <c r="J661" s="2"/>
      <c r="L661" s="81"/>
      <c r="M661" s="81"/>
    </row>
    <row r="662" spans="2:13" x14ac:dyDescent="0.25">
      <c r="B662" s="29"/>
      <c r="J662" s="2"/>
      <c r="L662" s="81"/>
      <c r="M662" s="81"/>
    </row>
    <row r="663" spans="2:13" x14ac:dyDescent="0.25">
      <c r="B663" s="29"/>
      <c r="J663" s="2"/>
      <c r="L663" s="81"/>
      <c r="M663" s="81"/>
    </row>
    <row r="664" spans="2:13" x14ac:dyDescent="0.25">
      <c r="B664" s="29"/>
      <c r="J664" s="2"/>
      <c r="L664" s="81"/>
      <c r="M664" s="81"/>
    </row>
    <row r="665" spans="2:13" x14ac:dyDescent="0.25">
      <c r="B665" s="29"/>
      <c r="J665" s="2"/>
      <c r="L665" s="81"/>
      <c r="M665" s="81"/>
    </row>
    <row r="666" spans="2:13" x14ac:dyDescent="0.25">
      <c r="B666" s="29"/>
      <c r="J666" s="2"/>
      <c r="L666" s="81"/>
      <c r="M666" s="81"/>
    </row>
    <row r="667" spans="2:13" x14ac:dyDescent="0.25">
      <c r="B667" s="29"/>
      <c r="J667" s="2"/>
      <c r="L667" s="81"/>
      <c r="M667" s="81"/>
    </row>
    <row r="668" spans="2:13" x14ac:dyDescent="0.25">
      <c r="B668" s="29"/>
      <c r="J668" s="2"/>
      <c r="L668" s="81"/>
      <c r="M668" s="81"/>
    </row>
    <row r="669" spans="2:13" x14ac:dyDescent="0.25">
      <c r="B669" s="29"/>
      <c r="J669" s="2"/>
      <c r="L669" s="81"/>
      <c r="M669" s="81"/>
    </row>
    <row r="670" spans="2:13" x14ac:dyDescent="0.25">
      <c r="B670" s="29"/>
      <c r="J670" s="2"/>
      <c r="L670" s="81"/>
      <c r="M670" s="81"/>
    </row>
    <row r="671" spans="2:13" x14ac:dyDescent="0.25">
      <c r="B671" s="29"/>
      <c r="J671" s="2"/>
      <c r="L671" s="81"/>
      <c r="M671" s="81"/>
    </row>
    <row r="672" spans="2:13" x14ac:dyDescent="0.25">
      <c r="B672" s="29"/>
      <c r="J672" s="2"/>
      <c r="L672" s="81"/>
      <c r="M672" s="81"/>
    </row>
    <row r="673" spans="2:13" x14ac:dyDescent="0.25">
      <c r="B673" s="29"/>
      <c r="J673" s="2"/>
      <c r="L673" s="81"/>
      <c r="M673" s="81"/>
    </row>
    <row r="674" spans="2:13" x14ac:dyDescent="0.25">
      <c r="B674" s="29"/>
      <c r="J674" s="2"/>
      <c r="L674" s="81"/>
      <c r="M674" s="81"/>
    </row>
    <row r="675" spans="2:13" x14ac:dyDescent="0.25">
      <c r="B675" s="29"/>
      <c r="J675" s="2"/>
      <c r="L675" s="81"/>
      <c r="M675" s="81"/>
    </row>
    <row r="676" spans="2:13" x14ac:dyDescent="0.25">
      <c r="B676" s="29"/>
      <c r="J676" s="2"/>
      <c r="L676" s="81"/>
      <c r="M676" s="81"/>
    </row>
    <row r="677" spans="2:13" x14ac:dyDescent="0.25">
      <c r="B677" s="29"/>
      <c r="J677" s="2"/>
      <c r="L677" s="81"/>
      <c r="M677" s="81"/>
    </row>
    <row r="678" spans="2:13" x14ac:dyDescent="0.25">
      <c r="B678" s="29"/>
      <c r="J678" s="2"/>
      <c r="L678" s="81"/>
      <c r="M678" s="81"/>
    </row>
    <row r="679" spans="2:13" x14ac:dyDescent="0.25">
      <c r="B679" s="29"/>
      <c r="J679" s="2"/>
      <c r="L679" s="81"/>
      <c r="M679" s="81"/>
    </row>
    <row r="680" spans="2:13" x14ac:dyDescent="0.25">
      <c r="B680" s="29"/>
      <c r="J680" s="2"/>
      <c r="L680" s="81"/>
      <c r="M680" s="81"/>
    </row>
    <row r="681" spans="2:13" x14ac:dyDescent="0.25">
      <c r="B681" s="29"/>
      <c r="J681" s="2"/>
      <c r="L681" s="81"/>
      <c r="M681" s="81"/>
    </row>
    <row r="682" spans="2:13" x14ac:dyDescent="0.25">
      <c r="B682" s="29"/>
      <c r="J682" s="2"/>
      <c r="L682" s="81"/>
      <c r="M682" s="81"/>
    </row>
    <row r="683" spans="2:13" x14ac:dyDescent="0.25">
      <c r="B683" s="29"/>
      <c r="J683" s="2"/>
      <c r="L683" s="81"/>
      <c r="M683" s="81"/>
    </row>
    <row r="684" spans="2:13" x14ac:dyDescent="0.25">
      <c r="B684" s="29"/>
      <c r="J684" s="2"/>
      <c r="L684" s="81"/>
      <c r="M684" s="81"/>
    </row>
    <row r="685" spans="2:13" x14ac:dyDescent="0.25">
      <c r="B685" s="29"/>
      <c r="J685" s="2"/>
      <c r="L685" s="81"/>
      <c r="M685" s="81"/>
    </row>
    <row r="686" spans="2:13" x14ac:dyDescent="0.25">
      <c r="B686" s="29"/>
      <c r="J686" s="2"/>
      <c r="L686" s="81"/>
      <c r="M686" s="81"/>
    </row>
    <row r="687" spans="2:13" x14ac:dyDescent="0.25">
      <c r="B687" s="29"/>
      <c r="J687" s="2"/>
      <c r="L687" s="81"/>
      <c r="M687" s="81"/>
    </row>
    <row r="688" spans="2:13" x14ac:dyDescent="0.25">
      <c r="B688" s="29"/>
      <c r="J688" s="2"/>
      <c r="L688" s="81"/>
      <c r="M688" s="81"/>
    </row>
    <row r="689" spans="2:13" x14ac:dyDescent="0.25">
      <c r="B689" s="29"/>
      <c r="J689" s="2"/>
      <c r="L689" s="81"/>
      <c r="M689" s="81"/>
    </row>
    <row r="690" spans="2:13" x14ac:dyDescent="0.25">
      <c r="B690" s="29"/>
      <c r="J690" s="2"/>
      <c r="L690" s="81"/>
      <c r="M690" s="81"/>
    </row>
    <row r="691" spans="2:13" x14ac:dyDescent="0.25">
      <c r="B691" s="29"/>
      <c r="J691" s="2"/>
      <c r="L691" s="81"/>
      <c r="M691" s="81"/>
    </row>
    <row r="692" spans="2:13" x14ac:dyDescent="0.25">
      <c r="B692" s="29"/>
      <c r="J692" s="2"/>
      <c r="L692" s="81"/>
      <c r="M692" s="81"/>
    </row>
    <row r="693" spans="2:13" x14ac:dyDescent="0.25">
      <c r="B693" s="29"/>
      <c r="J693" s="2"/>
      <c r="L693" s="81"/>
      <c r="M693" s="81"/>
    </row>
    <row r="694" spans="2:13" x14ac:dyDescent="0.25">
      <c r="B694" s="29"/>
      <c r="J694" s="2"/>
      <c r="L694" s="81"/>
      <c r="M694" s="81"/>
    </row>
    <row r="695" spans="2:13" x14ac:dyDescent="0.25">
      <c r="B695" s="29"/>
      <c r="J695" s="2"/>
      <c r="L695" s="81"/>
      <c r="M695" s="81"/>
    </row>
    <row r="696" spans="2:13" x14ac:dyDescent="0.25">
      <c r="B696" s="29"/>
      <c r="J696" s="2"/>
      <c r="L696" s="81"/>
      <c r="M696" s="81"/>
    </row>
    <row r="697" spans="2:13" x14ac:dyDescent="0.25">
      <c r="B697" s="29"/>
      <c r="J697" s="2"/>
      <c r="L697" s="81"/>
      <c r="M697" s="81"/>
    </row>
    <row r="698" spans="2:13" x14ac:dyDescent="0.25">
      <c r="B698" s="29"/>
      <c r="J698" s="2"/>
      <c r="L698" s="81"/>
      <c r="M698" s="81"/>
    </row>
    <row r="699" spans="2:13" x14ac:dyDescent="0.25">
      <c r="B699" s="29"/>
      <c r="J699" s="2"/>
      <c r="L699" s="81"/>
      <c r="M699" s="81"/>
    </row>
    <row r="700" spans="2:13" x14ac:dyDescent="0.25">
      <c r="B700" s="29"/>
      <c r="J700" s="2"/>
      <c r="L700" s="81"/>
      <c r="M700" s="81"/>
    </row>
    <row r="701" spans="2:13" x14ac:dyDescent="0.25">
      <c r="B701" s="29"/>
      <c r="J701" s="2"/>
      <c r="L701" s="81"/>
      <c r="M701" s="81"/>
    </row>
    <row r="702" spans="2:13" x14ac:dyDescent="0.25">
      <c r="B702" s="29"/>
      <c r="J702" s="2"/>
      <c r="L702" s="81"/>
      <c r="M702" s="81"/>
    </row>
    <row r="703" spans="2:13" x14ac:dyDescent="0.25">
      <c r="B703" s="29"/>
      <c r="J703" s="2"/>
      <c r="L703" s="81"/>
      <c r="M703" s="81"/>
    </row>
    <row r="704" spans="2:13" x14ac:dyDescent="0.25">
      <c r="B704" s="29"/>
      <c r="J704" s="2"/>
      <c r="L704" s="81"/>
      <c r="M704" s="81"/>
    </row>
    <row r="705" spans="2:13" x14ac:dyDescent="0.25">
      <c r="B705" s="29"/>
      <c r="J705" s="2"/>
      <c r="L705" s="81"/>
      <c r="M705" s="81"/>
    </row>
    <row r="706" spans="2:13" x14ac:dyDescent="0.25">
      <c r="B706" s="29"/>
      <c r="J706" s="2"/>
      <c r="L706" s="81"/>
      <c r="M706" s="81"/>
    </row>
    <row r="707" spans="2:13" x14ac:dyDescent="0.25">
      <c r="B707" s="29"/>
      <c r="J707" s="2"/>
      <c r="L707" s="81"/>
      <c r="M707" s="81"/>
    </row>
    <row r="708" spans="2:13" x14ac:dyDescent="0.25">
      <c r="B708" s="29"/>
      <c r="J708" s="2"/>
      <c r="L708" s="81"/>
      <c r="M708" s="81"/>
    </row>
    <row r="709" spans="2:13" x14ac:dyDescent="0.25">
      <c r="B709" s="29"/>
      <c r="J709" s="2"/>
      <c r="L709" s="81"/>
      <c r="M709" s="81"/>
    </row>
    <row r="710" spans="2:13" x14ac:dyDescent="0.25">
      <c r="B710" s="29"/>
      <c r="J710" s="2"/>
      <c r="L710" s="81"/>
      <c r="M710" s="81"/>
    </row>
    <row r="711" spans="2:13" x14ac:dyDescent="0.25">
      <c r="B711" s="29"/>
      <c r="J711" s="2"/>
      <c r="L711" s="81"/>
      <c r="M711" s="81"/>
    </row>
    <row r="712" spans="2:13" x14ac:dyDescent="0.25">
      <c r="B712" s="29"/>
      <c r="J712" s="2"/>
      <c r="L712" s="81"/>
      <c r="M712" s="81"/>
    </row>
    <row r="713" spans="2:13" x14ac:dyDescent="0.25">
      <c r="B713" s="29"/>
      <c r="J713" s="2"/>
      <c r="L713" s="81"/>
      <c r="M713" s="81"/>
    </row>
    <row r="714" spans="2:13" x14ac:dyDescent="0.25">
      <c r="B714" s="29"/>
      <c r="J714" s="2"/>
      <c r="L714" s="81"/>
      <c r="M714" s="81"/>
    </row>
    <row r="715" spans="2:13" x14ac:dyDescent="0.25">
      <c r="B715" s="29"/>
      <c r="J715" s="2"/>
      <c r="L715" s="81"/>
      <c r="M715" s="81"/>
    </row>
    <row r="716" spans="2:13" x14ac:dyDescent="0.25">
      <c r="B716" s="29"/>
      <c r="J716" s="2"/>
      <c r="L716" s="81"/>
      <c r="M716" s="81"/>
    </row>
    <row r="717" spans="2:13" x14ac:dyDescent="0.25">
      <c r="B717" s="29"/>
      <c r="J717" s="2"/>
      <c r="L717" s="81"/>
      <c r="M717" s="81"/>
    </row>
    <row r="718" spans="2:13" x14ac:dyDescent="0.25">
      <c r="B718" s="29"/>
      <c r="J718" s="2"/>
      <c r="L718" s="81"/>
      <c r="M718" s="81"/>
    </row>
    <row r="719" spans="2:13" x14ac:dyDescent="0.25">
      <c r="B719" s="29"/>
      <c r="J719" s="2"/>
      <c r="L719" s="81"/>
      <c r="M719" s="81"/>
    </row>
    <row r="720" spans="2:13" x14ac:dyDescent="0.25">
      <c r="B720" s="29"/>
      <c r="J720" s="2"/>
      <c r="L720" s="81"/>
      <c r="M720" s="81"/>
    </row>
    <row r="721" spans="2:13" x14ac:dyDescent="0.25">
      <c r="B721" s="29"/>
      <c r="J721" s="2"/>
      <c r="L721" s="81"/>
      <c r="M721" s="81"/>
    </row>
    <row r="722" spans="2:13" x14ac:dyDescent="0.25">
      <c r="B722" s="29"/>
      <c r="J722" s="2"/>
      <c r="L722" s="81"/>
      <c r="M722" s="81"/>
    </row>
    <row r="723" spans="2:13" x14ac:dyDescent="0.25">
      <c r="B723" s="29"/>
      <c r="J723" s="2"/>
      <c r="L723" s="81"/>
      <c r="M723" s="81"/>
    </row>
    <row r="724" spans="2:13" x14ac:dyDescent="0.25">
      <c r="B724" s="29"/>
      <c r="J724" s="2"/>
      <c r="L724" s="81"/>
      <c r="M724" s="81"/>
    </row>
    <row r="725" spans="2:13" x14ac:dyDescent="0.25">
      <c r="B725" s="29"/>
      <c r="J725" s="2"/>
      <c r="L725" s="81"/>
      <c r="M725" s="81"/>
    </row>
    <row r="726" spans="2:13" x14ac:dyDescent="0.25">
      <c r="B726" s="29"/>
      <c r="J726" s="2"/>
      <c r="L726" s="81"/>
      <c r="M726" s="81"/>
    </row>
    <row r="727" spans="2:13" x14ac:dyDescent="0.25">
      <c r="L727" s="81"/>
      <c r="M727" s="81"/>
    </row>
    <row r="728" spans="2:13" x14ac:dyDescent="0.25">
      <c r="L728" s="81"/>
      <c r="M728" s="81"/>
    </row>
    <row r="729" spans="2:13" x14ac:dyDescent="0.25">
      <c r="L729" s="81"/>
      <c r="M729" s="81"/>
    </row>
    <row r="730" spans="2:13" x14ac:dyDescent="0.25">
      <c r="L730" s="81"/>
      <c r="M730" s="81"/>
    </row>
    <row r="731" spans="2:13" x14ac:dyDescent="0.25">
      <c r="L731" s="81"/>
      <c r="M731" s="81"/>
    </row>
    <row r="732" spans="2:13" x14ac:dyDescent="0.25">
      <c r="L732" s="81"/>
      <c r="M732" s="81"/>
    </row>
    <row r="733" spans="2:13" x14ac:dyDescent="0.25">
      <c r="L733" s="81"/>
      <c r="M733" s="81"/>
    </row>
    <row r="734" spans="2:13" x14ac:dyDescent="0.25">
      <c r="L734" s="81"/>
      <c r="M734" s="81"/>
    </row>
    <row r="735" spans="2:13" x14ac:dyDescent="0.25">
      <c r="L735" s="81"/>
      <c r="M735" s="81"/>
    </row>
    <row r="736" spans="2:13" x14ac:dyDescent="0.25">
      <c r="L736" s="81"/>
      <c r="M736" s="81"/>
    </row>
    <row r="737" spans="12:13" x14ac:dyDescent="0.25">
      <c r="L737" s="81"/>
      <c r="M737" s="81"/>
    </row>
    <row r="738" spans="12:13" x14ac:dyDescent="0.25">
      <c r="L738" s="81"/>
      <c r="M738" s="81"/>
    </row>
    <row r="739" spans="12:13" x14ac:dyDescent="0.25">
      <c r="L739" s="81"/>
      <c r="M739" s="81"/>
    </row>
    <row r="740" spans="12:13" x14ac:dyDescent="0.25">
      <c r="L740" s="81"/>
      <c r="M740" s="81"/>
    </row>
    <row r="741" spans="12:13" x14ac:dyDescent="0.25">
      <c r="L741" s="81"/>
      <c r="M741" s="81"/>
    </row>
    <row r="742" spans="12:13" x14ac:dyDescent="0.25">
      <c r="L742" s="81"/>
      <c r="M742" s="81"/>
    </row>
    <row r="743" spans="12:13" x14ac:dyDescent="0.25">
      <c r="L743" s="81"/>
      <c r="M743" s="81"/>
    </row>
    <row r="744" spans="12:13" x14ac:dyDescent="0.25">
      <c r="L744" s="81"/>
      <c r="M744" s="81"/>
    </row>
    <row r="745" spans="12:13" x14ac:dyDescent="0.25">
      <c r="L745" s="81"/>
      <c r="M745" s="81"/>
    </row>
    <row r="746" spans="12:13" x14ac:dyDescent="0.25">
      <c r="L746" s="81"/>
      <c r="M746" s="81"/>
    </row>
    <row r="747" spans="12:13" x14ac:dyDescent="0.25">
      <c r="L747" s="81"/>
      <c r="M747" s="81"/>
    </row>
    <row r="748" spans="12:13" x14ac:dyDescent="0.25">
      <c r="L748" s="81"/>
      <c r="M748" s="81"/>
    </row>
    <row r="749" spans="12:13" x14ac:dyDescent="0.25">
      <c r="L749" s="81"/>
      <c r="M749" s="81"/>
    </row>
    <row r="750" spans="12:13" x14ac:dyDescent="0.25">
      <c r="L750" s="81"/>
      <c r="M750" s="81"/>
    </row>
    <row r="751" spans="12:13" x14ac:dyDescent="0.25">
      <c r="L751" s="81"/>
      <c r="M751" s="81"/>
    </row>
    <row r="752" spans="12:13" x14ac:dyDescent="0.25">
      <c r="L752" s="81"/>
      <c r="M752" s="81"/>
    </row>
    <row r="753" spans="12:13" x14ac:dyDescent="0.25">
      <c r="L753" s="81"/>
      <c r="M753" s="81"/>
    </row>
    <row r="754" spans="12:13" x14ac:dyDescent="0.25">
      <c r="L754" s="81"/>
      <c r="M754" s="81"/>
    </row>
    <row r="755" spans="12:13" x14ac:dyDescent="0.25">
      <c r="L755" s="81"/>
      <c r="M755" s="81"/>
    </row>
    <row r="756" spans="12:13" x14ac:dyDescent="0.25">
      <c r="L756" s="81"/>
      <c r="M756" s="81"/>
    </row>
    <row r="757" spans="12:13" x14ac:dyDescent="0.25">
      <c r="L757" s="81"/>
      <c r="M757" s="81"/>
    </row>
    <row r="758" spans="12:13" x14ac:dyDescent="0.25">
      <c r="L758" s="81"/>
      <c r="M758" s="81"/>
    </row>
    <row r="759" spans="12:13" x14ac:dyDescent="0.25">
      <c r="L759" s="81"/>
      <c r="M759" s="81"/>
    </row>
    <row r="760" spans="12:13" x14ac:dyDescent="0.25">
      <c r="L760" s="81"/>
      <c r="M760" s="81"/>
    </row>
    <row r="761" spans="12:13" x14ac:dyDescent="0.25">
      <c r="L761" s="81"/>
      <c r="M761" s="81"/>
    </row>
    <row r="762" spans="12:13" x14ac:dyDescent="0.25">
      <c r="L762" s="81"/>
      <c r="M762" s="81"/>
    </row>
    <row r="763" spans="12:13" x14ac:dyDescent="0.25">
      <c r="L763" s="81"/>
      <c r="M763" s="81"/>
    </row>
    <row r="764" spans="12:13" x14ac:dyDescent="0.25">
      <c r="L764" s="81"/>
      <c r="M764" s="81"/>
    </row>
    <row r="765" spans="12:13" x14ac:dyDescent="0.25">
      <c r="L765" s="81"/>
      <c r="M765" s="81"/>
    </row>
    <row r="766" spans="12:13" x14ac:dyDescent="0.25">
      <c r="L766" s="81"/>
      <c r="M766" s="81"/>
    </row>
    <row r="767" spans="12:13" x14ac:dyDescent="0.25">
      <c r="L767" s="81"/>
      <c r="M767" s="81"/>
    </row>
    <row r="768" spans="12:13" x14ac:dyDescent="0.25">
      <c r="L768" s="81"/>
      <c r="M768" s="81"/>
    </row>
    <row r="769" spans="12:13" x14ac:dyDescent="0.25">
      <c r="L769" s="81"/>
      <c r="M769" s="81"/>
    </row>
    <row r="770" spans="12:13" x14ac:dyDescent="0.25">
      <c r="L770" s="81"/>
      <c r="M770" s="81"/>
    </row>
    <row r="771" spans="12:13" x14ac:dyDescent="0.25">
      <c r="L771" s="81"/>
      <c r="M771" s="81"/>
    </row>
    <row r="772" spans="12:13" x14ac:dyDescent="0.25">
      <c r="L772" s="81"/>
      <c r="M772" s="81"/>
    </row>
    <row r="773" spans="12:13" x14ac:dyDescent="0.25">
      <c r="L773" s="81"/>
      <c r="M773" s="81"/>
    </row>
    <row r="774" spans="12:13" x14ac:dyDescent="0.25">
      <c r="L774" s="81"/>
      <c r="M774" s="81"/>
    </row>
    <row r="775" spans="12:13" x14ac:dyDescent="0.25">
      <c r="L775" s="81"/>
      <c r="M775" s="81"/>
    </row>
    <row r="776" spans="12:13" x14ac:dyDescent="0.25">
      <c r="L776" s="81"/>
      <c r="M776" s="81"/>
    </row>
    <row r="777" spans="12:13" x14ac:dyDescent="0.25">
      <c r="L777" s="81"/>
      <c r="M777" s="81"/>
    </row>
    <row r="778" spans="12:13" x14ac:dyDescent="0.25">
      <c r="L778" s="81"/>
      <c r="M778" s="81"/>
    </row>
    <row r="779" spans="12:13" x14ac:dyDescent="0.25">
      <c r="L779" s="81"/>
      <c r="M779" s="81"/>
    </row>
    <row r="780" spans="12:13" x14ac:dyDescent="0.25">
      <c r="L780" s="81"/>
      <c r="M780" s="81"/>
    </row>
    <row r="781" spans="12:13" x14ac:dyDescent="0.25">
      <c r="L781" s="81"/>
      <c r="M781" s="81"/>
    </row>
    <row r="782" spans="12:13" x14ac:dyDescent="0.25">
      <c r="L782" s="81"/>
      <c r="M782" s="81"/>
    </row>
    <row r="783" spans="12:13" x14ac:dyDescent="0.25">
      <c r="L783" s="81"/>
      <c r="M783" s="81"/>
    </row>
    <row r="784" spans="12:13" x14ac:dyDescent="0.25">
      <c r="L784" s="81"/>
      <c r="M784" s="81"/>
    </row>
    <row r="785" spans="12:13" x14ac:dyDescent="0.25">
      <c r="L785" s="81"/>
      <c r="M785" s="81"/>
    </row>
    <row r="786" spans="12:13" x14ac:dyDescent="0.25">
      <c r="L786" s="81"/>
      <c r="M786" s="81"/>
    </row>
    <row r="787" spans="12:13" x14ac:dyDescent="0.25">
      <c r="L787" s="81"/>
      <c r="M787" s="81"/>
    </row>
    <row r="788" spans="12:13" x14ac:dyDescent="0.25">
      <c r="L788" s="81"/>
      <c r="M788" s="81"/>
    </row>
    <row r="789" spans="12:13" x14ac:dyDescent="0.25">
      <c r="L789" s="81"/>
      <c r="M789" s="81"/>
    </row>
    <row r="790" spans="12:13" x14ac:dyDescent="0.25">
      <c r="L790" s="81"/>
      <c r="M790" s="81"/>
    </row>
    <row r="791" spans="12:13" x14ac:dyDescent="0.25">
      <c r="L791" s="81"/>
      <c r="M791" s="81"/>
    </row>
    <row r="792" spans="12:13" x14ac:dyDescent="0.25">
      <c r="L792" s="81"/>
      <c r="M792" s="81"/>
    </row>
    <row r="793" spans="12:13" x14ac:dyDescent="0.25">
      <c r="L793" s="81"/>
      <c r="M793" s="81"/>
    </row>
    <row r="794" spans="12:13" x14ac:dyDescent="0.25">
      <c r="L794" s="81"/>
      <c r="M794" s="81"/>
    </row>
    <row r="795" spans="12:13" x14ac:dyDescent="0.25">
      <c r="L795" s="81"/>
      <c r="M795" s="81"/>
    </row>
    <row r="796" spans="12:13" x14ac:dyDescent="0.25">
      <c r="L796" s="81"/>
      <c r="M796" s="81"/>
    </row>
    <row r="797" spans="12:13" x14ac:dyDescent="0.25">
      <c r="L797" s="81"/>
      <c r="M797" s="81"/>
    </row>
    <row r="798" spans="12:13" x14ac:dyDescent="0.25">
      <c r="L798" s="81"/>
      <c r="M798" s="81"/>
    </row>
    <row r="799" spans="12:13" x14ac:dyDescent="0.25">
      <c r="L799" s="81"/>
      <c r="M799" s="81"/>
    </row>
    <row r="800" spans="12:13" x14ac:dyDescent="0.25">
      <c r="L800" s="81"/>
      <c r="M800" s="81"/>
    </row>
    <row r="801" spans="12:13" x14ac:dyDescent="0.25">
      <c r="L801" s="81"/>
      <c r="M801" s="81"/>
    </row>
    <row r="802" spans="12:13" x14ac:dyDescent="0.25">
      <c r="L802" s="81"/>
      <c r="M802" s="81"/>
    </row>
    <row r="803" spans="12:13" x14ac:dyDescent="0.25">
      <c r="L803" s="81"/>
      <c r="M803" s="81"/>
    </row>
    <row r="804" spans="12:13" x14ac:dyDescent="0.25">
      <c r="L804" s="81"/>
      <c r="M804" s="81"/>
    </row>
    <row r="805" spans="12:13" x14ac:dyDescent="0.25">
      <c r="L805" s="81"/>
      <c r="M805" s="81"/>
    </row>
    <row r="806" spans="12:13" x14ac:dyDescent="0.25">
      <c r="L806" s="81"/>
      <c r="M806" s="81"/>
    </row>
    <row r="807" spans="12:13" x14ac:dyDescent="0.25">
      <c r="L807" s="81"/>
      <c r="M807" s="81"/>
    </row>
    <row r="808" spans="12:13" x14ac:dyDescent="0.25">
      <c r="L808" s="81"/>
      <c r="M808" s="81"/>
    </row>
    <row r="809" spans="12:13" x14ac:dyDescent="0.25">
      <c r="L809" s="81"/>
      <c r="M809" s="81"/>
    </row>
    <row r="810" spans="12:13" x14ac:dyDescent="0.25">
      <c r="L810" s="81"/>
      <c r="M810" s="81"/>
    </row>
    <row r="811" spans="12:13" x14ac:dyDescent="0.25">
      <c r="L811" s="81"/>
      <c r="M811" s="81"/>
    </row>
    <row r="812" spans="12:13" x14ac:dyDescent="0.25">
      <c r="L812" s="81"/>
      <c r="M812" s="81"/>
    </row>
    <row r="813" spans="12:13" x14ac:dyDescent="0.25">
      <c r="L813" s="81"/>
      <c r="M813" s="81"/>
    </row>
    <row r="814" spans="12:13" x14ac:dyDescent="0.25">
      <c r="L814" s="81"/>
      <c r="M814" s="81"/>
    </row>
    <row r="815" spans="12:13" x14ac:dyDescent="0.25">
      <c r="L815" s="81"/>
      <c r="M815" s="81"/>
    </row>
    <row r="816" spans="12:13" x14ac:dyDescent="0.25">
      <c r="L816" s="81"/>
      <c r="M816" s="81"/>
    </row>
    <row r="817" spans="12:13" x14ac:dyDescent="0.25">
      <c r="L817" s="81"/>
      <c r="M817" s="81"/>
    </row>
    <row r="818" spans="12:13" x14ac:dyDescent="0.25">
      <c r="L818" s="81"/>
      <c r="M818" s="81"/>
    </row>
    <row r="819" spans="12:13" x14ac:dyDescent="0.25">
      <c r="L819" s="81"/>
      <c r="M819" s="81"/>
    </row>
    <row r="820" spans="12:13" x14ac:dyDescent="0.25">
      <c r="L820" s="81"/>
      <c r="M820" s="81"/>
    </row>
    <row r="821" spans="12:13" x14ac:dyDescent="0.25">
      <c r="L821" s="81"/>
      <c r="M821" s="81"/>
    </row>
    <row r="822" spans="12:13" x14ac:dyDescent="0.25">
      <c r="L822" s="81"/>
      <c r="M822" s="81"/>
    </row>
    <row r="823" spans="12:13" x14ac:dyDescent="0.25">
      <c r="L823" s="81"/>
      <c r="M823" s="81"/>
    </row>
    <row r="824" spans="12:13" x14ac:dyDescent="0.25">
      <c r="L824" s="81"/>
      <c r="M824" s="81"/>
    </row>
    <row r="825" spans="12:13" x14ac:dyDescent="0.25">
      <c r="L825" s="81"/>
      <c r="M825" s="81"/>
    </row>
    <row r="826" spans="12:13" x14ac:dyDescent="0.25">
      <c r="L826" s="81"/>
      <c r="M826" s="81"/>
    </row>
    <row r="827" spans="12:13" x14ac:dyDescent="0.25">
      <c r="L827" s="81"/>
      <c r="M827" s="81"/>
    </row>
    <row r="828" spans="12:13" x14ac:dyDescent="0.25">
      <c r="L828" s="81"/>
      <c r="M828" s="81"/>
    </row>
    <row r="829" spans="12:13" x14ac:dyDescent="0.25">
      <c r="L829" s="81"/>
      <c r="M829" s="81"/>
    </row>
    <row r="830" spans="12:13" x14ac:dyDescent="0.25">
      <c r="L830" s="81"/>
      <c r="M830" s="81"/>
    </row>
    <row r="831" spans="12:13" x14ac:dyDescent="0.25">
      <c r="L831" s="81"/>
      <c r="M831" s="81"/>
    </row>
    <row r="832" spans="12:13" x14ac:dyDescent="0.25">
      <c r="L832" s="81"/>
      <c r="M832" s="81"/>
    </row>
    <row r="833" spans="12:13" x14ac:dyDescent="0.25">
      <c r="L833" s="81"/>
      <c r="M833" s="81"/>
    </row>
    <row r="834" spans="12:13" x14ac:dyDescent="0.25">
      <c r="L834" s="81"/>
      <c r="M834" s="81"/>
    </row>
    <row r="835" spans="12:13" x14ac:dyDescent="0.25">
      <c r="L835" s="81"/>
      <c r="M835" s="81"/>
    </row>
    <row r="836" spans="12:13" x14ac:dyDescent="0.25">
      <c r="L836" s="81"/>
      <c r="M836" s="81"/>
    </row>
    <row r="837" spans="12:13" x14ac:dyDescent="0.25">
      <c r="L837" s="81"/>
      <c r="M837" s="81"/>
    </row>
    <row r="838" spans="12:13" x14ac:dyDescent="0.25">
      <c r="L838" s="81"/>
      <c r="M838" s="81"/>
    </row>
    <row r="839" spans="12:13" x14ac:dyDescent="0.25">
      <c r="L839" s="81"/>
      <c r="M839" s="81"/>
    </row>
    <row r="840" spans="12:13" x14ac:dyDescent="0.25">
      <c r="L840" s="81"/>
      <c r="M840" s="81"/>
    </row>
    <row r="841" spans="12:13" x14ac:dyDescent="0.25">
      <c r="L841" s="81"/>
      <c r="M841" s="81"/>
    </row>
    <row r="842" spans="12:13" x14ac:dyDescent="0.25">
      <c r="L842" s="81"/>
      <c r="M842" s="81"/>
    </row>
    <row r="843" spans="12:13" x14ac:dyDescent="0.25">
      <c r="L843" s="81"/>
      <c r="M843" s="81"/>
    </row>
    <row r="844" spans="12:13" x14ac:dyDescent="0.25">
      <c r="L844" s="81"/>
      <c r="M844" s="81"/>
    </row>
    <row r="845" spans="12:13" x14ac:dyDescent="0.25">
      <c r="L845" s="81"/>
      <c r="M845" s="81"/>
    </row>
    <row r="846" spans="12:13" x14ac:dyDescent="0.25">
      <c r="L846" s="81"/>
      <c r="M846" s="81"/>
    </row>
    <row r="847" spans="12:13" x14ac:dyDescent="0.25">
      <c r="L847" s="81"/>
      <c r="M847" s="81"/>
    </row>
    <row r="848" spans="12:13" x14ac:dyDescent="0.25">
      <c r="L848" s="81"/>
      <c r="M848" s="81"/>
    </row>
    <row r="849" spans="12:13" x14ac:dyDescent="0.25">
      <c r="L849" s="81"/>
      <c r="M849" s="81"/>
    </row>
    <row r="850" spans="12:13" x14ac:dyDescent="0.25">
      <c r="L850" s="81"/>
      <c r="M850" s="81"/>
    </row>
    <row r="851" spans="12:13" x14ac:dyDescent="0.25">
      <c r="L851" s="81"/>
      <c r="M851" s="81"/>
    </row>
    <row r="852" spans="12:13" x14ac:dyDescent="0.25">
      <c r="L852" s="81"/>
      <c r="M852" s="81"/>
    </row>
    <row r="853" spans="12:13" x14ac:dyDescent="0.25">
      <c r="L853" s="81"/>
      <c r="M853" s="81"/>
    </row>
    <row r="854" spans="12:13" x14ac:dyDescent="0.25">
      <c r="L854" s="81"/>
      <c r="M854" s="81"/>
    </row>
    <row r="855" spans="12:13" x14ac:dyDescent="0.25">
      <c r="L855" s="81"/>
      <c r="M855" s="81"/>
    </row>
    <row r="856" spans="12:13" x14ac:dyDescent="0.25">
      <c r="L856" s="81"/>
      <c r="M856" s="81"/>
    </row>
    <row r="857" spans="12:13" x14ac:dyDescent="0.25">
      <c r="L857" s="81"/>
      <c r="M857" s="81"/>
    </row>
    <row r="858" spans="12:13" x14ac:dyDescent="0.25">
      <c r="L858" s="81"/>
      <c r="M858" s="81"/>
    </row>
    <row r="859" spans="12:13" x14ac:dyDescent="0.25">
      <c r="L859" s="81"/>
      <c r="M859" s="81"/>
    </row>
    <row r="860" spans="12:13" x14ac:dyDescent="0.25">
      <c r="L860" s="81"/>
      <c r="M860" s="81"/>
    </row>
    <row r="861" spans="12:13" x14ac:dyDescent="0.25">
      <c r="L861" s="81"/>
      <c r="M861" s="81"/>
    </row>
    <row r="862" spans="12:13" x14ac:dyDescent="0.25">
      <c r="L862" s="81"/>
      <c r="M862" s="81"/>
    </row>
    <row r="863" spans="12:13" x14ac:dyDescent="0.25">
      <c r="L863" s="81"/>
      <c r="M863" s="81"/>
    </row>
    <row r="864" spans="12:13" x14ac:dyDescent="0.25">
      <c r="L864" s="81"/>
      <c r="M864" s="81"/>
    </row>
    <row r="865" spans="12:13" x14ac:dyDescent="0.25">
      <c r="L865" s="81"/>
      <c r="M865" s="81"/>
    </row>
    <row r="866" spans="12:13" x14ac:dyDescent="0.25">
      <c r="L866" s="81"/>
      <c r="M866" s="81"/>
    </row>
    <row r="867" spans="12:13" x14ac:dyDescent="0.25">
      <c r="L867" s="81"/>
      <c r="M867" s="81"/>
    </row>
    <row r="868" spans="12:13" x14ac:dyDescent="0.25">
      <c r="L868" s="81"/>
      <c r="M868" s="81"/>
    </row>
    <row r="869" spans="12:13" x14ac:dyDescent="0.25">
      <c r="L869" s="81"/>
      <c r="M869" s="81"/>
    </row>
    <row r="870" spans="12:13" x14ac:dyDescent="0.25">
      <c r="L870" s="81"/>
      <c r="M870" s="81"/>
    </row>
    <row r="871" spans="12:13" x14ac:dyDescent="0.25">
      <c r="L871" s="81"/>
      <c r="M871" s="81"/>
    </row>
    <row r="872" spans="12:13" x14ac:dyDescent="0.25">
      <c r="L872" s="81"/>
      <c r="M872" s="81"/>
    </row>
    <row r="873" spans="12:13" x14ac:dyDescent="0.25">
      <c r="L873" s="81"/>
      <c r="M873" s="81"/>
    </row>
    <row r="874" spans="12:13" x14ac:dyDescent="0.25">
      <c r="L874" s="81"/>
      <c r="M874" s="81"/>
    </row>
    <row r="875" spans="12:13" x14ac:dyDescent="0.25">
      <c r="L875" s="81"/>
      <c r="M875" s="81"/>
    </row>
    <row r="876" spans="12:13" x14ac:dyDescent="0.25">
      <c r="L876" s="81"/>
      <c r="M876" s="81"/>
    </row>
    <row r="877" spans="12:13" x14ac:dyDescent="0.25">
      <c r="L877" s="81"/>
      <c r="M877" s="81"/>
    </row>
    <row r="878" spans="12:13" x14ac:dyDescent="0.25">
      <c r="L878" s="81"/>
      <c r="M878" s="81"/>
    </row>
    <row r="879" spans="12:13" x14ac:dyDescent="0.25">
      <c r="L879" s="81"/>
      <c r="M879" s="81"/>
    </row>
    <row r="880" spans="12:13" x14ac:dyDescent="0.25">
      <c r="L880" s="81"/>
      <c r="M880" s="81"/>
    </row>
    <row r="881" spans="12:13" x14ac:dyDescent="0.25">
      <c r="L881" s="81"/>
      <c r="M881" s="81"/>
    </row>
    <row r="882" spans="12:13" x14ac:dyDescent="0.25">
      <c r="L882" s="81"/>
      <c r="M882" s="81"/>
    </row>
    <row r="883" spans="12:13" x14ac:dyDescent="0.25">
      <c r="L883" s="81"/>
      <c r="M883" s="81"/>
    </row>
    <row r="884" spans="12:13" x14ac:dyDescent="0.25">
      <c r="L884" s="81"/>
      <c r="M884" s="81"/>
    </row>
    <row r="885" spans="12:13" x14ac:dyDescent="0.25">
      <c r="L885" s="81"/>
      <c r="M885" s="81"/>
    </row>
    <row r="886" spans="12:13" x14ac:dyDescent="0.25">
      <c r="L886" s="81"/>
      <c r="M886" s="81"/>
    </row>
    <row r="887" spans="12:13" x14ac:dyDescent="0.25">
      <c r="L887" s="81"/>
      <c r="M887" s="81"/>
    </row>
    <row r="888" spans="12:13" x14ac:dyDescent="0.25">
      <c r="L888" s="81"/>
      <c r="M888" s="81"/>
    </row>
    <row r="889" spans="12:13" x14ac:dyDescent="0.25">
      <c r="L889" s="81"/>
      <c r="M889" s="81"/>
    </row>
    <row r="890" spans="12:13" x14ac:dyDescent="0.25">
      <c r="L890" s="81"/>
      <c r="M890" s="81"/>
    </row>
    <row r="891" spans="12:13" x14ac:dyDescent="0.25">
      <c r="L891" s="81"/>
      <c r="M891" s="81"/>
    </row>
    <row r="892" spans="12:13" x14ac:dyDescent="0.25">
      <c r="L892" s="81"/>
      <c r="M892" s="81"/>
    </row>
    <row r="893" spans="12:13" x14ac:dyDescent="0.25">
      <c r="L893" s="81"/>
      <c r="M893" s="81"/>
    </row>
    <row r="894" spans="12:13" x14ac:dyDescent="0.25">
      <c r="L894" s="81"/>
      <c r="M894" s="81"/>
    </row>
    <row r="895" spans="12:13" x14ac:dyDescent="0.25">
      <c r="L895" s="81"/>
      <c r="M895" s="81"/>
    </row>
    <row r="896" spans="12:13" x14ac:dyDescent="0.25">
      <c r="L896" s="81"/>
      <c r="M896" s="81"/>
    </row>
    <row r="897" spans="12:13" x14ac:dyDescent="0.25">
      <c r="L897" s="81"/>
      <c r="M897" s="81"/>
    </row>
    <row r="898" spans="12:13" x14ac:dyDescent="0.25">
      <c r="L898" s="81"/>
      <c r="M898" s="81"/>
    </row>
    <row r="899" spans="12:13" x14ac:dyDescent="0.25">
      <c r="L899" s="81"/>
      <c r="M899" s="81"/>
    </row>
    <row r="900" spans="12:13" x14ac:dyDescent="0.25">
      <c r="L900" s="81"/>
      <c r="M900" s="81"/>
    </row>
    <row r="901" spans="12:13" x14ac:dyDescent="0.25">
      <c r="L901" s="81"/>
      <c r="M901" s="81"/>
    </row>
    <row r="902" spans="12:13" x14ac:dyDescent="0.25">
      <c r="L902" s="81"/>
      <c r="M902" s="81"/>
    </row>
    <row r="903" spans="12:13" x14ac:dyDescent="0.25">
      <c r="L903" s="81"/>
      <c r="M903" s="81"/>
    </row>
    <row r="904" spans="12:13" x14ac:dyDescent="0.25">
      <c r="L904" s="81"/>
      <c r="M904" s="81"/>
    </row>
    <row r="905" spans="12:13" x14ac:dyDescent="0.25">
      <c r="L905" s="81"/>
      <c r="M905" s="81"/>
    </row>
    <row r="906" spans="12:13" x14ac:dyDescent="0.25">
      <c r="L906" s="81"/>
      <c r="M906" s="81"/>
    </row>
    <row r="907" spans="12:13" x14ac:dyDescent="0.25">
      <c r="L907" s="81"/>
      <c r="M907" s="81"/>
    </row>
    <row r="908" spans="12:13" x14ac:dyDescent="0.25">
      <c r="L908" s="81"/>
      <c r="M908" s="81"/>
    </row>
    <row r="909" spans="12:13" x14ac:dyDescent="0.25">
      <c r="L909" s="81"/>
      <c r="M909" s="81"/>
    </row>
    <row r="910" spans="12:13" x14ac:dyDescent="0.25">
      <c r="L910" s="81"/>
      <c r="M910" s="81"/>
    </row>
    <row r="911" spans="12:13" x14ac:dyDescent="0.25">
      <c r="L911" s="81"/>
      <c r="M911" s="81"/>
    </row>
    <row r="912" spans="12:13" x14ac:dyDescent="0.25">
      <c r="L912" s="81"/>
      <c r="M912" s="81"/>
    </row>
    <row r="913" spans="12:13" x14ac:dyDescent="0.25">
      <c r="L913" s="81"/>
      <c r="M913" s="81"/>
    </row>
    <row r="914" spans="12:13" x14ac:dyDescent="0.25">
      <c r="L914" s="81"/>
      <c r="M914" s="81"/>
    </row>
    <row r="915" spans="12:13" x14ac:dyDescent="0.25">
      <c r="L915" s="81"/>
      <c r="M915" s="81"/>
    </row>
    <row r="916" spans="12:13" x14ac:dyDescent="0.25">
      <c r="L916" s="81"/>
      <c r="M916" s="81"/>
    </row>
    <row r="917" spans="12:13" x14ac:dyDescent="0.25">
      <c r="L917" s="81"/>
      <c r="M917" s="81"/>
    </row>
    <row r="918" spans="12:13" x14ac:dyDescent="0.25">
      <c r="L918" s="81"/>
      <c r="M918" s="81"/>
    </row>
    <row r="919" spans="12:13" x14ac:dyDescent="0.25">
      <c r="L919" s="81"/>
      <c r="M919" s="81"/>
    </row>
    <row r="920" spans="12:13" x14ac:dyDescent="0.25">
      <c r="L920" s="81"/>
      <c r="M920" s="81"/>
    </row>
    <row r="921" spans="12:13" x14ac:dyDescent="0.25">
      <c r="L921" s="81"/>
      <c r="M921" s="81"/>
    </row>
    <row r="922" spans="12:13" x14ac:dyDescent="0.25">
      <c r="L922" s="81"/>
      <c r="M922" s="81"/>
    </row>
    <row r="923" spans="12:13" x14ac:dyDescent="0.25">
      <c r="L923" s="81"/>
      <c r="M923" s="81"/>
    </row>
    <row r="924" spans="12:13" x14ac:dyDescent="0.25">
      <c r="L924" s="81"/>
      <c r="M924" s="81"/>
    </row>
    <row r="925" spans="12:13" x14ac:dyDescent="0.25">
      <c r="L925" s="81"/>
      <c r="M925" s="81"/>
    </row>
    <row r="926" spans="12:13" x14ac:dyDescent="0.25">
      <c r="L926" s="81"/>
      <c r="M926" s="81"/>
    </row>
    <row r="927" spans="12:13" x14ac:dyDescent="0.25">
      <c r="L927" s="81"/>
      <c r="M927" s="81"/>
    </row>
    <row r="928" spans="12:13" x14ac:dyDescent="0.25">
      <c r="L928" s="81"/>
      <c r="M928" s="81"/>
    </row>
    <row r="929" spans="12:13" x14ac:dyDescent="0.25">
      <c r="L929" s="81"/>
      <c r="M929" s="81"/>
    </row>
    <row r="930" spans="12:13" x14ac:dyDescent="0.25">
      <c r="L930" s="81"/>
      <c r="M930" s="81"/>
    </row>
    <row r="931" spans="12:13" x14ac:dyDescent="0.25">
      <c r="L931" s="81"/>
      <c r="M931" s="81"/>
    </row>
    <row r="932" spans="12:13" x14ac:dyDescent="0.25">
      <c r="L932" s="81"/>
      <c r="M932" s="81"/>
    </row>
    <row r="933" spans="12:13" x14ac:dyDescent="0.25">
      <c r="L933" s="81"/>
      <c r="M933" s="81"/>
    </row>
    <row r="934" spans="12:13" x14ac:dyDescent="0.25">
      <c r="L934" s="81"/>
      <c r="M934" s="81"/>
    </row>
    <row r="935" spans="12:13" x14ac:dyDescent="0.25">
      <c r="L935" s="81"/>
      <c r="M935" s="81"/>
    </row>
    <row r="936" spans="12:13" x14ac:dyDescent="0.25">
      <c r="L936" s="81"/>
      <c r="M936" s="81"/>
    </row>
    <row r="937" spans="12:13" x14ac:dyDescent="0.25">
      <c r="L937" s="81"/>
      <c r="M937" s="81"/>
    </row>
    <row r="938" spans="12:13" x14ac:dyDescent="0.25">
      <c r="L938" s="81"/>
      <c r="M938" s="81"/>
    </row>
    <row r="939" spans="12:13" x14ac:dyDescent="0.25">
      <c r="L939" s="81"/>
      <c r="M939" s="81"/>
    </row>
    <row r="940" spans="12:13" x14ac:dyDescent="0.25">
      <c r="L940" s="81"/>
      <c r="M940" s="81"/>
    </row>
    <row r="941" spans="12:13" x14ac:dyDescent="0.25">
      <c r="L941" s="81"/>
      <c r="M941" s="81"/>
    </row>
    <row r="942" spans="12:13" x14ac:dyDescent="0.25">
      <c r="L942" s="81"/>
      <c r="M942" s="81"/>
    </row>
    <row r="943" spans="12:13" x14ac:dyDescent="0.25">
      <c r="L943" s="81"/>
      <c r="M943" s="81"/>
    </row>
    <row r="944" spans="12:13" x14ac:dyDescent="0.25">
      <c r="L944" s="81"/>
      <c r="M944" s="81"/>
    </row>
    <row r="945" spans="12:13" x14ac:dyDescent="0.25">
      <c r="L945" s="81"/>
      <c r="M945" s="81"/>
    </row>
    <row r="946" spans="12:13" x14ac:dyDescent="0.25">
      <c r="L946" s="81"/>
      <c r="M946" s="81"/>
    </row>
    <row r="947" spans="12:13" x14ac:dyDescent="0.25">
      <c r="L947" s="81"/>
      <c r="M947" s="81"/>
    </row>
    <row r="948" spans="12:13" x14ac:dyDescent="0.25">
      <c r="L948" s="81"/>
      <c r="M948" s="81"/>
    </row>
    <row r="949" spans="12:13" x14ac:dyDescent="0.25">
      <c r="L949" s="81"/>
      <c r="M949" s="81"/>
    </row>
    <row r="950" spans="12:13" x14ac:dyDescent="0.25">
      <c r="L950" s="81"/>
      <c r="M950" s="81"/>
    </row>
    <row r="951" spans="12:13" x14ac:dyDescent="0.25">
      <c r="L951" s="81"/>
      <c r="M951" s="81"/>
    </row>
    <row r="952" spans="12:13" x14ac:dyDescent="0.25">
      <c r="L952" s="81"/>
      <c r="M952" s="81"/>
    </row>
    <row r="953" spans="12:13" x14ac:dyDescent="0.25">
      <c r="L953" s="81"/>
      <c r="M953" s="81"/>
    </row>
    <row r="954" spans="12:13" x14ac:dyDescent="0.25">
      <c r="L954" s="81"/>
      <c r="M954" s="81"/>
    </row>
    <row r="955" spans="12:13" x14ac:dyDescent="0.25">
      <c r="L955" s="81"/>
      <c r="M955" s="81"/>
    </row>
    <row r="956" spans="12:13" x14ac:dyDescent="0.25">
      <c r="L956" s="81"/>
      <c r="M956" s="81"/>
    </row>
    <row r="957" spans="12:13" x14ac:dyDescent="0.25">
      <c r="L957" s="81"/>
      <c r="M957" s="81"/>
    </row>
    <row r="958" spans="12:13" x14ac:dyDescent="0.25">
      <c r="L958" s="81"/>
      <c r="M958" s="81"/>
    </row>
    <row r="959" spans="12:13" x14ac:dyDescent="0.25">
      <c r="L959" s="81"/>
      <c r="M959" s="81"/>
    </row>
    <row r="960" spans="12:13" x14ac:dyDescent="0.25">
      <c r="L960" s="81"/>
      <c r="M960" s="81"/>
    </row>
    <row r="961" spans="12:13" x14ac:dyDescent="0.25">
      <c r="L961" s="81"/>
      <c r="M961" s="81"/>
    </row>
    <row r="962" spans="12:13" x14ac:dyDescent="0.25">
      <c r="L962" s="81"/>
      <c r="M962" s="81"/>
    </row>
    <row r="963" spans="12:13" x14ac:dyDescent="0.25">
      <c r="L963" s="81"/>
      <c r="M963" s="81"/>
    </row>
    <row r="964" spans="12:13" x14ac:dyDescent="0.25">
      <c r="L964" s="81"/>
      <c r="M964" s="81"/>
    </row>
    <row r="965" spans="12:13" x14ac:dyDescent="0.25">
      <c r="L965" s="81"/>
      <c r="M965" s="81"/>
    </row>
    <row r="966" spans="12:13" x14ac:dyDescent="0.25">
      <c r="L966" s="81"/>
      <c r="M966" s="81"/>
    </row>
    <row r="967" spans="12:13" x14ac:dyDescent="0.25">
      <c r="L967" s="81"/>
      <c r="M967" s="81"/>
    </row>
    <row r="968" spans="12:13" x14ac:dyDescent="0.25">
      <c r="L968" s="81"/>
      <c r="M968" s="81"/>
    </row>
    <row r="969" spans="12:13" x14ac:dyDescent="0.25">
      <c r="L969" s="81"/>
      <c r="M969" s="81"/>
    </row>
    <row r="970" spans="12:13" x14ac:dyDescent="0.25">
      <c r="L970" s="81"/>
      <c r="M970" s="81"/>
    </row>
    <row r="971" spans="12:13" x14ac:dyDescent="0.25">
      <c r="L971" s="81"/>
      <c r="M971" s="81"/>
    </row>
    <row r="972" spans="12:13" x14ac:dyDescent="0.25">
      <c r="L972" s="81"/>
      <c r="M972" s="81"/>
    </row>
    <row r="973" spans="12:13" x14ac:dyDescent="0.25">
      <c r="L973" s="81"/>
      <c r="M973" s="81"/>
    </row>
    <row r="974" spans="12:13" x14ac:dyDescent="0.25">
      <c r="L974" s="81"/>
      <c r="M974" s="81"/>
    </row>
    <row r="975" spans="12:13" x14ac:dyDescent="0.25">
      <c r="L975" s="81"/>
      <c r="M975" s="81"/>
    </row>
    <row r="976" spans="12:13" x14ac:dyDescent="0.25">
      <c r="L976" s="81"/>
      <c r="M976" s="81"/>
    </row>
    <row r="977" spans="12:13" x14ac:dyDescent="0.25">
      <c r="L977" s="81"/>
      <c r="M977" s="81"/>
    </row>
    <row r="978" spans="12:13" x14ac:dyDescent="0.25">
      <c r="L978" s="81"/>
      <c r="M978" s="81"/>
    </row>
    <row r="979" spans="12:13" x14ac:dyDescent="0.25">
      <c r="L979" s="81"/>
      <c r="M979" s="81"/>
    </row>
    <row r="980" spans="12:13" x14ac:dyDescent="0.25">
      <c r="L980" s="81"/>
      <c r="M980" s="81"/>
    </row>
    <row r="981" spans="12:13" x14ac:dyDescent="0.25">
      <c r="L981" s="81"/>
      <c r="M981" s="81"/>
    </row>
    <row r="982" spans="12:13" x14ac:dyDescent="0.25">
      <c r="L982" s="81"/>
      <c r="M982" s="81"/>
    </row>
    <row r="983" spans="12:13" x14ac:dyDescent="0.25">
      <c r="L983" s="81"/>
      <c r="M983" s="81"/>
    </row>
    <row r="984" spans="12:13" x14ac:dyDescent="0.25">
      <c r="L984" s="81"/>
      <c r="M984" s="81"/>
    </row>
    <row r="985" spans="12:13" x14ac:dyDescent="0.25">
      <c r="L985" s="81"/>
      <c r="M985" s="81"/>
    </row>
    <row r="986" spans="12:13" x14ac:dyDescent="0.25">
      <c r="L986" s="81"/>
      <c r="M986" s="81"/>
    </row>
    <row r="987" spans="12:13" x14ac:dyDescent="0.25">
      <c r="L987" s="81"/>
      <c r="M987" s="81"/>
    </row>
    <row r="988" spans="12:13" x14ac:dyDescent="0.25">
      <c r="L988" s="81"/>
      <c r="M988" s="81"/>
    </row>
    <row r="989" spans="12:13" x14ac:dyDescent="0.25">
      <c r="L989" s="81"/>
      <c r="M989" s="81"/>
    </row>
    <row r="990" spans="12:13" x14ac:dyDescent="0.25">
      <c r="L990" s="81"/>
      <c r="M990" s="81"/>
    </row>
    <row r="991" spans="12:13" x14ac:dyDescent="0.25">
      <c r="L991" s="81"/>
      <c r="M991" s="81"/>
    </row>
    <row r="992" spans="12:13" x14ac:dyDescent="0.25">
      <c r="L992" s="81"/>
      <c r="M992" s="81"/>
    </row>
    <row r="993" spans="12:13" x14ac:dyDescent="0.25">
      <c r="L993" s="81"/>
      <c r="M993" s="81"/>
    </row>
    <row r="994" spans="12:13" x14ac:dyDescent="0.25">
      <c r="L994" s="81"/>
      <c r="M994" s="81"/>
    </row>
    <row r="995" spans="12:13" x14ac:dyDescent="0.25">
      <c r="L995" s="81"/>
      <c r="M995" s="81"/>
    </row>
    <row r="996" spans="12:13" x14ac:dyDescent="0.25">
      <c r="L996" s="81"/>
      <c r="M996" s="81"/>
    </row>
    <row r="997" spans="12:13" x14ac:dyDescent="0.25">
      <c r="L997" s="81"/>
      <c r="M997" s="81"/>
    </row>
    <row r="998" spans="12:13" x14ac:dyDescent="0.25">
      <c r="L998" s="81"/>
      <c r="M998" s="81"/>
    </row>
    <row r="999" spans="12:13" x14ac:dyDescent="0.25">
      <c r="L999" s="81"/>
      <c r="M999" s="81"/>
    </row>
    <row r="1000" spans="12:13" x14ac:dyDescent="0.25">
      <c r="L1000" s="81"/>
      <c r="M1000" s="81"/>
    </row>
    <row r="1001" spans="12:13" x14ac:dyDescent="0.25">
      <c r="L1001" s="81"/>
      <c r="M1001" s="81"/>
    </row>
    <row r="1002" spans="12:13" x14ac:dyDescent="0.25">
      <c r="L1002" s="81"/>
      <c r="M1002" s="81"/>
    </row>
    <row r="1003" spans="12:13" x14ac:dyDescent="0.25">
      <c r="L1003" s="81"/>
      <c r="M1003" s="81"/>
    </row>
    <row r="1004" spans="12:13" x14ac:dyDescent="0.25">
      <c r="L1004" s="81"/>
      <c r="M1004" s="81"/>
    </row>
    <row r="1005" spans="12:13" x14ac:dyDescent="0.25">
      <c r="L1005" s="81"/>
      <c r="M1005" s="81"/>
    </row>
    <row r="1006" spans="12:13" x14ac:dyDescent="0.25">
      <c r="L1006" s="81"/>
      <c r="M1006" s="81"/>
    </row>
    <row r="1007" spans="12:13" x14ac:dyDescent="0.25">
      <c r="L1007" s="81"/>
      <c r="M1007" s="81"/>
    </row>
    <row r="1008" spans="12:13" x14ac:dyDescent="0.25">
      <c r="L1008" s="81"/>
      <c r="M1008" s="81"/>
    </row>
    <row r="1009" spans="12:13" x14ac:dyDescent="0.25">
      <c r="L1009" s="81"/>
      <c r="M1009" s="81"/>
    </row>
    <row r="1010" spans="12:13" x14ac:dyDescent="0.25">
      <c r="L1010" s="81"/>
      <c r="M1010" s="81"/>
    </row>
    <row r="1011" spans="12:13" x14ac:dyDescent="0.25">
      <c r="L1011" s="81"/>
      <c r="M1011" s="81"/>
    </row>
    <row r="1012" spans="12:13" x14ac:dyDescent="0.25">
      <c r="L1012" s="81"/>
      <c r="M1012" s="81"/>
    </row>
    <row r="1013" spans="12:13" x14ac:dyDescent="0.25">
      <c r="L1013" s="81"/>
      <c r="M1013" s="81"/>
    </row>
    <row r="1014" spans="12:13" x14ac:dyDescent="0.25">
      <c r="L1014" s="81"/>
      <c r="M1014" s="81"/>
    </row>
    <row r="1015" spans="12:13" x14ac:dyDescent="0.25">
      <c r="L1015" s="81"/>
      <c r="M1015" s="81"/>
    </row>
    <row r="1016" spans="12:13" x14ac:dyDescent="0.25">
      <c r="L1016" s="81"/>
      <c r="M1016" s="81"/>
    </row>
    <row r="1017" spans="12:13" x14ac:dyDescent="0.25">
      <c r="L1017" s="81"/>
      <c r="M1017" s="81"/>
    </row>
    <row r="1018" spans="12:13" x14ac:dyDescent="0.25">
      <c r="L1018" s="81"/>
      <c r="M1018" s="81"/>
    </row>
    <row r="1019" spans="12:13" x14ac:dyDescent="0.25">
      <c r="L1019" s="81"/>
      <c r="M1019" s="81"/>
    </row>
    <row r="1020" spans="12:13" x14ac:dyDescent="0.25">
      <c r="L1020" s="81"/>
      <c r="M1020" s="81"/>
    </row>
    <row r="1021" spans="12:13" x14ac:dyDescent="0.25">
      <c r="L1021" s="81"/>
      <c r="M1021" s="81"/>
    </row>
    <row r="1022" spans="12:13" x14ac:dyDescent="0.25">
      <c r="L1022" s="81"/>
      <c r="M1022" s="81"/>
    </row>
    <row r="1023" spans="12:13" x14ac:dyDescent="0.25">
      <c r="L1023" s="81"/>
      <c r="M1023" s="81"/>
    </row>
    <row r="1024" spans="12:13" x14ac:dyDescent="0.25">
      <c r="L1024" s="81"/>
      <c r="M1024" s="81"/>
    </row>
    <row r="1025" spans="12:13" x14ac:dyDescent="0.25">
      <c r="L1025" s="81"/>
      <c r="M1025" s="81"/>
    </row>
    <row r="1026" spans="12:13" x14ac:dyDescent="0.25">
      <c r="L1026" s="81"/>
      <c r="M1026" s="81"/>
    </row>
    <row r="1027" spans="12:13" x14ac:dyDescent="0.25">
      <c r="L1027" s="81"/>
      <c r="M1027" s="81"/>
    </row>
    <row r="1028" spans="12:13" x14ac:dyDescent="0.25">
      <c r="L1028" s="81"/>
      <c r="M1028" s="81"/>
    </row>
    <row r="1029" spans="12:13" x14ac:dyDescent="0.25">
      <c r="L1029" s="81"/>
      <c r="M1029" s="81"/>
    </row>
    <row r="1030" spans="12:13" x14ac:dyDescent="0.25">
      <c r="L1030" s="81"/>
      <c r="M1030" s="81"/>
    </row>
    <row r="1031" spans="12:13" x14ac:dyDescent="0.25">
      <c r="L1031" s="81"/>
      <c r="M1031" s="81"/>
    </row>
    <row r="1032" spans="12:13" x14ac:dyDescent="0.25">
      <c r="L1032" s="81"/>
      <c r="M1032" s="81"/>
    </row>
    <row r="1033" spans="12:13" x14ac:dyDescent="0.25">
      <c r="L1033" s="81"/>
      <c r="M1033" s="81"/>
    </row>
    <row r="1034" spans="12:13" x14ac:dyDescent="0.25">
      <c r="L1034" s="81"/>
      <c r="M1034" s="81"/>
    </row>
    <row r="1035" spans="12:13" x14ac:dyDescent="0.25">
      <c r="L1035" s="81"/>
      <c r="M1035" s="81"/>
    </row>
    <row r="1036" spans="12:13" x14ac:dyDescent="0.25">
      <c r="L1036" s="81"/>
      <c r="M1036" s="81"/>
    </row>
    <row r="1037" spans="12:13" x14ac:dyDescent="0.25">
      <c r="L1037" s="81"/>
      <c r="M1037" s="81"/>
    </row>
    <row r="1038" spans="12:13" x14ac:dyDescent="0.25">
      <c r="L1038" s="81"/>
      <c r="M1038" s="81"/>
    </row>
    <row r="1039" spans="12:13" x14ac:dyDescent="0.25">
      <c r="L1039" s="81"/>
      <c r="M1039" s="81"/>
    </row>
    <row r="1040" spans="12:13" x14ac:dyDescent="0.25">
      <c r="L1040" s="81"/>
      <c r="M1040" s="81"/>
    </row>
    <row r="1041" spans="12:13" x14ac:dyDescent="0.25">
      <c r="L1041" s="81"/>
      <c r="M1041" s="81"/>
    </row>
    <row r="1042" spans="12:13" x14ac:dyDescent="0.25">
      <c r="L1042" s="81"/>
      <c r="M1042" s="81"/>
    </row>
    <row r="1043" spans="12:13" x14ac:dyDescent="0.25">
      <c r="L1043" s="81"/>
      <c r="M1043" s="81"/>
    </row>
    <row r="1044" spans="12:13" x14ac:dyDescent="0.25">
      <c r="L1044" s="81"/>
      <c r="M1044" s="81"/>
    </row>
    <row r="1045" spans="12:13" x14ac:dyDescent="0.25">
      <c r="L1045" s="81"/>
      <c r="M1045" s="81"/>
    </row>
    <row r="1046" spans="12:13" x14ac:dyDescent="0.25">
      <c r="L1046" s="81"/>
      <c r="M1046" s="81"/>
    </row>
    <row r="1047" spans="12:13" x14ac:dyDescent="0.25">
      <c r="L1047" s="81"/>
      <c r="M1047" s="81"/>
    </row>
    <row r="1048" spans="12:13" x14ac:dyDescent="0.25">
      <c r="L1048" s="81"/>
      <c r="M1048" s="81"/>
    </row>
    <row r="1049" spans="12:13" x14ac:dyDescent="0.25">
      <c r="L1049" s="81"/>
      <c r="M1049" s="81"/>
    </row>
    <row r="1050" spans="12:13" x14ac:dyDescent="0.25">
      <c r="L1050" s="81"/>
      <c r="M1050" s="81"/>
    </row>
    <row r="1051" spans="12:13" x14ac:dyDescent="0.25">
      <c r="L1051" s="81"/>
      <c r="M1051" s="81"/>
    </row>
    <row r="1052" spans="12:13" x14ac:dyDescent="0.25">
      <c r="L1052" s="81"/>
      <c r="M1052" s="81"/>
    </row>
    <row r="1053" spans="12:13" x14ac:dyDescent="0.25">
      <c r="L1053" s="81"/>
      <c r="M1053" s="81"/>
    </row>
    <row r="1054" spans="12:13" x14ac:dyDescent="0.25">
      <c r="L1054" s="81"/>
      <c r="M1054" s="81"/>
    </row>
    <row r="1055" spans="12:13" x14ac:dyDescent="0.25">
      <c r="L1055" s="81"/>
      <c r="M1055" s="81"/>
    </row>
    <row r="1056" spans="12:13" x14ac:dyDescent="0.25">
      <c r="L1056" s="81"/>
      <c r="M1056" s="81"/>
    </row>
    <row r="1057" spans="12:13" x14ac:dyDescent="0.25">
      <c r="L1057" s="81"/>
      <c r="M1057" s="81"/>
    </row>
    <row r="1058" spans="12:13" x14ac:dyDescent="0.25">
      <c r="L1058" s="81"/>
      <c r="M1058" s="81"/>
    </row>
    <row r="1059" spans="12:13" x14ac:dyDescent="0.25">
      <c r="L1059" s="81"/>
      <c r="M1059" s="81"/>
    </row>
    <row r="1060" spans="12:13" x14ac:dyDescent="0.25">
      <c r="L1060" s="81"/>
      <c r="M1060" s="81"/>
    </row>
    <row r="1061" spans="12:13" x14ac:dyDescent="0.25">
      <c r="L1061" s="81"/>
      <c r="M1061" s="81"/>
    </row>
    <row r="1062" spans="12:13" x14ac:dyDescent="0.25">
      <c r="L1062" s="81"/>
      <c r="M1062" s="81"/>
    </row>
    <row r="1063" spans="12:13" x14ac:dyDescent="0.25">
      <c r="L1063" s="81"/>
      <c r="M1063" s="81"/>
    </row>
    <row r="1064" spans="12:13" x14ac:dyDescent="0.25">
      <c r="L1064" s="81"/>
      <c r="M1064" s="81"/>
    </row>
    <row r="1065" spans="12:13" x14ac:dyDescent="0.25">
      <c r="L1065" s="81"/>
      <c r="M1065" s="81"/>
    </row>
    <row r="1066" spans="12:13" x14ac:dyDescent="0.25">
      <c r="L1066" s="81"/>
      <c r="M1066" s="81"/>
    </row>
    <row r="1067" spans="12:13" x14ac:dyDescent="0.25">
      <c r="L1067" s="81"/>
      <c r="M1067" s="81"/>
    </row>
    <row r="1068" spans="12:13" x14ac:dyDescent="0.25">
      <c r="L1068" s="81"/>
      <c r="M1068" s="81"/>
    </row>
    <row r="1069" spans="12:13" x14ac:dyDescent="0.25">
      <c r="L1069" s="81"/>
      <c r="M1069" s="81"/>
    </row>
    <row r="1070" spans="12:13" x14ac:dyDescent="0.25">
      <c r="L1070" s="81"/>
      <c r="M1070" s="81"/>
    </row>
    <row r="1071" spans="12:13" x14ac:dyDescent="0.25">
      <c r="L1071" s="81"/>
      <c r="M1071" s="81"/>
    </row>
    <row r="1072" spans="12:13" x14ac:dyDescent="0.25">
      <c r="L1072" s="81"/>
      <c r="M1072" s="81"/>
    </row>
    <row r="1073" spans="12:13" x14ac:dyDescent="0.25">
      <c r="L1073" s="81"/>
      <c r="M1073" s="81"/>
    </row>
    <row r="1074" spans="12:13" x14ac:dyDescent="0.25">
      <c r="L1074" s="81"/>
      <c r="M1074" s="81"/>
    </row>
    <row r="1075" spans="12:13" x14ac:dyDescent="0.25">
      <c r="L1075" s="81"/>
      <c r="M1075" s="81"/>
    </row>
    <row r="1076" spans="12:13" x14ac:dyDescent="0.25">
      <c r="L1076" s="81"/>
      <c r="M1076" s="81"/>
    </row>
    <row r="1077" spans="12:13" x14ac:dyDescent="0.25">
      <c r="L1077" s="81"/>
      <c r="M1077" s="81"/>
    </row>
    <row r="1078" spans="12:13" x14ac:dyDescent="0.25">
      <c r="L1078" s="81"/>
      <c r="M1078" s="81"/>
    </row>
    <row r="1079" spans="12:13" x14ac:dyDescent="0.25">
      <c r="L1079" s="81"/>
      <c r="M1079" s="81"/>
    </row>
    <row r="1080" spans="12:13" x14ac:dyDescent="0.25">
      <c r="L1080" s="81"/>
      <c r="M1080" s="81"/>
    </row>
    <row r="1081" spans="12:13" x14ac:dyDescent="0.25">
      <c r="L1081" s="81"/>
      <c r="M1081" s="81"/>
    </row>
    <row r="1082" spans="12:13" x14ac:dyDescent="0.25">
      <c r="L1082" s="81"/>
      <c r="M1082" s="81"/>
    </row>
    <row r="1083" spans="12:13" x14ac:dyDescent="0.25">
      <c r="L1083" s="81"/>
      <c r="M1083" s="81"/>
    </row>
    <row r="1084" spans="12:13" x14ac:dyDescent="0.25">
      <c r="L1084" s="81"/>
      <c r="M1084" s="81"/>
    </row>
    <row r="1085" spans="12:13" x14ac:dyDescent="0.25">
      <c r="L1085" s="81"/>
      <c r="M1085" s="81"/>
    </row>
    <row r="1086" spans="12:13" x14ac:dyDescent="0.25">
      <c r="L1086" s="81"/>
      <c r="M1086" s="81"/>
    </row>
    <row r="1087" spans="12:13" x14ac:dyDescent="0.25">
      <c r="L1087" s="81"/>
      <c r="M1087" s="81"/>
    </row>
    <row r="1088" spans="12:13" x14ac:dyDescent="0.25">
      <c r="L1088" s="81"/>
      <c r="M1088" s="81"/>
    </row>
    <row r="1089" spans="12:13" x14ac:dyDescent="0.25">
      <c r="L1089" s="81"/>
      <c r="M1089" s="81"/>
    </row>
    <row r="1090" spans="12:13" x14ac:dyDescent="0.25">
      <c r="L1090" s="81"/>
      <c r="M1090" s="81"/>
    </row>
    <row r="1091" spans="12:13" x14ac:dyDescent="0.25">
      <c r="L1091" s="81"/>
      <c r="M1091" s="81"/>
    </row>
    <row r="1092" spans="12:13" x14ac:dyDescent="0.25">
      <c r="L1092" s="81"/>
      <c r="M1092" s="81"/>
    </row>
    <row r="1093" spans="12:13" x14ac:dyDescent="0.25">
      <c r="L1093" s="81"/>
      <c r="M1093" s="81"/>
    </row>
    <row r="1094" spans="12:13" x14ac:dyDescent="0.25">
      <c r="L1094" s="81"/>
      <c r="M1094" s="81"/>
    </row>
    <row r="1095" spans="12:13" x14ac:dyDescent="0.25">
      <c r="L1095" s="81"/>
      <c r="M1095" s="81"/>
    </row>
    <row r="1096" spans="12:13" x14ac:dyDescent="0.25">
      <c r="L1096" s="81"/>
      <c r="M1096" s="81"/>
    </row>
    <row r="1097" spans="12:13" x14ac:dyDescent="0.25">
      <c r="L1097" s="81"/>
      <c r="M1097" s="81"/>
    </row>
    <row r="1098" spans="12:13" x14ac:dyDescent="0.25">
      <c r="L1098" s="81"/>
      <c r="M1098" s="81"/>
    </row>
    <row r="1099" spans="12:13" x14ac:dyDescent="0.25">
      <c r="L1099" s="81"/>
      <c r="M1099" s="81"/>
    </row>
    <row r="1100" spans="12:13" x14ac:dyDescent="0.25">
      <c r="L1100" s="81"/>
      <c r="M1100" s="81"/>
    </row>
    <row r="1101" spans="12:13" x14ac:dyDescent="0.25">
      <c r="L1101" s="81"/>
      <c r="M1101" s="81"/>
    </row>
    <row r="1102" spans="12:13" x14ac:dyDescent="0.25">
      <c r="L1102" s="81"/>
      <c r="M1102" s="81"/>
    </row>
  </sheetData>
  <mergeCells count="1610">
    <mergeCell ref="N184:N186"/>
    <mergeCell ref="U178:U180"/>
    <mergeCell ref="U241:U243"/>
    <mergeCell ref="U252:U254"/>
    <mergeCell ref="V249:V251"/>
    <mergeCell ref="V252:V254"/>
    <mergeCell ref="N158:N160"/>
    <mergeCell ref="P158:P160"/>
    <mergeCell ref="N258:N260"/>
    <mergeCell ref="N267:N269"/>
    <mergeCell ref="O267:O269"/>
    <mergeCell ref="P267:P269"/>
    <mergeCell ref="Q267:Q269"/>
    <mergeCell ref="R267:R269"/>
    <mergeCell ref="S267:S269"/>
    <mergeCell ref="T267:T269"/>
    <mergeCell ref="U267:U269"/>
    <mergeCell ref="V267:V269"/>
    <mergeCell ref="Q167:Q169"/>
    <mergeCell ref="R167:R169"/>
    <mergeCell ref="O181:O183"/>
    <mergeCell ref="N249:N251"/>
    <mergeCell ref="N252:N254"/>
    <mergeCell ref="V184:V186"/>
    <mergeCell ref="U211:U213"/>
    <mergeCell ref="U214:U216"/>
    <mergeCell ref="T220:T222"/>
    <mergeCell ref="U187:U189"/>
    <mergeCell ref="U184:U186"/>
    <mergeCell ref="T196:T198"/>
    <mergeCell ref="T211:T213"/>
    <mergeCell ref="O270:O272"/>
    <mergeCell ref="P270:P272"/>
    <mergeCell ref="Q270:Q272"/>
    <mergeCell ref="R270:R272"/>
    <mergeCell ref="S270:S272"/>
    <mergeCell ref="T270:T272"/>
    <mergeCell ref="U270:U272"/>
    <mergeCell ref="V270:V272"/>
    <mergeCell ref="T80:T82"/>
    <mergeCell ref="U80:U82"/>
    <mergeCell ref="V80:V82"/>
    <mergeCell ref="U65:U67"/>
    <mergeCell ref="O77:O79"/>
    <mergeCell ref="P77:P79"/>
    <mergeCell ref="Q77:Q79"/>
    <mergeCell ref="Q74:Q76"/>
    <mergeCell ref="S71:S73"/>
    <mergeCell ref="S65:S67"/>
    <mergeCell ref="P74:P76"/>
    <mergeCell ref="S74:S76"/>
    <mergeCell ref="T74:T76"/>
    <mergeCell ref="U74:U76"/>
    <mergeCell ref="O71:O73"/>
    <mergeCell ref="O65:O67"/>
    <mergeCell ref="O68:O70"/>
    <mergeCell ref="O80:O82"/>
    <mergeCell ref="O74:O76"/>
    <mergeCell ref="P68:P70"/>
    <mergeCell ref="R68:R70"/>
    <mergeCell ref="S68:S70"/>
    <mergeCell ref="T68:T70"/>
    <mergeCell ref="P175:P177"/>
    <mergeCell ref="V98:V100"/>
    <mergeCell ref="B77:B79"/>
    <mergeCell ref="C95:C97"/>
    <mergeCell ref="P107:P109"/>
    <mergeCell ref="P110:P112"/>
    <mergeCell ref="Q113:Q115"/>
    <mergeCell ref="O113:O115"/>
    <mergeCell ref="U101:U103"/>
    <mergeCell ref="Q89:Q91"/>
    <mergeCell ref="V89:V91"/>
    <mergeCell ref="R92:R94"/>
    <mergeCell ref="V95:V97"/>
    <mergeCell ref="Q92:Q94"/>
    <mergeCell ref="T101:T103"/>
    <mergeCell ref="T92:T94"/>
    <mergeCell ref="V113:V115"/>
    <mergeCell ref="E98:E100"/>
    <mergeCell ref="S107:S109"/>
    <mergeCell ref="S104:S106"/>
    <mergeCell ref="R104:R106"/>
    <mergeCell ref="U107:U109"/>
    <mergeCell ref="T110:T112"/>
    <mergeCell ref="S110:S112"/>
    <mergeCell ref="R107:R109"/>
    <mergeCell ref="T77:T79"/>
    <mergeCell ref="U77:U79"/>
    <mergeCell ref="N92:N94"/>
    <mergeCell ref="S92:S94"/>
    <mergeCell ref="O83:O85"/>
    <mergeCell ref="T89:T91"/>
    <mergeCell ref="R89:R91"/>
    <mergeCell ref="N80:N82"/>
    <mergeCell ref="O104:O106"/>
    <mergeCell ref="O161:O163"/>
    <mergeCell ref="O134:O136"/>
    <mergeCell ref="N134:N136"/>
    <mergeCell ref="T131:T133"/>
    <mergeCell ref="Q128:Q130"/>
    <mergeCell ref="P122:P124"/>
    <mergeCell ref="S128:S130"/>
    <mergeCell ref="R125:R127"/>
    <mergeCell ref="T125:T127"/>
    <mergeCell ref="U125:U127"/>
    <mergeCell ref="V131:V133"/>
    <mergeCell ref="T161:T163"/>
    <mergeCell ref="V125:V127"/>
    <mergeCell ref="R122:R124"/>
    <mergeCell ref="R164:R166"/>
    <mergeCell ref="S122:S124"/>
    <mergeCell ref="R131:R133"/>
    <mergeCell ref="R134:R136"/>
    <mergeCell ref="R128:R130"/>
    <mergeCell ref="U113:U115"/>
    <mergeCell ref="T107:T109"/>
    <mergeCell ref="T104:T106"/>
    <mergeCell ref="T158:T160"/>
    <mergeCell ref="O158:O160"/>
    <mergeCell ref="U158:U160"/>
    <mergeCell ref="V158:V160"/>
    <mergeCell ref="Q131:Q133"/>
    <mergeCell ref="Q164:Q166"/>
    <mergeCell ref="Q104:Q106"/>
    <mergeCell ref="Q119:Q121"/>
    <mergeCell ref="U375:U377"/>
    <mergeCell ref="V375:V377"/>
    <mergeCell ref="C372:C374"/>
    <mergeCell ref="D372:D374"/>
    <mergeCell ref="E372:E374"/>
    <mergeCell ref="N369:N371"/>
    <mergeCell ref="B369:B371"/>
    <mergeCell ref="O372:O374"/>
    <mergeCell ref="P372:P374"/>
    <mergeCell ref="Q372:Q374"/>
    <mergeCell ref="R372:R374"/>
    <mergeCell ref="S372:S374"/>
    <mergeCell ref="T372:T374"/>
    <mergeCell ref="V372:V374"/>
    <mergeCell ref="B372:B374"/>
    <mergeCell ref="C369:C371"/>
    <mergeCell ref="D369:D371"/>
    <mergeCell ref="S369:S371"/>
    <mergeCell ref="T369:T371"/>
    <mergeCell ref="U369:U371"/>
    <mergeCell ref="B375:B377"/>
    <mergeCell ref="C375:C377"/>
    <mergeCell ref="D375:D377"/>
    <mergeCell ref="E375:E377"/>
    <mergeCell ref="N375:N377"/>
    <mergeCell ref="O375:O377"/>
    <mergeCell ref="P375:P377"/>
    <mergeCell ref="Q375:Q377"/>
    <mergeCell ref="O369:O371"/>
    <mergeCell ref="P369:P371"/>
    <mergeCell ref="Q369:Q371"/>
    <mergeCell ref="R369:R371"/>
    <mergeCell ref="E369:E371"/>
    <mergeCell ref="Q273:Q275"/>
    <mergeCell ref="B366:B368"/>
    <mergeCell ref="C366:C368"/>
    <mergeCell ref="D366:D368"/>
    <mergeCell ref="C357:C359"/>
    <mergeCell ref="D357:D359"/>
    <mergeCell ref="E357:E359"/>
    <mergeCell ref="N357:N359"/>
    <mergeCell ref="P357:P359"/>
    <mergeCell ref="Q357:Q359"/>
    <mergeCell ref="R357:R359"/>
    <mergeCell ref="S363:S365"/>
    <mergeCell ref="T363:T365"/>
    <mergeCell ref="P348:P350"/>
    <mergeCell ref="Q348:Q350"/>
    <mergeCell ref="T348:T350"/>
    <mergeCell ref="E348:E350"/>
    <mergeCell ref="N354:N356"/>
    <mergeCell ref="R348:R350"/>
    <mergeCell ref="T366:T368"/>
    <mergeCell ref="R340:R342"/>
    <mergeCell ref="B357:B359"/>
    <mergeCell ref="C360:C362"/>
    <mergeCell ref="B363:B365"/>
    <mergeCell ref="C363:C365"/>
    <mergeCell ref="Q363:Q365"/>
    <mergeCell ref="B360:B362"/>
    <mergeCell ref="D354:D356"/>
    <mergeCell ref="N351:N353"/>
    <mergeCell ref="O348:O350"/>
    <mergeCell ref="B343:B345"/>
    <mergeCell ref="U366:U368"/>
    <mergeCell ref="V366:V368"/>
    <mergeCell ref="N363:N365"/>
    <mergeCell ref="O363:O365"/>
    <mergeCell ref="U357:U359"/>
    <mergeCell ref="P360:P362"/>
    <mergeCell ref="Q360:Q362"/>
    <mergeCell ref="D351:D353"/>
    <mergeCell ref="E351:E353"/>
    <mergeCell ref="T354:T356"/>
    <mergeCell ref="U354:U356"/>
    <mergeCell ref="V354:V356"/>
    <mergeCell ref="R363:R365"/>
    <mergeCell ref="V357:V359"/>
    <mergeCell ref="E366:E368"/>
    <mergeCell ref="N366:N368"/>
    <mergeCell ref="O366:O368"/>
    <mergeCell ref="P366:P368"/>
    <mergeCell ref="Q366:Q368"/>
    <mergeCell ref="R366:R368"/>
    <mergeCell ref="O357:O359"/>
    <mergeCell ref="D360:D362"/>
    <mergeCell ref="E360:E362"/>
    <mergeCell ref="N360:N362"/>
    <mergeCell ref="O360:O362"/>
    <mergeCell ref="V360:V362"/>
    <mergeCell ref="D363:D365"/>
    <mergeCell ref="S357:S359"/>
    <mergeCell ref="T357:T359"/>
    <mergeCell ref="E363:E365"/>
    <mergeCell ref="U363:U365"/>
    <mergeCell ref="P363:P365"/>
    <mergeCell ref="B348:B350"/>
    <mergeCell ref="D348:D350"/>
    <mergeCell ref="L304:L306"/>
    <mergeCell ref="I304:I306"/>
    <mergeCell ref="V348:V350"/>
    <mergeCell ref="Q343:Q345"/>
    <mergeCell ref="U310:U312"/>
    <mergeCell ref="R316:R318"/>
    <mergeCell ref="N276:N278"/>
    <mergeCell ref="N307:N309"/>
    <mergeCell ref="V288:V290"/>
    <mergeCell ref="V282:V284"/>
    <mergeCell ref="V302:V306"/>
    <mergeCell ref="V307:V309"/>
    <mergeCell ref="V313:V315"/>
    <mergeCell ref="V310:V312"/>
    <mergeCell ref="U282:U284"/>
    <mergeCell ref="U302:U306"/>
    <mergeCell ref="S307:S309"/>
    <mergeCell ref="U307:U309"/>
    <mergeCell ref="T310:T312"/>
    <mergeCell ref="U313:U315"/>
    <mergeCell ref="T279:T281"/>
    <mergeCell ref="U279:U281"/>
    <mergeCell ref="V279:V281"/>
    <mergeCell ref="T316:T318"/>
    <mergeCell ref="U276:U278"/>
    <mergeCell ref="N288:N290"/>
    <mergeCell ref="V337:V339"/>
    <mergeCell ref="T334:T336"/>
    <mergeCell ref="U337:U339"/>
    <mergeCell ref="U334:U336"/>
    <mergeCell ref="P354:P356"/>
    <mergeCell ref="C343:C345"/>
    <mergeCell ref="N343:N345"/>
    <mergeCell ref="O351:O353"/>
    <mergeCell ref="P351:P353"/>
    <mergeCell ref="Q351:Q353"/>
    <mergeCell ref="C351:C353"/>
    <mergeCell ref="N285:N287"/>
    <mergeCell ref="O285:O287"/>
    <mergeCell ref="P285:P287"/>
    <mergeCell ref="R337:R339"/>
    <mergeCell ref="N294:N295"/>
    <mergeCell ref="N302:N306"/>
    <mergeCell ref="N331:N333"/>
    <mergeCell ref="Q331:Q333"/>
    <mergeCell ref="C288:C290"/>
    <mergeCell ref="C331:C333"/>
    <mergeCell ref="O319:O321"/>
    <mergeCell ref="O328:O330"/>
    <mergeCell ref="P313:P315"/>
    <mergeCell ref="O316:O318"/>
    <mergeCell ref="P316:P318"/>
    <mergeCell ref="Q340:Q342"/>
    <mergeCell ref="Q310:Q312"/>
    <mergeCell ref="E319:E321"/>
    <mergeCell ref="E331:E333"/>
    <mergeCell ref="E334:E336"/>
    <mergeCell ref="E328:E330"/>
    <mergeCell ref="P322:P324"/>
    <mergeCell ref="P328:P330"/>
    <mergeCell ref="P334:P336"/>
    <mergeCell ref="O337:O339"/>
    <mergeCell ref="D340:D342"/>
    <mergeCell ref="B241:B243"/>
    <mergeCell ref="B261:B263"/>
    <mergeCell ref="B252:B254"/>
    <mergeCell ref="D246:D248"/>
    <mergeCell ref="C258:C260"/>
    <mergeCell ref="D276:D278"/>
    <mergeCell ref="D264:D266"/>
    <mergeCell ref="B258:B260"/>
    <mergeCell ref="D258:D260"/>
    <mergeCell ref="B249:B251"/>
    <mergeCell ref="N322:N324"/>
    <mergeCell ref="O322:O324"/>
    <mergeCell ref="P302:P306"/>
    <mergeCell ref="Q328:Q330"/>
    <mergeCell ref="E211:E213"/>
    <mergeCell ref="P193:P195"/>
    <mergeCell ref="B211:B213"/>
    <mergeCell ref="D217:D219"/>
    <mergeCell ref="C220:C222"/>
    <mergeCell ref="E193:E195"/>
    <mergeCell ref="C285:C287"/>
    <mergeCell ref="D241:D243"/>
    <mergeCell ref="C249:C251"/>
    <mergeCell ref="D252:D254"/>
    <mergeCell ref="E241:E243"/>
    <mergeCell ref="D267:D269"/>
    <mergeCell ref="C246:C248"/>
    <mergeCell ref="Q337:Q339"/>
    <mergeCell ref="Q322:Q324"/>
    <mergeCell ref="D211:D213"/>
    <mergeCell ref="D214:D216"/>
    <mergeCell ref="D187:D189"/>
    <mergeCell ref="E187:E189"/>
    <mergeCell ref="E208:E210"/>
    <mergeCell ref="E238:E240"/>
    <mergeCell ref="S208:S210"/>
    <mergeCell ref="O190:O192"/>
    <mergeCell ref="C205:C207"/>
    <mergeCell ref="B205:B207"/>
    <mergeCell ref="V202:V204"/>
    <mergeCell ref="V193:V195"/>
    <mergeCell ref="O193:O195"/>
    <mergeCell ref="C202:C204"/>
    <mergeCell ref="D202:D204"/>
    <mergeCell ref="E202:E204"/>
    <mergeCell ref="O202:O204"/>
    <mergeCell ref="P205:P207"/>
    <mergeCell ref="Q196:Q198"/>
    <mergeCell ref="T205:T207"/>
    <mergeCell ref="T202:T204"/>
    <mergeCell ref="N193:N195"/>
    <mergeCell ref="T187:T189"/>
    <mergeCell ref="O208:O210"/>
    <mergeCell ref="O205:O207"/>
    <mergeCell ref="D205:D207"/>
    <mergeCell ref="S205:S207"/>
    <mergeCell ref="E205:E207"/>
    <mergeCell ref="N205:N207"/>
    <mergeCell ref="C229:C231"/>
    <mergeCell ref="B232:B234"/>
    <mergeCell ref="O217:O219"/>
    <mergeCell ref="D220:D222"/>
    <mergeCell ref="D190:D192"/>
    <mergeCell ref="D184:D186"/>
    <mergeCell ref="S181:S183"/>
    <mergeCell ref="B190:B192"/>
    <mergeCell ref="D193:D195"/>
    <mergeCell ref="B202:B204"/>
    <mergeCell ref="N190:N192"/>
    <mergeCell ref="C187:C189"/>
    <mergeCell ref="B137:B139"/>
    <mergeCell ref="B193:B195"/>
    <mergeCell ref="C193:C195"/>
    <mergeCell ref="C190:C192"/>
    <mergeCell ref="S190:S192"/>
    <mergeCell ref="B187:B189"/>
    <mergeCell ref="O184:O186"/>
    <mergeCell ref="C137:C139"/>
    <mergeCell ref="R161:R163"/>
    <mergeCell ref="P161:P163"/>
    <mergeCell ref="S167:S169"/>
    <mergeCell ref="N187:N189"/>
    <mergeCell ref="R190:R192"/>
    <mergeCell ref="Q190:Q192"/>
    <mergeCell ref="O175:O177"/>
    <mergeCell ref="D181:D183"/>
    <mergeCell ref="R137:R139"/>
    <mergeCell ref="N196:N198"/>
    <mergeCell ref="E175:E177"/>
    <mergeCell ref="S184:S186"/>
    <mergeCell ref="B158:B160"/>
    <mergeCell ref="O178:O180"/>
    <mergeCell ref="O196:O198"/>
    <mergeCell ref="R196:R198"/>
    <mergeCell ref="E190:E192"/>
    <mergeCell ref="E181:E183"/>
    <mergeCell ref="P137:P139"/>
    <mergeCell ref="V181:V183"/>
    <mergeCell ref="Q178:Q180"/>
    <mergeCell ref="S161:S163"/>
    <mergeCell ref="U181:U183"/>
    <mergeCell ref="P134:P136"/>
    <mergeCell ref="P125:P127"/>
    <mergeCell ref="Q125:Q127"/>
    <mergeCell ref="U134:U136"/>
    <mergeCell ref="T175:T177"/>
    <mergeCell ref="T134:T136"/>
    <mergeCell ref="T137:T139"/>
    <mergeCell ref="U161:U163"/>
    <mergeCell ref="V170:V172"/>
    <mergeCell ref="V178:V180"/>
    <mergeCell ref="R178:R180"/>
    <mergeCell ref="O137:O139"/>
    <mergeCell ref="Q137:Q139"/>
    <mergeCell ref="Q158:Q160"/>
    <mergeCell ref="R158:R160"/>
    <mergeCell ref="S158:S160"/>
    <mergeCell ref="O170:O172"/>
    <mergeCell ref="V175:V177"/>
    <mergeCell ref="S134:S136"/>
    <mergeCell ref="S170:S172"/>
    <mergeCell ref="S137:S139"/>
    <mergeCell ref="U137:U139"/>
    <mergeCell ref="N144:N147"/>
    <mergeCell ref="Q144:Q147"/>
    <mergeCell ref="R144:R147"/>
    <mergeCell ref="F146:F147"/>
    <mergeCell ref="Q95:Q97"/>
    <mergeCell ref="U104:U106"/>
    <mergeCell ref="U110:U112"/>
    <mergeCell ref="V107:V109"/>
    <mergeCell ref="V110:V112"/>
    <mergeCell ref="V104:V106"/>
    <mergeCell ref="C113:C115"/>
    <mergeCell ref="V119:V121"/>
    <mergeCell ref="P116:P118"/>
    <mergeCell ref="S164:S166"/>
    <mergeCell ref="Q161:Q163"/>
    <mergeCell ref="N164:N166"/>
    <mergeCell ref="D170:D172"/>
    <mergeCell ref="Q107:Q109"/>
    <mergeCell ref="R95:R97"/>
    <mergeCell ref="E131:E133"/>
    <mergeCell ref="E137:E139"/>
    <mergeCell ref="D131:D133"/>
    <mergeCell ref="E128:E130"/>
    <mergeCell ref="P170:P172"/>
    <mergeCell ref="O167:O169"/>
    <mergeCell ref="N122:N124"/>
    <mergeCell ref="P131:P133"/>
    <mergeCell ref="C131:C133"/>
    <mergeCell ref="C119:C121"/>
    <mergeCell ref="D158:D160"/>
    <mergeCell ref="E122:E124"/>
    <mergeCell ref="U119:U121"/>
    <mergeCell ref="U122:U124"/>
    <mergeCell ref="P167:P169"/>
    <mergeCell ref="N104:N106"/>
    <mergeCell ref="S131:S133"/>
    <mergeCell ref="E104:E106"/>
    <mergeCell ref="C74:C76"/>
    <mergeCell ref="S77:S79"/>
    <mergeCell ref="N119:N121"/>
    <mergeCell ref="R74:R76"/>
    <mergeCell ref="P119:P121"/>
    <mergeCell ref="N101:N103"/>
    <mergeCell ref="B110:B112"/>
    <mergeCell ref="E107:E109"/>
    <mergeCell ref="N50:N52"/>
    <mergeCell ref="C35:C37"/>
    <mergeCell ref="B26:B28"/>
    <mergeCell ref="A26:A28"/>
    <mergeCell ref="A29:A31"/>
    <mergeCell ref="D128:D130"/>
    <mergeCell ref="B29:B31"/>
    <mergeCell ref="B35:B37"/>
    <mergeCell ref="S113:S115"/>
    <mergeCell ref="N110:N112"/>
    <mergeCell ref="O92:O94"/>
    <mergeCell ref="P95:P97"/>
    <mergeCell ref="B32:B34"/>
    <mergeCell ref="N107:N109"/>
    <mergeCell ref="P104:P106"/>
    <mergeCell ref="P80:P82"/>
    <mergeCell ref="Q80:Q82"/>
    <mergeCell ref="R80:R82"/>
    <mergeCell ref="S80:S82"/>
    <mergeCell ref="E50:E52"/>
    <mergeCell ref="R44:R46"/>
    <mergeCell ref="N35:N37"/>
    <mergeCell ref="N89:N91"/>
    <mergeCell ref="C175:C177"/>
    <mergeCell ref="D65:D67"/>
    <mergeCell ref="B59:B61"/>
    <mergeCell ref="B38:B40"/>
    <mergeCell ref="C38:C40"/>
    <mergeCell ref="D38:D40"/>
    <mergeCell ref="A35:A37"/>
    <mergeCell ref="D11:D12"/>
    <mergeCell ref="A131:A133"/>
    <mergeCell ref="B175:B177"/>
    <mergeCell ref="B9:B12"/>
    <mergeCell ref="A15:B15"/>
    <mergeCell ref="B20:B22"/>
    <mergeCell ref="A44:A46"/>
    <mergeCell ref="A14:B14"/>
    <mergeCell ref="A16:B16"/>
    <mergeCell ref="A17:A19"/>
    <mergeCell ref="B23:B25"/>
    <mergeCell ref="A137:A139"/>
    <mergeCell ref="D164:D166"/>
    <mergeCell ref="D137:D139"/>
    <mergeCell ref="C164:C166"/>
    <mergeCell ref="C116:C118"/>
    <mergeCell ref="D175:D177"/>
    <mergeCell ref="C17:C19"/>
    <mergeCell ref="A9:A12"/>
    <mergeCell ref="B62:B64"/>
    <mergeCell ref="B47:B49"/>
    <mergeCell ref="D20:D22"/>
    <mergeCell ref="A20:A22"/>
    <mergeCell ref="C11:C12"/>
    <mergeCell ref="D119:D121"/>
    <mergeCell ref="D17:D19"/>
    <mergeCell ref="B107:B109"/>
    <mergeCell ref="A116:A118"/>
    <mergeCell ref="E110:E112"/>
    <mergeCell ref="B125:B127"/>
    <mergeCell ref="C125:C127"/>
    <mergeCell ref="D125:D127"/>
    <mergeCell ref="D80:D82"/>
    <mergeCell ref="E80:E82"/>
    <mergeCell ref="E44:E46"/>
    <mergeCell ref="E119:E121"/>
    <mergeCell ref="B53:B55"/>
    <mergeCell ref="C53:C55"/>
    <mergeCell ref="D53:D55"/>
    <mergeCell ref="D86:D88"/>
    <mergeCell ref="B50:B52"/>
    <mergeCell ref="E77:E79"/>
    <mergeCell ref="B68:B70"/>
    <mergeCell ref="B80:B82"/>
    <mergeCell ref="B71:B73"/>
    <mergeCell ref="E62:E64"/>
    <mergeCell ref="A89:A91"/>
    <mergeCell ref="D59:D61"/>
    <mergeCell ref="E59:E61"/>
    <mergeCell ref="E65:E67"/>
    <mergeCell ref="B101:B103"/>
    <mergeCell ref="B98:B100"/>
    <mergeCell ref="D101:D103"/>
    <mergeCell ref="E101:E103"/>
    <mergeCell ref="C59:C61"/>
    <mergeCell ref="C80:C82"/>
    <mergeCell ref="D77:D79"/>
    <mergeCell ref="C9:D10"/>
    <mergeCell ref="C77:C79"/>
    <mergeCell ref="B122:B124"/>
    <mergeCell ref="D107:D109"/>
    <mergeCell ref="A23:A25"/>
    <mergeCell ref="C29:C31"/>
    <mergeCell ref="C26:C28"/>
    <mergeCell ref="D26:D28"/>
    <mergeCell ref="C23:C25"/>
    <mergeCell ref="B41:B43"/>
    <mergeCell ref="C41:C43"/>
    <mergeCell ref="E9:E12"/>
    <mergeCell ref="B17:B19"/>
    <mergeCell ref="E17:E19"/>
    <mergeCell ref="A107:A109"/>
    <mergeCell ref="D95:D97"/>
    <mergeCell ref="C92:C94"/>
    <mergeCell ref="D92:D94"/>
    <mergeCell ref="D29:D31"/>
    <mergeCell ref="C65:C67"/>
    <mergeCell ref="C62:C64"/>
    <mergeCell ref="D62:D64"/>
    <mergeCell ref="B44:B46"/>
    <mergeCell ref="C44:C46"/>
    <mergeCell ref="C101:C103"/>
    <mergeCell ref="A113:A115"/>
    <mergeCell ref="E68:E70"/>
    <mergeCell ref="D71:D73"/>
    <mergeCell ref="B65:B67"/>
    <mergeCell ref="A83:A88"/>
    <mergeCell ref="A77:A79"/>
    <mergeCell ref="D68:D70"/>
    <mergeCell ref="D41:D43"/>
    <mergeCell ref="C32:C34"/>
    <mergeCell ref="D32:D34"/>
    <mergeCell ref="D35:D37"/>
    <mergeCell ref="P59:P61"/>
    <mergeCell ref="C50:C52"/>
    <mergeCell ref="D50:D52"/>
    <mergeCell ref="R59:R61"/>
    <mergeCell ref="D23:D25"/>
    <mergeCell ref="R35:R37"/>
    <mergeCell ref="R20:R22"/>
    <mergeCell ref="P26:P28"/>
    <mergeCell ref="O26:O28"/>
    <mergeCell ref="T26:T28"/>
    <mergeCell ref="V59:V61"/>
    <mergeCell ref="T44:T46"/>
    <mergeCell ref="U44:U46"/>
    <mergeCell ref="S59:S61"/>
    <mergeCell ref="Q59:Q61"/>
    <mergeCell ref="U32:U34"/>
    <mergeCell ref="D44:D46"/>
    <mergeCell ref="O59:O61"/>
    <mergeCell ref="U38:U40"/>
    <mergeCell ref="Q26:Q28"/>
    <mergeCell ref="U29:U31"/>
    <mergeCell ref="E26:E28"/>
    <mergeCell ref="E29:E31"/>
    <mergeCell ref="S44:S46"/>
    <mergeCell ref="N44:N46"/>
    <mergeCell ref="V35:V37"/>
    <mergeCell ref="Q44:Q46"/>
    <mergeCell ref="F9:M9"/>
    <mergeCell ref="O17:O19"/>
    <mergeCell ref="S29:S31"/>
    <mergeCell ref="P17:P19"/>
    <mergeCell ref="O20:O22"/>
    <mergeCell ref="P10:V10"/>
    <mergeCell ref="P20:P22"/>
    <mergeCell ref="O32:O34"/>
    <mergeCell ref="N29:N31"/>
    <mergeCell ref="P29:P31"/>
    <mergeCell ref="T29:T31"/>
    <mergeCell ref="V23:V25"/>
    <mergeCell ref="T23:T25"/>
    <mergeCell ref="U23:U25"/>
    <mergeCell ref="Q23:Q25"/>
    <mergeCell ref="U26:U28"/>
    <mergeCell ref="S20:S22"/>
    <mergeCell ref="Q17:Q19"/>
    <mergeCell ref="V20:V22"/>
    <mergeCell ref="T17:T19"/>
    <mergeCell ref="V17:V19"/>
    <mergeCell ref="Q11:V11"/>
    <mergeCell ref="V29:V31"/>
    <mergeCell ref="O29:O31"/>
    <mergeCell ref="R26:R28"/>
    <mergeCell ref="S17:S19"/>
    <mergeCell ref="U20:U22"/>
    <mergeCell ref="T20:T22"/>
    <mergeCell ref="V26:V28"/>
    <mergeCell ref="U17:U19"/>
    <mergeCell ref="F10:F12"/>
    <mergeCell ref="G10:M10"/>
    <mergeCell ref="E41:E43"/>
    <mergeCell ref="N32:N34"/>
    <mergeCell ref="P32:P34"/>
    <mergeCell ref="Q32:Q34"/>
    <mergeCell ref="R32:R34"/>
    <mergeCell ref="S32:S34"/>
    <mergeCell ref="T32:T34"/>
    <mergeCell ref="T38:T40"/>
    <mergeCell ref="P83:P85"/>
    <mergeCell ref="Q83:Q85"/>
    <mergeCell ref="N48:N49"/>
    <mergeCell ref="O48:O49"/>
    <mergeCell ref="V74:V76"/>
    <mergeCell ref="P71:P73"/>
    <mergeCell ref="Q71:Q73"/>
    <mergeCell ref="R71:R73"/>
    <mergeCell ref="R65:R67"/>
    <mergeCell ref="P50:P52"/>
    <mergeCell ref="Q50:Q52"/>
    <mergeCell ref="P65:P67"/>
    <mergeCell ref="Q65:Q67"/>
    <mergeCell ref="T71:T73"/>
    <mergeCell ref="U71:U73"/>
    <mergeCell ref="Q68:Q70"/>
    <mergeCell ref="O53:O55"/>
    <mergeCell ref="R50:R52"/>
    <mergeCell ref="S50:S52"/>
    <mergeCell ref="T50:T52"/>
    <mergeCell ref="E47:E49"/>
    <mergeCell ref="E53:E55"/>
    <mergeCell ref="P48:P49"/>
    <mergeCell ref="Q48:Q49"/>
    <mergeCell ref="N10:N12"/>
    <mergeCell ref="E23:E25"/>
    <mergeCell ref="N23:N25"/>
    <mergeCell ref="E38:E40"/>
    <mergeCell ref="N38:N40"/>
    <mergeCell ref="P23:P25"/>
    <mergeCell ref="T35:T37"/>
    <mergeCell ref="N26:N28"/>
    <mergeCell ref="N20:N22"/>
    <mergeCell ref="O35:O37"/>
    <mergeCell ref="E32:E34"/>
    <mergeCell ref="G11:G12"/>
    <mergeCell ref="N17:N19"/>
    <mergeCell ref="O23:O25"/>
    <mergeCell ref="P35:P37"/>
    <mergeCell ref="Q35:Q37"/>
    <mergeCell ref="Q38:Q40"/>
    <mergeCell ref="E35:E37"/>
    <mergeCell ref="K89:K91"/>
    <mergeCell ref="L89:L91"/>
    <mergeCell ref="E89:E91"/>
    <mergeCell ref="F89:F91"/>
    <mergeCell ref="N98:N100"/>
    <mergeCell ref="C47:C49"/>
    <mergeCell ref="D47:D49"/>
    <mergeCell ref="B92:B94"/>
    <mergeCell ref="E86:E88"/>
    <mergeCell ref="D98:D100"/>
    <mergeCell ref="N77:N79"/>
    <mergeCell ref="N59:N61"/>
    <mergeCell ref="B74:B76"/>
    <mergeCell ref="I89:I91"/>
    <mergeCell ref="J89:J91"/>
    <mergeCell ref="E92:E94"/>
    <mergeCell ref="C89:C91"/>
    <mergeCell ref="C86:C88"/>
    <mergeCell ref="B83:B85"/>
    <mergeCell ref="C83:C85"/>
    <mergeCell ref="D83:D85"/>
    <mergeCell ref="E83:E85"/>
    <mergeCell ref="N83:N85"/>
    <mergeCell ref="C56:C58"/>
    <mergeCell ref="D56:D58"/>
    <mergeCell ref="E56:E58"/>
    <mergeCell ref="N56:N58"/>
    <mergeCell ref="N65:N67"/>
    <mergeCell ref="N71:N73"/>
    <mergeCell ref="E71:E73"/>
    <mergeCell ref="M89:M91"/>
    <mergeCell ref="D74:D76"/>
    <mergeCell ref="C68:C70"/>
    <mergeCell ref="C71:C73"/>
    <mergeCell ref="N68:N70"/>
    <mergeCell ref="B56:B58"/>
    <mergeCell ref="B134:B136"/>
    <mergeCell ref="C134:C136"/>
    <mergeCell ref="O128:O130"/>
    <mergeCell ref="D116:D118"/>
    <mergeCell ref="O119:O121"/>
    <mergeCell ref="N113:N115"/>
    <mergeCell ref="O116:O118"/>
    <mergeCell ref="O110:O112"/>
    <mergeCell ref="O89:O91"/>
    <mergeCell ref="B131:B133"/>
    <mergeCell ref="O122:O124"/>
    <mergeCell ref="E125:E127"/>
    <mergeCell ref="N125:N127"/>
    <mergeCell ref="O125:O127"/>
    <mergeCell ref="B128:B130"/>
    <mergeCell ref="O56:O58"/>
    <mergeCell ref="E74:E76"/>
    <mergeCell ref="N74:N76"/>
    <mergeCell ref="B89:B91"/>
    <mergeCell ref="O95:O97"/>
    <mergeCell ref="N95:N97"/>
    <mergeCell ref="N116:N118"/>
    <mergeCell ref="C98:C100"/>
    <mergeCell ref="O98:O100"/>
    <mergeCell ref="B113:B115"/>
    <mergeCell ref="E113:E115"/>
    <mergeCell ref="D110:D112"/>
    <mergeCell ref="B86:B88"/>
    <mergeCell ref="Q116:Q118"/>
    <mergeCell ref="C122:C124"/>
    <mergeCell ref="D122:D124"/>
    <mergeCell ref="B116:B118"/>
    <mergeCell ref="E116:E118"/>
    <mergeCell ref="P89:P91"/>
    <mergeCell ref="P92:P94"/>
    <mergeCell ref="D161:D163"/>
    <mergeCell ref="E164:E166"/>
    <mergeCell ref="E161:E163"/>
    <mergeCell ref="N170:N172"/>
    <mergeCell ref="A128:A130"/>
    <mergeCell ref="D113:D115"/>
    <mergeCell ref="B104:B106"/>
    <mergeCell ref="D104:D106"/>
    <mergeCell ref="C104:C106"/>
    <mergeCell ref="C110:C112"/>
    <mergeCell ref="G89:G91"/>
    <mergeCell ref="H89:H91"/>
    <mergeCell ref="O107:O109"/>
    <mergeCell ref="B95:B97"/>
    <mergeCell ref="O101:O103"/>
    <mergeCell ref="D89:D91"/>
    <mergeCell ref="E134:E136"/>
    <mergeCell ref="C161:C163"/>
    <mergeCell ref="C158:C160"/>
    <mergeCell ref="N161:N163"/>
    <mergeCell ref="B161:B163"/>
    <mergeCell ref="C107:C109"/>
    <mergeCell ref="A110:A112"/>
    <mergeCell ref="O164:O166"/>
    <mergeCell ref="O131:O133"/>
    <mergeCell ref="B164:B166"/>
    <mergeCell ref="B119:B121"/>
    <mergeCell ref="N137:N139"/>
    <mergeCell ref="N131:N133"/>
    <mergeCell ref="D134:D136"/>
    <mergeCell ref="C128:C130"/>
    <mergeCell ref="A194:A196"/>
    <mergeCell ref="N178:N180"/>
    <mergeCell ref="N175:N177"/>
    <mergeCell ref="A191:A193"/>
    <mergeCell ref="B181:B183"/>
    <mergeCell ref="E184:E186"/>
    <mergeCell ref="A215:A217"/>
    <mergeCell ref="N181:N183"/>
    <mergeCell ref="B167:B169"/>
    <mergeCell ref="C167:C169"/>
    <mergeCell ref="D167:D169"/>
    <mergeCell ref="E167:E169"/>
    <mergeCell ref="N167:N169"/>
    <mergeCell ref="A197:A202"/>
    <mergeCell ref="C170:C172"/>
    <mergeCell ref="E170:E172"/>
    <mergeCell ref="C178:C180"/>
    <mergeCell ref="C181:C183"/>
    <mergeCell ref="A203:A205"/>
    <mergeCell ref="A209:A211"/>
    <mergeCell ref="E178:E180"/>
    <mergeCell ref="B184:B186"/>
    <mergeCell ref="C211:C213"/>
    <mergeCell ref="C184:C186"/>
    <mergeCell ref="B178:B180"/>
    <mergeCell ref="B208:B210"/>
    <mergeCell ref="B214:B216"/>
    <mergeCell ref="C208:C210"/>
    <mergeCell ref="E214:E216"/>
    <mergeCell ref="D178:D180"/>
    <mergeCell ref="B170:B172"/>
    <mergeCell ref="B217:B219"/>
    <mergeCell ref="B226:B228"/>
    <mergeCell ref="B238:B240"/>
    <mergeCell ref="C264:C266"/>
    <mergeCell ref="A238:A240"/>
    <mergeCell ref="A223:A225"/>
    <mergeCell ref="A268:A270"/>
    <mergeCell ref="B220:B222"/>
    <mergeCell ref="E258:E260"/>
    <mergeCell ref="B229:B231"/>
    <mergeCell ref="D223:D225"/>
    <mergeCell ref="C223:C225"/>
    <mergeCell ref="B235:B237"/>
    <mergeCell ref="C217:C219"/>
    <mergeCell ref="E226:E228"/>
    <mergeCell ref="D229:D231"/>
    <mergeCell ref="A265:A267"/>
    <mergeCell ref="E261:E263"/>
    <mergeCell ref="D226:D228"/>
    <mergeCell ref="A241:A243"/>
    <mergeCell ref="C255:C257"/>
    <mergeCell ref="D255:D257"/>
    <mergeCell ref="E246:E248"/>
    <mergeCell ref="E223:E225"/>
    <mergeCell ref="B223:B225"/>
    <mergeCell ref="A247:A249"/>
    <mergeCell ref="A250:A252"/>
    <mergeCell ref="D232:D234"/>
    <mergeCell ref="C273:C275"/>
    <mergeCell ref="D273:D275"/>
    <mergeCell ref="D270:D272"/>
    <mergeCell ref="C238:C240"/>
    <mergeCell ref="A244:A246"/>
    <mergeCell ref="A253:A255"/>
    <mergeCell ref="C232:C234"/>
    <mergeCell ref="M304:M306"/>
    <mergeCell ref="A310:A311"/>
    <mergeCell ref="E293:E295"/>
    <mergeCell ref="D293:D295"/>
    <mergeCell ref="C299:C301"/>
    <mergeCell ref="C293:C295"/>
    <mergeCell ref="N282:N284"/>
    <mergeCell ref="C252:C254"/>
    <mergeCell ref="A300:A302"/>
    <mergeCell ref="D238:D240"/>
    <mergeCell ref="B267:B269"/>
    <mergeCell ref="B264:B266"/>
    <mergeCell ref="E267:E269"/>
    <mergeCell ref="D285:D287"/>
    <mergeCell ref="E285:E287"/>
    <mergeCell ref="E273:E275"/>
    <mergeCell ref="E264:E266"/>
    <mergeCell ref="C282:C284"/>
    <mergeCell ref="D282:D284"/>
    <mergeCell ref="B293:B295"/>
    <mergeCell ref="B285:B287"/>
    <mergeCell ref="N246:N248"/>
    <mergeCell ref="N261:N263"/>
    <mergeCell ref="N270:N272"/>
    <mergeCell ref="E232:E234"/>
    <mergeCell ref="E276:E278"/>
    <mergeCell ref="A303:A305"/>
    <mergeCell ref="B307:B309"/>
    <mergeCell ref="C328:C330"/>
    <mergeCell ref="E288:E290"/>
    <mergeCell ref="A306:A308"/>
    <mergeCell ref="E279:E281"/>
    <mergeCell ref="C276:C278"/>
    <mergeCell ref="B273:B275"/>
    <mergeCell ref="B299:B301"/>
    <mergeCell ref="B282:B284"/>
    <mergeCell ref="A324:A326"/>
    <mergeCell ref="B276:B278"/>
    <mergeCell ref="C235:C237"/>
    <mergeCell ref="C267:C269"/>
    <mergeCell ref="C270:C272"/>
    <mergeCell ref="E249:E251"/>
    <mergeCell ref="D249:D251"/>
    <mergeCell ref="B255:B257"/>
    <mergeCell ref="D328:D330"/>
    <mergeCell ref="D307:D309"/>
    <mergeCell ref="E302:E306"/>
    <mergeCell ref="D302:D306"/>
    <mergeCell ref="D296:D298"/>
    <mergeCell ref="C302:C306"/>
    <mergeCell ref="B270:B272"/>
    <mergeCell ref="E270:E272"/>
    <mergeCell ref="B279:B281"/>
    <mergeCell ref="C279:C281"/>
    <mergeCell ref="D279:D281"/>
    <mergeCell ref="A271:A272"/>
    <mergeCell ref="A297:A299"/>
    <mergeCell ref="E252:E254"/>
    <mergeCell ref="D310:D312"/>
    <mergeCell ref="C316:C318"/>
    <mergeCell ref="C313:C315"/>
    <mergeCell ref="C334:C336"/>
    <mergeCell ref="E296:E298"/>
    <mergeCell ref="C296:C298"/>
    <mergeCell ref="C310:C312"/>
    <mergeCell ref="B302:B306"/>
    <mergeCell ref="B322:B324"/>
    <mergeCell ref="C322:C324"/>
    <mergeCell ref="D322:D324"/>
    <mergeCell ref="E322:E324"/>
    <mergeCell ref="B296:B298"/>
    <mergeCell ref="B288:B290"/>
    <mergeCell ref="B334:B336"/>
    <mergeCell ref="D313:D315"/>
    <mergeCell ref="E316:E318"/>
    <mergeCell ref="A321:A323"/>
    <mergeCell ref="C261:C263"/>
    <mergeCell ref="A312:A314"/>
    <mergeCell ref="E255:E257"/>
    <mergeCell ref="D261:D263"/>
    <mergeCell ref="E282:E284"/>
    <mergeCell ref="D316:D318"/>
    <mergeCell ref="A358:A360"/>
    <mergeCell ref="A361:A363"/>
    <mergeCell ref="A364:A366"/>
    <mergeCell ref="A346:A348"/>
    <mergeCell ref="A349:A351"/>
    <mergeCell ref="A352:A354"/>
    <mergeCell ref="A391:A393"/>
    <mergeCell ref="O307:O309"/>
    <mergeCell ref="A382:A384"/>
    <mergeCell ref="N334:N336"/>
    <mergeCell ref="N328:N330"/>
    <mergeCell ref="O331:O333"/>
    <mergeCell ref="A385:A387"/>
    <mergeCell ref="A379:A381"/>
    <mergeCell ref="C319:C321"/>
    <mergeCell ref="B328:B330"/>
    <mergeCell ref="D378:D380"/>
    <mergeCell ref="A376:A378"/>
    <mergeCell ref="A373:A375"/>
    <mergeCell ref="A343:A345"/>
    <mergeCell ref="B310:B312"/>
    <mergeCell ref="C307:C309"/>
    <mergeCell ref="E340:E342"/>
    <mergeCell ref="B325:B327"/>
    <mergeCell ref="C325:C327"/>
    <mergeCell ref="N325:N327"/>
    <mergeCell ref="O325:O327"/>
    <mergeCell ref="D334:D336"/>
    <mergeCell ref="N348:N350"/>
    <mergeCell ref="C348:C350"/>
    <mergeCell ref="O354:O356"/>
    <mergeCell ref="D337:D339"/>
    <mergeCell ref="P331:P333"/>
    <mergeCell ref="P319:P321"/>
    <mergeCell ref="P340:P342"/>
    <mergeCell ref="P378:P380"/>
    <mergeCell ref="B378:B380"/>
    <mergeCell ref="O334:O336"/>
    <mergeCell ref="A438:A440"/>
    <mergeCell ref="N299:N301"/>
    <mergeCell ref="E313:E315"/>
    <mergeCell ref="E307:E309"/>
    <mergeCell ref="K304:K306"/>
    <mergeCell ref="E310:E312"/>
    <mergeCell ref="F304:F306"/>
    <mergeCell ref="J304:J306"/>
    <mergeCell ref="H304:H306"/>
    <mergeCell ref="C337:C339"/>
    <mergeCell ref="C340:C342"/>
    <mergeCell ref="B340:B342"/>
    <mergeCell ref="B337:B339"/>
    <mergeCell ref="B313:B315"/>
    <mergeCell ref="B319:B321"/>
    <mergeCell ref="B316:B318"/>
    <mergeCell ref="G304:G306"/>
    <mergeCell ref="A388:A390"/>
    <mergeCell ref="N319:N321"/>
    <mergeCell ref="C378:C380"/>
    <mergeCell ref="E337:E339"/>
    <mergeCell ref="D325:D327"/>
    <mergeCell ref="E325:E327"/>
    <mergeCell ref="D319:D321"/>
    <mergeCell ref="N316:N318"/>
    <mergeCell ref="A367:A369"/>
    <mergeCell ref="V369:V371"/>
    <mergeCell ref="T375:T377"/>
    <mergeCell ref="A370:A372"/>
    <mergeCell ref="B331:B333"/>
    <mergeCell ref="E378:E380"/>
    <mergeCell ref="O378:O380"/>
    <mergeCell ref="O343:O345"/>
    <mergeCell ref="P343:P345"/>
    <mergeCell ref="N378:N380"/>
    <mergeCell ref="N337:N339"/>
    <mergeCell ref="N340:N342"/>
    <mergeCell ref="N372:N374"/>
    <mergeCell ref="D331:D333"/>
    <mergeCell ref="E343:E345"/>
    <mergeCell ref="D343:D345"/>
    <mergeCell ref="P337:P339"/>
    <mergeCell ref="C354:C356"/>
    <mergeCell ref="S334:S336"/>
    <mergeCell ref="T337:T339"/>
    <mergeCell ref="V378:V380"/>
    <mergeCell ref="R343:R345"/>
    <mergeCell ref="T343:T345"/>
    <mergeCell ref="U378:U380"/>
    <mergeCell ref="R351:R353"/>
    <mergeCell ref="S351:S353"/>
    <mergeCell ref="T351:T353"/>
    <mergeCell ref="S343:S345"/>
    <mergeCell ref="O340:O342"/>
    <mergeCell ref="B351:B353"/>
    <mergeCell ref="E354:E356"/>
    <mergeCell ref="B354:B356"/>
    <mergeCell ref="R331:R333"/>
    <mergeCell ref="V343:V345"/>
    <mergeCell ref="U343:U345"/>
    <mergeCell ref="T302:T306"/>
    <mergeCell ref="V316:V318"/>
    <mergeCell ref="T299:T301"/>
    <mergeCell ref="V331:V333"/>
    <mergeCell ref="V322:V324"/>
    <mergeCell ref="T325:T327"/>
    <mergeCell ref="U325:U327"/>
    <mergeCell ref="V328:V330"/>
    <mergeCell ref="U299:U301"/>
    <mergeCell ref="T307:T309"/>
    <mergeCell ref="T319:T321"/>
    <mergeCell ref="V363:V365"/>
    <mergeCell ref="U351:U353"/>
    <mergeCell ref="V351:V353"/>
    <mergeCell ref="R354:R356"/>
    <mergeCell ref="S354:S356"/>
    <mergeCell ref="V299:V301"/>
    <mergeCell ref="T340:T342"/>
    <mergeCell ref="V340:V342"/>
    <mergeCell ref="U340:U342"/>
    <mergeCell ref="S340:S342"/>
    <mergeCell ref="U316:U318"/>
    <mergeCell ref="T331:T333"/>
    <mergeCell ref="V334:V336"/>
    <mergeCell ref="S337:S339"/>
    <mergeCell ref="R322:R324"/>
    <mergeCell ref="S322:S324"/>
    <mergeCell ref="R328:R330"/>
    <mergeCell ref="R334:R336"/>
    <mergeCell ref="U331:U333"/>
    <mergeCell ref="T328:T330"/>
    <mergeCell ref="S288:S290"/>
    <mergeCell ref="S313:S315"/>
    <mergeCell ref="S331:S333"/>
    <mergeCell ref="Q378:Q380"/>
    <mergeCell ref="R378:R380"/>
    <mergeCell ref="Q354:Q356"/>
    <mergeCell ref="Q319:Q321"/>
    <mergeCell ref="Q313:Q315"/>
    <mergeCell ref="Q307:Q309"/>
    <mergeCell ref="R313:R315"/>
    <mergeCell ref="Q302:Q306"/>
    <mergeCell ref="Q334:Q336"/>
    <mergeCell ref="S366:S368"/>
    <mergeCell ref="S375:S377"/>
    <mergeCell ref="U372:U374"/>
    <mergeCell ref="Q316:Q318"/>
    <mergeCell ref="R319:R321"/>
    <mergeCell ref="Q325:Q327"/>
    <mergeCell ref="R325:R327"/>
    <mergeCell ref="S325:S327"/>
    <mergeCell ref="R360:R362"/>
    <mergeCell ref="U348:U350"/>
    <mergeCell ref="T378:T380"/>
    <mergeCell ref="S378:S380"/>
    <mergeCell ref="S360:S362"/>
    <mergeCell ref="T360:T362"/>
    <mergeCell ref="U360:U362"/>
    <mergeCell ref="S348:S350"/>
    <mergeCell ref="R375:R377"/>
    <mergeCell ref="S328:S330"/>
    <mergeCell ref="U328:U330"/>
    <mergeCell ref="T190:T192"/>
    <mergeCell ref="V187:V189"/>
    <mergeCell ref="U220:U222"/>
    <mergeCell ref="T193:T195"/>
    <mergeCell ref="T217:T219"/>
    <mergeCell ref="U193:U195"/>
    <mergeCell ref="U232:U234"/>
    <mergeCell ref="U202:U204"/>
    <mergeCell ref="T214:T216"/>
    <mergeCell ref="V190:V192"/>
    <mergeCell ref="V116:V118"/>
    <mergeCell ref="V71:V73"/>
    <mergeCell ref="V92:V94"/>
    <mergeCell ref="U50:U52"/>
    <mergeCell ref="U35:U37"/>
    <mergeCell ref="S8:V8"/>
    <mergeCell ref="V101:V103"/>
    <mergeCell ref="V196:V198"/>
    <mergeCell ref="S193:S195"/>
    <mergeCell ref="S232:S234"/>
    <mergeCell ref="V44:V46"/>
    <mergeCell ref="S116:S118"/>
    <mergeCell ref="T116:T118"/>
    <mergeCell ref="S144:S147"/>
    <mergeCell ref="T144:T147"/>
    <mergeCell ref="U144:U147"/>
    <mergeCell ref="V144:V147"/>
    <mergeCell ref="T148:T151"/>
    <mergeCell ref="U148:U151"/>
    <mergeCell ref="V148:V151"/>
    <mergeCell ref="V50:V52"/>
    <mergeCell ref="T95:T97"/>
    <mergeCell ref="R98:R100"/>
    <mergeCell ref="U68:U70"/>
    <mergeCell ref="V68:V70"/>
    <mergeCell ref="S101:S103"/>
    <mergeCell ref="T98:T100"/>
    <mergeCell ref="S95:S97"/>
    <mergeCell ref="V65:V67"/>
    <mergeCell ref="R77:R79"/>
    <mergeCell ref="V38:V40"/>
    <mergeCell ref="U131:U133"/>
    <mergeCell ref="T128:T130"/>
    <mergeCell ref="U128:U130"/>
    <mergeCell ref="T122:T124"/>
    <mergeCell ref="R113:R115"/>
    <mergeCell ref="V77:V79"/>
    <mergeCell ref="T65:T67"/>
    <mergeCell ref="S26:S28"/>
    <mergeCell ref="U116:U118"/>
    <mergeCell ref="R116:R118"/>
    <mergeCell ref="R110:R112"/>
    <mergeCell ref="T113:T115"/>
    <mergeCell ref="T59:T61"/>
    <mergeCell ref="U59:U61"/>
    <mergeCell ref="U92:U94"/>
    <mergeCell ref="U89:U91"/>
    <mergeCell ref="V32:V34"/>
    <mergeCell ref="S98:S100"/>
    <mergeCell ref="R48:R49"/>
    <mergeCell ref="S48:S49"/>
    <mergeCell ref="T48:T49"/>
    <mergeCell ref="U48:U49"/>
    <mergeCell ref="V48:V49"/>
    <mergeCell ref="U238:U240"/>
    <mergeCell ref="V238:V240"/>
    <mergeCell ref="U235:U237"/>
    <mergeCell ref="V226:V228"/>
    <mergeCell ref="V220:V222"/>
    <mergeCell ref="P202:P204"/>
    <mergeCell ref="P181:P183"/>
    <mergeCell ref="P190:P192"/>
    <mergeCell ref="Q238:Q240"/>
    <mergeCell ref="R238:R240"/>
    <mergeCell ref="P232:P234"/>
    <mergeCell ref="P229:P231"/>
    <mergeCell ref="Q217:Q219"/>
    <mergeCell ref="P235:P237"/>
    <mergeCell ref="Q214:Q216"/>
    <mergeCell ref="Q223:Q225"/>
    <mergeCell ref="R217:R219"/>
    <mergeCell ref="Q235:Q237"/>
    <mergeCell ref="Q181:Q183"/>
    <mergeCell ref="R184:R186"/>
    <mergeCell ref="Q184:Q186"/>
    <mergeCell ref="P208:P210"/>
    <mergeCell ref="Q208:Q210"/>
    <mergeCell ref="P196:P198"/>
    <mergeCell ref="R181:R183"/>
    <mergeCell ref="P238:P240"/>
    <mergeCell ref="Q229:Q231"/>
    <mergeCell ref="Q226:Q228"/>
    <mergeCell ref="Q211:Q213"/>
    <mergeCell ref="Q220:Q222"/>
    <mergeCell ref="R187:R189"/>
    <mergeCell ref="R193:R195"/>
    <mergeCell ref="S235:S237"/>
    <mergeCell ref="R214:R216"/>
    <mergeCell ref="R208:R210"/>
    <mergeCell ref="T223:T225"/>
    <mergeCell ref="R211:R213"/>
    <mergeCell ref="Q202:Q204"/>
    <mergeCell ref="V229:V231"/>
    <mergeCell ref="S196:S198"/>
    <mergeCell ref="S202:S204"/>
    <mergeCell ref="R205:R207"/>
    <mergeCell ref="V205:V207"/>
    <mergeCell ref="U205:U207"/>
    <mergeCell ref="R220:R222"/>
    <mergeCell ref="V211:V213"/>
    <mergeCell ref="V208:V210"/>
    <mergeCell ref="U217:U219"/>
    <mergeCell ref="V217:V219"/>
    <mergeCell ref="V235:V237"/>
    <mergeCell ref="R202:R204"/>
    <mergeCell ref="Q232:Q234"/>
    <mergeCell ref="R232:R234"/>
    <mergeCell ref="R229:R231"/>
    <mergeCell ref="R223:R225"/>
    <mergeCell ref="S220:S222"/>
    <mergeCell ref="P249:P251"/>
    <mergeCell ref="T246:T248"/>
    <mergeCell ref="O249:O251"/>
    <mergeCell ref="P241:P243"/>
    <mergeCell ref="Q241:Q243"/>
    <mergeCell ref="O288:O290"/>
    <mergeCell ref="U175:U177"/>
    <mergeCell ref="U167:U169"/>
    <mergeCell ref="C241:C243"/>
    <mergeCell ref="B246:B248"/>
    <mergeCell ref="C226:C228"/>
    <mergeCell ref="E217:E219"/>
    <mergeCell ref="N223:N225"/>
    <mergeCell ref="P220:P222"/>
    <mergeCell ref="Q187:Q189"/>
    <mergeCell ref="C196:C198"/>
    <mergeCell ref="D196:D198"/>
    <mergeCell ref="E196:E198"/>
    <mergeCell ref="T226:T228"/>
    <mergeCell ref="T229:T231"/>
    <mergeCell ref="O214:O216"/>
    <mergeCell ref="O220:O222"/>
    <mergeCell ref="E235:E237"/>
    <mergeCell ref="N217:N219"/>
    <mergeCell ref="N220:N222"/>
    <mergeCell ref="N232:N234"/>
    <mergeCell ref="O211:O213"/>
    <mergeCell ref="T241:T243"/>
    <mergeCell ref="S241:S243"/>
    <mergeCell ref="T238:T240"/>
    <mergeCell ref="T235:T237"/>
    <mergeCell ref="U196:U198"/>
    <mergeCell ref="V241:V243"/>
    <mergeCell ref="V264:V266"/>
    <mergeCell ref="T285:T287"/>
    <mergeCell ref="V273:V275"/>
    <mergeCell ref="T276:T278"/>
    <mergeCell ref="U246:U248"/>
    <mergeCell ref="T282:T284"/>
    <mergeCell ref="U288:U290"/>
    <mergeCell ref="S273:S275"/>
    <mergeCell ref="U319:U321"/>
    <mergeCell ref="V261:V263"/>
    <mergeCell ref="S282:S284"/>
    <mergeCell ref="U285:U287"/>
    <mergeCell ref="V285:V287"/>
    <mergeCell ref="S258:S260"/>
    <mergeCell ref="R241:R243"/>
    <mergeCell ref="R246:R248"/>
    <mergeCell ref="V246:V248"/>
    <mergeCell ref="V258:V260"/>
    <mergeCell ref="V255:V257"/>
    <mergeCell ref="R276:R278"/>
    <mergeCell ref="S249:S251"/>
    <mergeCell ref="S246:S248"/>
    <mergeCell ref="R261:R263"/>
    <mergeCell ref="T264:T266"/>
    <mergeCell ref="T258:T260"/>
    <mergeCell ref="T249:T251"/>
    <mergeCell ref="P299:P301"/>
    <mergeCell ref="P310:P312"/>
    <mergeCell ref="Q299:Q301"/>
    <mergeCell ref="R288:R290"/>
    <mergeCell ref="S264:S266"/>
    <mergeCell ref="V319:V321"/>
    <mergeCell ref="P255:P257"/>
    <mergeCell ref="R252:R254"/>
    <mergeCell ref="R307:R309"/>
    <mergeCell ref="Q258:Q260"/>
    <mergeCell ref="S255:S257"/>
    <mergeCell ref="S252:S254"/>
    <mergeCell ref="R264:R266"/>
    <mergeCell ref="P261:P263"/>
    <mergeCell ref="P252:P254"/>
    <mergeCell ref="R282:R284"/>
    <mergeCell ref="Q285:Q287"/>
    <mergeCell ref="P307:P309"/>
    <mergeCell ref="S279:S281"/>
    <mergeCell ref="Q276:Q278"/>
    <mergeCell ref="R299:R301"/>
    <mergeCell ref="R285:R287"/>
    <mergeCell ref="S285:S287"/>
    <mergeCell ref="Q279:Q281"/>
    <mergeCell ref="R279:R281"/>
    <mergeCell ref="Q288:Q290"/>
    <mergeCell ref="R258:R260"/>
    <mergeCell ref="P246:P248"/>
    <mergeCell ref="Q249:Q251"/>
    <mergeCell ref="O255:O257"/>
    <mergeCell ref="O264:O266"/>
    <mergeCell ref="V325:V327"/>
    <mergeCell ref="T313:T315"/>
    <mergeCell ref="V276:V278"/>
    <mergeCell ref="T273:T275"/>
    <mergeCell ref="U258:U260"/>
    <mergeCell ref="U255:U257"/>
    <mergeCell ref="U249:U251"/>
    <mergeCell ref="T288:T290"/>
    <mergeCell ref="S319:S321"/>
    <mergeCell ref="S316:S318"/>
    <mergeCell ref="S299:S301"/>
    <mergeCell ref="P258:P260"/>
    <mergeCell ref="Q261:Q263"/>
    <mergeCell ref="P264:P266"/>
    <mergeCell ref="R249:R251"/>
    <mergeCell ref="Q255:Q257"/>
    <mergeCell ref="P273:P275"/>
    <mergeCell ref="O302:O306"/>
    <mergeCell ref="P288:P290"/>
    <mergeCell ref="U261:U263"/>
    <mergeCell ref="P325:P327"/>
    <mergeCell ref="R302:R306"/>
    <mergeCell ref="T322:T324"/>
    <mergeCell ref="U322:U324"/>
    <mergeCell ref="S310:S312"/>
    <mergeCell ref="T252:T254"/>
    <mergeCell ref="R310:R312"/>
    <mergeCell ref="S302:S306"/>
    <mergeCell ref="N214:N216"/>
    <mergeCell ref="Q205:Q207"/>
    <mergeCell ref="Q170:Q172"/>
    <mergeCell ref="P184:P186"/>
    <mergeCell ref="U164:U166"/>
    <mergeCell ref="O229:O231"/>
    <mergeCell ref="O276:O278"/>
    <mergeCell ref="P276:P278"/>
    <mergeCell ref="O273:O275"/>
    <mergeCell ref="O258:O260"/>
    <mergeCell ref="Q264:Q266"/>
    <mergeCell ref="R273:R275"/>
    <mergeCell ref="Q246:Q248"/>
    <mergeCell ref="R255:R257"/>
    <mergeCell ref="U264:U266"/>
    <mergeCell ref="O246:O248"/>
    <mergeCell ref="R226:R228"/>
    <mergeCell ref="U229:U231"/>
    <mergeCell ref="T232:T234"/>
    <mergeCell ref="S217:S219"/>
    <mergeCell ref="T208:T210"/>
    <mergeCell ref="U208:U210"/>
    <mergeCell ref="S211:S213"/>
    <mergeCell ref="U223:U225"/>
    <mergeCell ref="U190:U192"/>
    <mergeCell ref="S226:S228"/>
    <mergeCell ref="O261:O263"/>
    <mergeCell ref="U226:U228"/>
    <mergeCell ref="O238:O240"/>
    <mergeCell ref="O232:O234"/>
    <mergeCell ref="Q252:Q254"/>
    <mergeCell ref="S238:S240"/>
    <mergeCell ref="C214:C216"/>
    <mergeCell ref="P211:P213"/>
    <mergeCell ref="P214:P216"/>
    <mergeCell ref="R83:R85"/>
    <mergeCell ref="S83:S85"/>
    <mergeCell ref="T83:T85"/>
    <mergeCell ref="U83:U85"/>
    <mergeCell ref="V83:V85"/>
    <mergeCell ref="V164:V166"/>
    <mergeCell ref="P113:P115"/>
    <mergeCell ref="R119:R121"/>
    <mergeCell ref="T164:T166"/>
    <mergeCell ref="S175:S177"/>
    <mergeCell ref="V122:V124"/>
    <mergeCell ref="Q110:Q112"/>
    <mergeCell ref="T184:T186"/>
    <mergeCell ref="T170:T172"/>
    <mergeCell ref="T181:T183"/>
    <mergeCell ref="S178:S180"/>
    <mergeCell ref="P101:P103"/>
    <mergeCell ref="S89:S91"/>
    <mergeCell ref="E158:E160"/>
    <mergeCell ref="N128:N130"/>
    <mergeCell ref="U95:U97"/>
    <mergeCell ref="Q98:Q100"/>
    <mergeCell ref="P98:P100"/>
    <mergeCell ref="R101:R103"/>
    <mergeCell ref="T167:T169"/>
    <mergeCell ref="R170:R172"/>
    <mergeCell ref="T178:T180"/>
    <mergeCell ref="P187:P189"/>
    <mergeCell ref="Q193:Q195"/>
    <mergeCell ref="D208:D210"/>
    <mergeCell ref="D235:D237"/>
    <mergeCell ref="N208:N210"/>
    <mergeCell ref="N211:N213"/>
    <mergeCell ref="N229:N231"/>
    <mergeCell ref="N226:N228"/>
    <mergeCell ref="P223:P225"/>
    <mergeCell ref="N279:N281"/>
    <mergeCell ref="O279:O281"/>
    <mergeCell ref="P279:P281"/>
    <mergeCell ref="O313:O315"/>
    <mergeCell ref="O187:O189"/>
    <mergeCell ref="N255:N257"/>
    <mergeCell ref="O235:O237"/>
    <mergeCell ref="O226:O228"/>
    <mergeCell ref="E229:E231"/>
    <mergeCell ref="N241:N243"/>
    <mergeCell ref="E220:E222"/>
    <mergeCell ref="N235:N237"/>
    <mergeCell ref="N273:N275"/>
    <mergeCell ref="E299:E301"/>
    <mergeCell ref="D288:D290"/>
    <mergeCell ref="D299:D301"/>
    <mergeCell ref="N264:N266"/>
    <mergeCell ref="N238:N240"/>
    <mergeCell ref="P226:P228"/>
    <mergeCell ref="N310:N312"/>
    <mergeCell ref="N313:N315"/>
    <mergeCell ref="O299:O301"/>
    <mergeCell ref="P217:P219"/>
    <mergeCell ref="O310:O312"/>
    <mergeCell ref="O252:O254"/>
    <mergeCell ref="P1:V1"/>
    <mergeCell ref="P2:V2"/>
    <mergeCell ref="P3:V3"/>
    <mergeCell ref="P4:V4"/>
    <mergeCell ref="P5:V7"/>
    <mergeCell ref="N41:N43"/>
    <mergeCell ref="P41:P43"/>
    <mergeCell ref="Q41:Q43"/>
    <mergeCell ref="R41:R43"/>
    <mergeCell ref="S41:S43"/>
    <mergeCell ref="T41:T43"/>
    <mergeCell ref="U41:U43"/>
    <mergeCell ref="V41:V43"/>
    <mergeCell ref="O41:O43"/>
    <mergeCell ref="O38:O40"/>
    <mergeCell ref="P38:P40"/>
    <mergeCell ref="S35:S37"/>
    <mergeCell ref="Q29:Q31"/>
    <mergeCell ref="O10:O12"/>
    <mergeCell ref="R23:R25"/>
    <mergeCell ref="R38:R40"/>
    <mergeCell ref="S38:S40"/>
    <mergeCell ref="R17:R19"/>
    <mergeCell ref="Q20:Q22"/>
    <mergeCell ref="R29:R31"/>
    <mergeCell ref="S23:S25"/>
    <mergeCell ref="N9:V9"/>
    <mergeCell ref="P11:P12"/>
    <mergeCell ref="C8:N8"/>
    <mergeCell ref="H11:M11"/>
    <mergeCell ref="E20:E22"/>
    <mergeCell ref="C20:C22"/>
    <mergeCell ref="O241:O243"/>
    <mergeCell ref="O282:O284"/>
    <mergeCell ref="P282:P284"/>
    <mergeCell ref="Q282:Q284"/>
    <mergeCell ref="T261:T263"/>
    <mergeCell ref="T255:T257"/>
    <mergeCell ref="S261:S263"/>
    <mergeCell ref="U273:U275"/>
    <mergeCell ref="S276:S278"/>
    <mergeCell ref="P178:P180"/>
    <mergeCell ref="V137:V139"/>
    <mergeCell ref="S223:S225"/>
    <mergeCell ref="R235:R237"/>
    <mergeCell ref="S119:S121"/>
    <mergeCell ref="V134:V136"/>
    <mergeCell ref="V161:V163"/>
    <mergeCell ref="U170:U172"/>
    <mergeCell ref="V214:V216"/>
    <mergeCell ref="S229:S231"/>
    <mergeCell ref="V232:V234"/>
    <mergeCell ref="V223:V225"/>
    <mergeCell ref="S187:S189"/>
    <mergeCell ref="O223:O225"/>
    <mergeCell ref="Q175:Q177"/>
    <mergeCell ref="Q134:Q136"/>
    <mergeCell ref="P128:P130"/>
    <mergeCell ref="R175:R177"/>
    <mergeCell ref="S214:S216"/>
    <mergeCell ref="S125:S127"/>
    <mergeCell ref="Q122:Q124"/>
    <mergeCell ref="O144:O147"/>
    <mergeCell ref="P144:P147"/>
    <mergeCell ref="O44:O46"/>
    <mergeCell ref="P44:P46"/>
    <mergeCell ref="T53:T55"/>
    <mergeCell ref="U53:U55"/>
    <mergeCell ref="V53:V55"/>
    <mergeCell ref="O50:O52"/>
    <mergeCell ref="N53:N55"/>
    <mergeCell ref="P53:P55"/>
    <mergeCell ref="Q53:Q55"/>
    <mergeCell ref="R53:R55"/>
    <mergeCell ref="S53:S55"/>
    <mergeCell ref="B199:B201"/>
    <mergeCell ref="C199:C201"/>
    <mergeCell ref="D199:D201"/>
    <mergeCell ref="E199:E201"/>
    <mergeCell ref="N199:N201"/>
    <mergeCell ref="O199:O201"/>
    <mergeCell ref="P199:P201"/>
    <mergeCell ref="Q199:Q201"/>
    <mergeCell ref="R199:R201"/>
    <mergeCell ref="S199:S201"/>
    <mergeCell ref="T199:T201"/>
    <mergeCell ref="U199:U201"/>
    <mergeCell ref="V199:V201"/>
    <mergeCell ref="P56:P58"/>
    <mergeCell ref="Q56:Q58"/>
    <mergeCell ref="R56:R58"/>
    <mergeCell ref="S56:S58"/>
    <mergeCell ref="T56:T58"/>
    <mergeCell ref="U56:U58"/>
    <mergeCell ref="V56:V58"/>
    <mergeCell ref="T119:T121"/>
    <mergeCell ref="B196:B198"/>
    <mergeCell ref="E95:E97"/>
    <mergeCell ref="Q101:Q103"/>
    <mergeCell ref="U98:U100"/>
    <mergeCell ref="V128:V130"/>
    <mergeCell ref="V167:V169"/>
    <mergeCell ref="P164:P166"/>
    <mergeCell ref="B140:B143"/>
    <mergeCell ref="C140:C143"/>
    <mergeCell ref="D140:D143"/>
    <mergeCell ref="E140:E143"/>
    <mergeCell ref="N140:N143"/>
    <mergeCell ref="O140:O143"/>
    <mergeCell ref="P140:P143"/>
    <mergeCell ref="Q140:Q143"/>
    <mergeCell ref="R140:R143"/>
    <mergeCell ref="S140:S143"/>
    <mergeCell ref="T140:T143"/>
    <mergeCell ref="U140:U143"/>
    <mergeCell ref="V140:V143"/>
    <mergeCell ref="F142:F143"/>
    <mergeCell ref="G142:G143"/>
    <mergeCell ref="H142:H143"/>
    <mergeCell ref="I142:I143"/>
    <mergeCell ref="J142:J143"/>
    <mergeCell ref="K142:K143"/>
    <mergeCell ref="L142:L143"/>
    <mergeCell ref="M142:M143"/>
    <mergeCell ref="B144:B147"/>
    <mergeCell ref="C144:C147"/>
    <mergeCell ref="D144:D147"/>
    <mergeCell ref="E144:E147"/>
    <mergeCell ref="G146:G147"/>
    <mergeCell ref="H146:H147"/>
    <mergeCell ref="I146:I147"/>
    <mergeCell ref="J146:J147"/>
    <mergeCell ref="K146:K147"/>
    <mergeCell ref="L146:L147"/>
    <mergeCell ref="M146:M147"/>
    <mergeCell ref="B148:B151"/>
    <mergeCell ref="C148:C151"/>
    <mergeCell ref="D148:D151"/>
    <mergeCell ref="E148:E151"/>
    <mergeCell ref="N148:N151"/>
    <mergeCell ref="O148:O151"/>
    <mergeCell ref="P148:P151"/>
    <mergeCell ref="Q148:Q151"/>
    <mergeCell ref="R148:R151"/>
    <mergeCell ref="S148:S151"/>
    <mergeCell ref="F150:F151"/>
    <mergeCell ref="G150:G151"/>
    <mergeCell ref="H150:H151"/>
    <mergeCell ref="I150:I151"/>
    <mergeCell ref="J150:J151"/>
    <mergeCell ref="K150:K151"/>
    <mergeCell ref="L150:L151"/>
    <mergeCell ref="M150:M151"/>
    <mergeCell ref="B155:B157"/>
    <mergeCell ref="B152:B154"/>
    <mergeCell ref="C152:C154"/>
    <mergeCell ref="D152:D154"/>
    <mergeCell ref="E152:E154"/>
    <mergeCell ref="N152:N154"/>
    <mergeCell ref="O152:O154"/>
    <mergeCell ref="P152:P154"/>
    <mergeCell ref="Q152:Q154"/>
    <mergeCell ref="R152:R154"/>
    <mergeCell ref="S152:S154"/>
    <mergeCell ref="T152:T154"/>
    <mergeCell ref="U152:U154"/>
    <mergeCell ref="V152:V154"/>
    <mergeCell ref="C155:C157"/>
    <mergeCell ref="D155:D157"/>
    <mergeCell ref="E155:E157"/>
    <mergeCell ref="N155:N157"/>
    <mergeCell ref="O155:O157"/>
    <mergeCell ref="P155:P157"/>
    <mergeCell ref="Q155:Q157"/>
    <mergeCell ref="R155:R157"/>
    <mergeCell ref="S155:S157"/>
    <mergeCell ref="T155:T157"/>
    <mergeCell ref="U155:U157"/>
    <mergeCell ref="V155:V157"/>
  </mergeCells>
  <phoneticPr fontId="0" type="noConversion"/>
  <pageMargins left="0" right="0" top="0.15748031496062992" bottom="0.15748031496062992" header="0.31496062992125984" footer="0.31496062992125984"/>
  <pageSetup paperSize="9" scale="48" fitToHeight="0" orientation="landscape" r:id="rId1"/>
  <rowBreaks count="19" manualBreakCount="19">
    <brk id="28" max="21" man="1"/>
    <brk id="48" max="21" man="1"/>
    <brk id="63" max="21" man="1"/>
    <brk id="78" max="21" man="1"/>
    <brk id="97" max="21" man="1"/>
    <brk id="118" max="21" man="1"/>
    <brk id="143" max="21" man="1"/>
    <brk id="160" max="21" man="1"/>
    <brk id="180" max="21" man="1"/>
    <brk id="201" max="21" man="1"/>
    <brk id="231" max="21" man="1"/>
    <brk id="259" max="21" man="1"/>
    <brk id="287" max="21" man="1"/>
    <brk id="315" max="21" man="1"/>
    <brk id="333" max="21" man="1"/>
    <brk id="358" max="21" man="1"/>
    <brk id="391" max="21" man="1"/>
    <brk id="433" max="23" man="1"/>
    <brk id="449"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2025-02-27T10:23:50Z</dcterms:modified>
</cp:coreProperties>
</file>