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30"/>
  </bookViews>
  <sheets>
    <sheet name="Лист1" sheetId="1" r:id="rId1"/>
    <sheet name="Лист2" sheetId="2" r:id="rId2"/>
    <sheet name="Лист3" sheetId="3" r:id="rId3"/>
  </sheets>
  <definedNames>
    <definedName name="_xlnm.Print_Area" localSheetId="0">Лист1!$A$1:$V$366</definedName>
  </definedNames>
  <calcPr calcId="162913"/>
</workbook>
</file>

<file path=xl/calcChain.xml><?xml version="1.0" encoding="utf-8"?>
<calcChain xmlns="http://schemas.openxmlformats.org/spreadsheetml/2006/main">
  <c r="I22" i="1" l="1"/>
  <c r="J22" i="1"/>
  <c r="K22" i="1"/>
  <c r="L22" i="1"/>
  <c r="M22" i="1"/>
  <c r="H22" i="1"/>
  <c r="I21" i="1"/>
  <c r="J21" i="1"/>
  <c r="K21" i="1"/>
  <c r="L21" i="1"/>
  <c r="M21" i="1"/>
  <c r="H21" i="1"/>
  <c r="G64" i="1"/>
  <c r="G63" i="1"/>
  <c r="M62" i="1"/>
  <c r="L62" i="1"/>
  <c r="K62" i="1"/>
  <c r="J62" i="1"/>
  <c r="G62" i="1" s="1"/>
  <c r="I62" i="1"/>
  <c r="H62" i="1"/>
  <c r="P358" i="1" l="1"/>
  <c r="P349" i="1"/>
  <c r="I339" i="1"/>
  <c r="J339" i="1"/>
  <c r="K339" i="1"/>
  <c r="L339" i="1"/>
  <c r="M339" i="1"/>
  <c r="I338" i="1"/>
  <c r="J338" i="1"/>
  <c r="K338" i="1"/>
  <c r="L338" i="1"/>
  <c r="M338" i="1"/>
  <c r="H339" i="1"/>
  <c r="H338" i="1"/>
  <c r="P340" i="1"/>
  <c r="I322" i="1"/>
  <c r="J322" i="1"/>
  <c r="K322" i="1"/>
  <c r="L322" i="1"/>
  <c r="M322" i="1"/>
  <c r="I321" i="1"/>
  <c r="J321" i="1"/>
  <c r="K321" i="1"/>
  <c r="L321" i="1"/>
  <c r="M321" i="1"/>
  <c r="H322" i="1"/>
  <c r="H321" i="1"/>
  <c r="P323" i="1"/>
  <c r="P326" i="1"/>
  <c r="I295" i="1" l="1"/>
  <c r="I331" i="1" s="1"/>
  <c r="J295" i="1"/>
  <c r="J331" i="1" s="1"/>
  <c r="K295" i="1"/>
  <c r="K331" i="1" s="1"/>
  <c r="L295" i="1"/>
  <c r="L331" i="1" s="1"/>
  <c r="M295" i="1"/>
  <c r="M331" i="1" s="1"/>
  <c r="I294" i="1"/>
  <c r="J294" i="1"/>
  <c r="K294" i="1"/>
  <c r="L294" i="1"/>
  <c r="M294" i="1"/>
  <c r="H295" i="1"/>
  <c r="H331" i="1" s="1"/>
  <c r="H294" i="1"/>
  <c r="I264" i="1" l="1"/>
  <c r="J264" i="1"/>
  <c r="K264" i="1"/>
  <c r="L264" i="1"/>
  <c r="M264" i="1"/>
  <c r="H264" i="1"/>
  <c r="I263" i="1"/>
  <c r="J263" i="1"/>
  <c r="K263" i="1"/>
  <c r="L263" i="1"/>
  <c r="M263" i="1"/>
  <c r="H263" i="1"/>
  <c r="G269" i="1"/>
  <c r="G270" i="1"/>
  <c r="G272" i="1"/>
  <c r="G273" i="1"/>
  <c r="I237" i="1"/>
  <c r="J237" i="1"/>
  <c r="K237" i="1"/>
  <c r="L237" i="1"/>
  <c r="M237" i="1"/>
  <c r="I236" i="1"/>
  <c r="J236" i="1"/>
  <c r="K236" i="1"/>
  <c r="L236" i="1"/>
  <c r="M236" i="1"/>
  <c r="H237" i="1"/>
  <c r="H236" i="1"/>
  <c r="I205" i="1"/>
  <c r="J205" i="1"/>
  <c r="K205" i="1"/>
  <c r="L205" i="1"/>
  <c r="M205" i="1"/>
  <c r="I204" i="1"/>
  <c r="J204" i="1"/>
  <c r="K204" i="1"/>
  <c r="L204" i="1"/>
  <c r="M204" i="1"/>
  <c r="H204" i="1"/>
  <c r="H205" i="1"/>
  <c r="I220" i="1"/>
  <c r="J220" i="1"/>
  <c r="K220" i="1"/>
  <c r="L220" i="1"/>
  <c r="M220" i="1"/>
  <c r="I219" i="1"/>
  <c r="J219" i="1"/>
  <c r="K219" i="1"/>
  <c r="L219" i="1"/>
  <c r="M219" i="1"/>
  <c r="H220" i="1"/>
  <c r="H219" i="1"/>
  <c r="I181" i="1"/>
  <c r="J181" i="1"/>
  <c r="K181" i="1"/>
  <c r="L181" i="1"/>
  <c r="M181" i="1"/>
  <c r="I180" i="1"/>
  <c r="J180" i="1"/>
  <c r="K180" i="1"/>
  <c r="L180" i="1"/>
  <c r="M180" i="1"/>
  <c r="H181" i="1"/>
  <c r="H180" i="1"/>
  <c r="H182" i="1"/>
  <c r="I182" i="1"/>
  <c r="J182" i="1"/>
  <c r="K182" i="1"/>
  <c r="L182" i="1"/>
  <c r="M182" i="1"/>
  <c r="I169" i="1"/>
  <c r="J169" i="1"/>
  <c r="K169" i="1"/>
  <c r="L169" i="1"/>
  <c r="M169" i="1"/>
  <c r="H169" i="1"/>
  <c r="I168" i="1"/>
  <c r="J168" i="1"/>
  <c r="K168" i="1"/>
  <c r="L168" i="1"/>
  <c r="M168" i="1"/>
  <c r="H168" i="1"/>
  <c r="P170" i="1"/>
  <c r="I73" i="1"/>
  <c r="J73" i="1"/>
  <c r="K73" i="1"/>
  <c r="L73" i="1"/>
  <c r="M73" i="1"/>
  <c r="H73" i="1"/>
  <c r="I72" i="1"/>
  <c r="J72" i="1"/>
  <c r="K72" i="1"/>
  <c r="L72" i="1"/>
  <c r="M72" i="1"/>
  <c r="H72" i="1"/>
  <c r="I155" i="1"/>
  <c r="J155" i="1"/>
  <c r="K155" i="1"/>
  <c r="L155" i="1"/>
  <c r="M155" i="1"/>
  <c r="H155" i="1"/>
  <c r="I154" i="1"/>
  <c r="J154" i="1"/>
  <c r="K154" i="1"/>
  <c r="L154" i="1"/>
  <c r="M154" i="1"/>
  <c r="H154" i="1"/>
  <c r="I136" i="1"/>
  <c r="J136" i="1"/>
  <c r="K136" i="1"/>
  <c r="L136" i="1"/>
  <c r="M136" i="1"/>
  <c r="H136" i="1"/>
  <c r="I135" i="1"/>
  <c r="J135" i="1"/>
  <c r="K135" i="1"/>
  <c r="L135" i="1"/>
  <c r="M135" i="1"/>
  <c r="H135" i="1"/>
  <c r="I130" i="1"/>
  <c r="J130" i="1"/>
  <c r="K130" i="1"/>
  <c r="L130" i="1"/>
  <c r="M130" i="1"/>
  <c r="H130" i="1"/>
  <c r="I129" i="1"/>
  <c r="J129" i="1"/>
  <c r="K129" i="1"/>
  <c r="L129" i="1"/>
  <c r="M129" i="1"/>
  <c r="H129" i="1"/>
  <c r="I115" i="1"/>
  <c r="J115" i="1"/>
  <c r="K115" i="1"/>
  <c r="L115" i="1"/>
  <c r="M115" i="1"/>
  <c r="I114" i="1"/>
  <c r="J114" i="1"/>
  <c r="K114" i="1"/>
  <c r="L114" i="1"/>
  <c r="M114" i="1"/>
  <c r="H115" i="1"/>
  <c r="H114" i="1"/>
  <c r="I100" i="1"/>
  <c r="J100" i="1"/>
  <c r="K100" i="1"/>
  <c r="L100" i="1"/>
  <c r="M100" i="1"/>
  <c r="H100" i="1"/>
  <c r="I99" i="1"/>
  <c r="J99" i="1"/>
  <c r="K99" i="1"/>
  <c r="L99" i="1"/>
  <c r="M99" i="1"/>
  <c r="H99" i="1"/>
  <c r="G39" i="1" l="1"/>
  <c r="G157" i="1"/>
  <c r="G24" i="1"/>
  <c r="G25" i="1"/>
  <c r="G27" i="1"/>
  <c r="G28" i="1"/>
  <c r="G30" i="1"/>
  <c r="G31" i="1"/>
  <c r="G33" i="1"/>
  <c r="G34" i="1"/>
  <c r="G36" i="1"/>
  <c r="G37" i="1"/>
  <c r="G40" i="1"/>
  <c r="G42" i="1"/>
  <c r="G43" i="1"/>
  <c r="G45" i="1"/>
  <c r="G46" i="1"/>
  <c r="G48" i="1"/>
  <c r="G49" i="1"/>
  <c r="G51" i="1"/>
  <c r="G52" i="1"/>
  <c r="G54" i="1"/>
  <c r="G55" i="1"/>
  <c r="G57" i="1"/>
  <c r="G58" i="1"/>
  <c r="G60" i="1"/>
  <c r="G61" i="1"/>
  <c r="G66" i="1"/>
  <c r="G67" i="1"/>
  <c r="G22" i="1" l="1"/>
  <c r="G313" i="1" l="1"/>
  <c r="G312" i="1"/>
  <c r="M311" i="1"/>
  <c r="L311" i="1"/>
  <c r="K311" i="1"/>
  <c r="J311" i="1"/>
  <c r="I311" i="1"/>
  <c r="H311" i="1"/>
  <c r="G311" i="1" l="1"/>
  <c r="L59" i="1"/>
  <c r="M206" i="1" l="1"/>
  <c r="L131" i="1" l="1"/>
  <c r="G91" i="1"/>
  <c r="G90" i="1"/>
  <c r="M89" i="1"/>
  <c r="L89" i="1"/>
  <c r="K89" i="1"/>
  <c r="J89" i="1"/>
  <c r="I89" i="1"/>
  <c r="H89" i="1"/>
  <c r="G89" i="1" l="1"/>
  <c r="G99" i="1"/>
  <c r="G190" i="1"/>
  <c r="G189" i="1"/>
  <c r="M188" i="1"/>
  <c r="L188" i="1"/>
  <c r="K188" i="1"/>
  <c r="J188" i="1"/>
  <c r="I188" i="1"/>
  <c r="H188" i="1"/>
  <c r="G188" i="1" l="1"/>
  <c r="M65" i="1" l="1"/>
  <c r="L65" i="1"/>
  <c r="K65" i="1"/>
  <c r="J65" i="1"/>
  <c r="I65" i="1"/>
  <c r="H65" i="1"/>
  <c r="G65" i="1" l="1"/>
  <c r="L314" i="1" l="1"/>
  <c r="M314" i="1"/>
  <c r="L265" i="1"/>
  <c r="M265" i="1"/>
  <c r="M156" i="1" l="1"/>
  <c r="K185" i="1" l="1"/>
  <c r="M59" i="1" l="1"/>
  <c r="K59" i="1"/>
  <c r="J59" i="1"/>
  <c r="I59" i="1"/>
  <c r="H59" i="1"/>
  <c r="G59" i="1" l="1"/>
  <c r="G88" i="1"/>
  <c r="G87" i="1"/>
  <c r="M86" i="1"/>
  <c r="L86" i="1"/>
  <c r="K86" i="1"/>
  <c r="J86" i="1"/>
  <c r="I86" i="1"/>
  <c r="H86" i="1"/>
  <c r="G86" i="1" l="1"/>
  <c r="K253" i="1" l="1"/>
  <c r="G142" i="1" l="1"/>
  <c r="G141" i="1"/>
  <c r="M140" i="1"/>
  <c r="L140" i="1"/>
  <c r="K140" i="1"/>
  <c r="J140" i="1"/>
  <c r="I140" i="1"/>
  <c r="H140" i="1"/>
  <c r="G140" i="1" l="1"/>
  <c r="M56" i="1"/>
  <c r="L56" i="1"/>
  <c r="K56" i="1"/>
  <c r="J56" i="1"/>
  <c r="I56" i="1"/>
  <c r="H56" i="1"/>
  <c r="G56" i="1" l="1"/>
  <c r="J145" i="1"/>
  <c r="J161" i="1" s="1"/>
  <c r="J144" i="1"/>
  <c r="L349" i="1" l="1"/>
  <c r="M349" i="1"/>
  <c r="L347" i="1"/>
  <c r="M347" i="1"/>
  <c r="K340" i="1"/>
  <c r="L340" i="1"/>
  <c r="M340" i="1"/>
  <c r="K349" i="1"/>
  <c r="K347" i="1"/>
  <c r="K348" i="1"/>
  <c r="L348" i="1"/>
  <c r="M348" i="1"/>
  <c r="K285" i="1"/>
  <c r="L285" i="1"/>
  <c r="M285" i="1"/>
  <c r="M271" i="1"/>
  <c r="L271" i="1"/>
  <c r="K271" i="1"/>
  <c r="J271" i="1"/>
  <c r="I271" i="1"/>
  <c r="H271" i="1"/>
  <c r="G271" i="1" l="1"/>
  <c r="L346" i="1"/>
  <c r="M346" i="1"/>
  <c r="K346" i="1"/>
  <c r="I145" i="1" l="1"/>
  <c r="I161" i="1" s="1"/>
  <c r="K145" i="1"/>
  <c r="K161" i="1" s="1"/>
  <c r="L145" i="1"/>
  <c r="L161" i="1" s="1"/>
  <c r="M145" i="1"/>
  <c r="M161" i="1" s="1"/>
  <c r="I144" i="1"/>
  <c r="K144" i="1"/>
  <c r="L144" i="1"/>
  <c r="H145" i="1"/>
  <c r="H161" i="1" s="1"/>
  <c r="H144" i="1"/>
  <c r="M137" i="1"/>
  <c r="G138" i="1"/>
  <c r="J137" i="1"/>
  <c r="I137" i="1"/>
  <c r="H137" i="1"/>
  <c r="H134" i="1"/>
  <c r="J134" i="1"/>
  <c r="I134" i="1"/>
  <c r="L137" i="1" l="1"/>
  <c r="L134" i="1"/>
  <c r="G139" i="1"/>
  <c r="G137" i="1" s="1"/>
  <c r="L143" i="1"/>
  <c r="K143" i="1"/>
  <c r="J143" i="1"/>
  <c r="I143" i="1"/>
  <c r="K137" i="1"/>
  <c r="J349" i="1"/>
  <c r="K134" i="1" l="1"/>
  <c r="G136" i="1"/>
  <c r="M134" i="1"/>
  <c r="G135" i="1"/>
  <c r="G85" i="1"/>
  <c r="G84" i="1"/>
  <c r="M83" i="1"/>
  <c r="L83" i="1"/>
  <c r="K83" i="1"/>
  <c r="J83" i="1"/>
  <c r="I83" i="1"/>
  <c r="H83" i="1"/>
  <c r="G83" i="1" l="1"/>
  <c r="G134" i="1"/>
  <c r="J253" i="1"/>
  <c r="J221" i="1" l="1"/>
  <c r="J265" i="1" l="1"/>
  <c r="G82" i="1"/>
  <c r="G81" i="1"/>
  <c r="M80" i="1"/>
  <c r="L80" i="1"/>
  <c r="K80" i="1"/>
  <c r="J80" i="1"/>
  <c r="I80" i="1"/>
  <c r="H80" i="1"/>
  <c r="M53" i="1"/>
  <c r="L53" i="1"/>
  <c r="K53" i="1"/>
  <c r="J53" i="1"/>
  <c r="I53" i="1"/>
  <c r="H53" i="1"/>
  <c r="G53" i="1" l="1"/>
  <c r="G80" i="1"/>
  <c r="M50" i="1" l="1"/>
  <c r="L50" i="1"/>
  <c r="K50" i="1"/>
  <c r="J50" i="1"/>
  <c r="I50" i="1"/>
  <c r="H50" i="1"/>
  <c r="G50" i="1" l="1"/>
  <c r="G310" i="1"/>
  <c r="G309" i="1"/>
  <c r="M308" i="1"/>
  <c r="L308" i="1"/>
  <c r="K308" i="1"/>
  <c r="J308" i="1"/>
  <c r="I308" i="1"/>
  <c r="H308" i="1"/>
  <c r="G308" i="1" l="1"/>
  <c r="J326" i="1" l="1"/>
  <c r="M268" i="1"/>
  <c r="L268" i="1"/>
  <c r="K268" i="1"/>
  <c r="J268" i="1"/>
  <c r="I268" i="1"/>
  <c r="H268" i="1"/>
  <c r="G267" i="1"/>
  <c r="G266" i="1"/>
  <c r="K265" i="1"/>
  <c r="I265" i="1"/>
  <c r="H265" i="1"/>
  <c r="J38" i="1"/>
  <c r="J160" i="1" s="1"/>
  <c r="K38" i="1"/>
  <c r="K160" i="1" s="1"/>
  <c r="L38" i="1"/>
  <c r="L160" i="1" s="1"/>
  <c r="M38" i="1"/>
  <c r="G268" i="1" l="1"/>
  <c r="G265" i="1"/>
  <c r="G133" i="1"/>
  <c r="G132" i="1"/>
  <c r="M131" i="1"/>
  <c r="K131" i="1"/>
  <c r="J131" i="1"/>
  <c r="I131" i="1"/>
  <c r="H131" i="1"/>
  <c r="G131" i="1" l="1"/>
  <c r="G360" i="1"/>
  <c r="G359" i="1"/>
  <c r="M358" i="1"/>
  <c r="L358" i="1"/>
  <c r="K358" i="1"/>
  <c r="J358" i="1"/>
  <c r="I358" i="1"/>
  <c r="H358" i="1"/>
  <c r="M357" i="1"/>
  <c r="L357" i="1"/>
  <c r="K357" i="1"/>
  <c r="J357" i="1"/>
  <c r="I357" i="1"/>
  <c r="H357" i="1"/>
  <c r="M356" i="1"/>
  <c r="M362" i="1" s="1"/>
  <c r="L356" i="1"/>
  <c r="L362" i="1" s="1"/>
  <c r="K356" i="1"/>
  <c r="K362" i="1" s="1"/>
  <c r="J356" i="1"/>
  <c r="I356" i="1"/>
  <c r="H356" i="1"/>
  <c r="G351" i="1"/>
  <c r="G350" i="1"/>
  <c r="I349" i="1"/>
  <c r="H349" i="1"/>
  <c r="J348" i="1"/>
  <c r="I348" i="1"/>
  <c r="H348" i="1"/>
  <c r="J347" i="1"/>
  <c r="I347" i="1"/>
  <c r="H347" i="1"/>
  <c r="G342" i="1"/>
  <c r="G341" i="1"/>
  <c r="I340" i="1"/>
  <c r="J340" i="1"/>
  <c r="H340" i="1"/>
  <c r="H363" i="1" l="1"/>
  <c r="J346" i="1"/>
  <c r="H346" i="1"/>
  <c r="K363" i="1"/>
  <c r="K361" i="1" s="1"/>
  <c r="I363" i="1"/>
  <c r="M363" i="1"/>
  <c r="M361" i="1" s="1"/>
  <c r="K355" i="1"/>
  <c r="I346" i="1"/>
  <c r="M337" i="1"/>
  <c r="I337" i="1"/>
  <c r="J355" i="1"/>
  <c r="L337" i="1"/>
  <c r="J363" i="1"/>
  <c r="L363" i="1"/>
  <c r="L361" i="1" s="1"/>
  <c r="K337" i="1"/>
  <c r="J362" i="1"/>
  <c r="G338" i="1"/>
  <c r="G348" i="1"/>
  <c r="G358" i="1"/>
  <c r="I362" i="1"/>
  <c r="G356" i="1"/>
  <c r="L355" i="1"/>
  <c r="G340" i="1"/>
  <c r="J337" i="1"/>
  <c r="G339" i="1"/>
  <c r="H337" i="1"/>
  <c r="G347" i="1"/>
  <c r="I355" i="1"/>
  <c r="M355" i="1"/>
  <c r="H362" i="1"/>
  <c r="H355" i="1"/>
  <c r="G357" i="1"/>
  <c r="G349" i="1"/>
  <c r="G249" i="1"/>
  <c r="H361" i="1" l="1"/>
  <c r="G346" i="1"/>
  <c r="G363" i="1"/>
  <c r="G355" i="1"/>
  <c r="J361" i="1"/>
  <c r="G362" i="1"/>
  <c r="G337" i="1"/>
  <c r="I361" i="1"/>
  <c r="I146" i="1"/>
  <c r="H146" i="1"/>
  <c r="M146" i="1" l="1"/>
  <c r="M144" i="1"/>
  <c r="M160" i="1" s="1"/>
  <c r="G361" i="1"/>
  <c r="I128" i="1"/>
  <c r="M128" i="1"/>
  <c r="G129" i="1"/>
  <c r="K146" i="1"/>
  <c r="K128" i="1"/>
  <c r="L128" i="1"/>
  <c r="H128" i="1"/>
  <c r="G147" i="1"/>
  <c r="J128" i="1"/>
  <c r="G130" i="1"/>
  <c r="H143" i="1"/>
  <c r="G148" i="1"/>
  <c r="J146" i="1"/>
  <c r="I125" i="1"/>
  <c r="J125" i="1"/>
  <c r="K125" i="1"/>
  <c r="L125" i="1"/>
  <c r="M125" i="1"/>
  <c r="G144" i="1" l="1"/>
  <c r="M143" i="1"/>
  <c r="G146" i="1"/>
  <c r="G128" i="1"/>
  <c r="G145" i="1"/>
  <c r="L146" i="1"/>
  <c r="G143" i="1" l="1"/>
  <c r="G187" i="1"/>
  <c r="G186" i="1"/>
  <c r="M185" i="1"/>
  <c r="L185" i="1"/>
  <c r="J185" i="1"/>
  <c r="I185" i="1"/>
  <c r="H185" i="1"/>
  <c r="G185" i="1" l="1"/>
  <c r="I156" i="1"/>
  <c r="H156" i="1" l="1"/>
  <c r="G158" i="1"/>
  <c r="L156" i="1"/>
  <c r="K156" i="1"/>
  <c r="J156" i="1"/>
  <c r="G156" i="1" l="1"/>
  <c r="I92" i="1" l="1"/>
  <c r="J92" i="1"/>
  <c r="K92" i="1"/>
  <c r="L92" i="1"/>
  <c r="M92" i="1"/>
  <c r="I77" i="1"/>
  <c r="J77" i="1"/>
  <c r="K77" i="1"/>
  <c r="L77" i="1"/>
  <c r="M77" i="1"/>
  <c r="M47" i="1"/>
  <c r="L47" i="1"/>
  <c r="K47" i="1"/>
  <c r="J47" i="1"/>
  <c r="I47" i="1"/>
  <c r="H47" i="1"/>
  <c r="G47" i="1" l="1"/>
  <c r="J276" i="1"/>
  <c r="K276" i="1"/>
  <c r="M276" i="1"/>
  <c r="I256" i="1"/>
  <c r="J256" i="1"/>
  <c r="K256" i="1"/>
  <c r="L256" i="1"/>
  <c r="M256" i="1"/>
  <c r="I196" i="1" l="1"/>
  <c r="I229" i="1" s="1"/>
  <c r="J196" i="1"/>
  <c r="J229" i="1" s="1"/>
  <c r="K196" i="1"/>
  <c r="K229" i="1" s="1"/>
  <c r="L196" i="1"/>
  <c r="L229" i="1" s="1"/>
  <c r="M196" i="1"/>
  <c r="M229" i="1" s="1"/>
  <c r="I195" i="1"/>
  <c r="I228" i="1" s="1"/>
  <c r="J195" i="1"/>
  <c r="J228" i="1" s="1"/>
  <c r="K195" i="1"/>
  <c r="K228" i="1" s="1"/>
  <c r="L195" i="1"/>
  <c r="L228" i="1" s="1"/>
  <c r="M195" i="1"/>
  <c r="M228" i="1" s="1"/>
  <c r="H167" i="1" l="1"/>
  <c r="H170" i="1"/>
  <c r="G171" i="1"/>
  <c r="G172" i="1"/>
  <c r="H173" i="1"/>
  <c r="G174" i="1"/>
  <c r="G175" i="1"/>
  <c r="I224" i="1"/>
  <c r="J224" i="1"/>
  <c r="K224" i="1"/>
  <c r="L224" i="1"/>
  <c r="M224" i="1"/>
  <c r="I209" i="1"/>
  <c r="J209" i="1"/>
  <c r="K209" i="1"/>
  <c r="L209" i="1"/>
  <c r="M209" i="1"/>
  <c r="I200" i="1"/>
  <c r="J200" i="1"/>
  <c r="K200" i="1"/>
  <c r="L200" i="1"/>
  <c r="M200" i="1"/>
  <c r="G169" i="1"/>
  <c r="G168" i="1"/>
  <c r="I173" i="1"/>
  <c r="J173" i="1"/>
  <c r="K173" i="1"/>
  <c r="L173" i="1"/>
  <c r="M173" i="1"/>
  <c r="G173" i="1" l="1"/>
  <c r="G167" i="1"/>
  <c r="I107" i="1"/>
  <c r="J107" i="1"/>
  <c r="K107" i="1"/>
  <c r="L107" i="1"/>
  <c r="M107" i="1"/>
  <c r="J227" i="1" l="1"/>
  <c r="I104" i="1" l="1"/>
  <c r="G105" i="1"/>
  <c r="G106" i="1"/>
  <c r="G123" i="1"/>
  <c r="G124" i="1"/>
  <c r="H122" i="1"/>
  <c r="I212" i="1"/>
  <c r="J212" i="1"/>
  <c r="K212" i="1"/>
  <c r="L212" i="1"/>
  <c r="M212" i="1"/>
  <c r="J41" i="1"/>
  <c r="K41" i="1"/>
  <c r="L41" i="1"/>
  <c r="M41" i="1"/>
  <c r="I38" i="1"/>
  <c r="I160" i="1" s="1"/>
  <c r="I35" i="1"/>
  <c r="J35" i="1"/>
  <c r="K35" i="1"/>
  <c r="L35" i="1"/>
  <c r="M35" i="1"/>
  <c r="H92" i="1"/>
  <c r="G93" i="1"/>
  <c r="G94" i="1"/>
  <c r="H283" i="1"/>
  <c r="H330" i="1" s="1"/>
  <c r="H329" i="1" s="1"/>
  <c r="I44" i="1"/>
  <c r="J44" i="1"/>
  <c r="K44" i="1"/>
  <c r="L44" i="1"/>
  <c r="M44" i="1"/>
  <c r="I41" i="1"/>
  <c r="G213" i="1"/>
  <c r="G214" i="1"/>
  <c r="H44" i="1"/>
  <c r="G44" i="1" l="1"/>
  <c r="L20" i="1"/>
  <c r="M20" i="1"/>
  <c r="I20" i="1"/>
  <c r="G92" i="1"/>
  <c r="J20" i="1"/>
  <c r="K20" i="1"/>
  <c r="H41" i="1"/>
  <c r="G41" i="1" s="1"/>
  <c r="H38" i="1"/>
  <c r="H160" i="1" s="1"/>
  <c r="H212" i="1"/>
  <c r="G212" i="1" s="1"/>
  <c r="H320" i="1"/>
  <c r="H256" i="1"/>
  <c r="G257" i="1"/>
  <c r="G258" i="1"/>
  <c r="H224" i="1"/>
  <c r="G225" i="1"/>
  <c r="G226" i="1"/>
  <c r="H196" i="1"/>
  <c r="H229" i="1" s="1"/>
  <c r="H209" i="1"/>
  <c r="G210" i="1"/>
  <c r="G211" i="1"/>
  <c r="H195" i="1"/>
  <c r="H228" i="1" s="1"/>
  <c r="H200" i="1"/>
  <c r="G201" i="1"/>
  <c r="G202" i="1"/>
  <c r="K153" i="1"/>
  <c r="L153" i="1"/>
  <c r="M153" i="1"/>
  <c r="J153" i="1"/>
  <c r="I153" i="1"/>
  <c r="H125" i="1"/>
  <c r="G126" i="1"/>
  <c r="G127" i="1"/>
  <c r="H107" i="1"/>
  <c r="G108" i="1"/>
  <c r="G109" i="1"/>
  <c r="H77" i="1"/>
  <c r="G78" i="1"/>
  <c r="G79" i="1"/>
  <c r="H35" i="1"/>
  <c r="G35" i="1" s="1"/>
  <c r="I32" i="1"/>
  <c r="J32" i="1"/>
  <c r="K32" i="1"/>
  <c r="L32" i="1"/>
  <c r="M32" i="1"/>
  <c r="H32" i="1"/>
  <c r="P238" i="1"/>
  <c r="I283" i="1"/>
  <c r="I330" i="1" s="1"/>
  <c r="I329" i="1" s="1"/>
  <c r="J283" i="1"/>
  <c r="J330" i="1" s="1"/>
  <c r="J329" i="1" s="1"/>
  <c r="K283" i="1"/>
  <c r="K330" i="1" s="1"/>
  <c r="K329" i="1" s="1"/>
  <c r="L283" i="1"/>
  <c r="L330" i="1" s="1"/>
  <c r="L329" i="1" s="1"/>
  <c r="M283" i="1"/>
  <c r="M330" i="1" s="1"/>
  <c r="M329" i="1" s="1"/>
  <c r="K314" i="1"/>
  <c r="G303" i="1"/>
  <c r="G304" i="1"/>
  <c r="L276" i="1"/>
  <c r="M262" i="1"/>
  <c r="G255" i="1"/>
  <c r="G248" i="1"/>
  <c r="I247" i="1"/>
  <c r="J247" i="1"/>
  <c r="K247" i="1"/>
  <c r="L247" i="1"/>
  <c r="M247" i="1"/>
  <c r="H247" i="1"/>
  <c r="I194" i="1"/>
  <c r="K218" i="1"/>
  <c r="M167" i="1"/>
  <c r="I170" i="1"/>
  <c r="J170" i="1"/>
  <c r="K170" i="1"/>
  <c r="L170" i="1"/>
  <c r="M170" i="1"/>
  <c r="I276" i="1"/>
  <c r="L206" i="1"/>
  <c r="I275" i="1"/>
  <c r="G328" i="1"/>
  <c r="G327" i="1"/>
  <c r="G325" i="1"/>
  <c r="G324" i="1"/>
  <c r="G316" i="1"/>
  <c r="G315" i="1"/>
  <c r="G307" i="1"/>
  <c r="G306" i="1"/>
  <c r="G301" i="1"/>
  <c r="G300" i="1"/>
  <c r="G298" i="1"/>
  <c r="G297" i="1"/>
  <c r="G287" i="1"/>
  <c r="G286" i="1"/>
  <c r="G284" i="1"/>
  <c r="G254" i="1"/>
  <c r="G252" i="1"/>
  <c r="G251" i="1"/>
  <c r="G246" i="1"/>
  <c r="G245" i="1"/>
  <c r="G243" i="1"/>
  <c r="G242" i="1"/>
  <c r="G240" i="1"/>
  <c r="G239" i="1"/>
  <c r="G223" i="1"/>
  <c r="G222" i="1"/>
  <c r="G208" i="1"/>
  <c r="G207" i="1"/>
  <c r="G199" i="1"/>
  <c r="G198" i="1"/>
  <c r="G184" i="1"/>
  <c r="G183" i="1"/>
  <c r="G155" i="1"/>
  <c r="G121" i="1"/>
  <c r="G120" i="1"/>
  <c r="G118" i="1"/>
  <c r="G117" i="1"/>
  <c r="G103" i="1"/>
  <c r="G102" i="1"/>
  <c r="G76" i="1"/>
  <c r="G75" i="1"/>
  <c r="M302" i="1"/>
  <c r="L302" i="1"/>
  <c r="K197" i="1"/>
  <c r="K206" i="1"/>
  <c r="I218" i="1"/>
  <c r="H29" i="1"/>
  <c r="K296" i="1"/>
  <c r="K104" i="1"/>
  <c r="J323" i="1"/>
  <c r="J206" i="1"/>
  <c r="J122" i="1"/>
  <c r="J23" i="1"/>
  <c r="J26" i="1"/>
  <c r="J74" i="1"/>
  <c r="J101" i="1"/>
  <c r="J238" i="1"/>
  <c r="J116" i="1"/>
  <c r="J104" i="1"/>
  <c r="J305" i="1"/>
  <c r="J299" i="1"/>
  <c r="J285" i="1"/>
  <c r="J197" i="1"/>
  <c r="I253" i="1"/>
  <c r="L253" i="1"/>
  <c r="M253" i="1"/>
  <c r="H253" i="1"/>
  <c r="M250" i="1"/>
  <c r="L250" i="1"/>
  <c r="K250" i="1"/>
  <c r="J250" i="1"/>
  <c r="I250" i="1"/>
  <c r="H250" i="1"/>
  <c r="H206" i="1"/>
  <c r="M244" i="1"/>
  <c r="L244" i="1"/>
  <c r="K244" i="1"/>
  <c r="J244" i="1"/>
  <c r="I244" i="1"/>
  <c r="H244" i="1"/>
  <c r="M241" i="1"/>
  <c r="L241" i="1"/>
  <c r="K241" i="1"/>
  <c r="J241" i="1"/>
  <c r="I241" i="1"/>
  <c r="H241" i="1"/>
  <c r="M238" i="1"/>
  <c r="L238" i="1"/>
  <c r="K238" i="1"/>
  <c r="I238" i="1"/>
  <c r="H238" i="1"/>
  <c r="M122" i="1"/>
  <c r="L122" i="1"/>
  <c r="K122" i="1"/>
  <c r="I122" i="1"/>
  <c r="M119" i="1"/>
  <c r="L119" i="1"/>
  <c r="K119" i="1"/>
  <c r="J119" i="1"/>
  <c r="I119" i="1"/>
  <c r="H119" i="1"/>
  <c r="M116" i="1"/>
  <c r="L116" i="1"/>
  <c r="K116" i="1"/>
  <c r="I116" i="1"/>
  <c r="H116" i="1"/>
  <c r="M104" i="1"/>
  <c r="L104" i="1"/>
  <c r="H104" i="1"/>
  <c r="M101" i="1"/>
  <c r="L101" i="1"/>
  <c r="K101" i="1"/>
  <c r="I101" i="1"/>
  <c r="H101" i="1"/>
  <c r="M74" i="1"/>
  <c r="L74" i="1"/>
  <c r="I74" i="1"/>
  <c r="H74" i="1"/>
  <c r="M29" i="1"/>
  <c r="L29" i="1"/>
  <c r="K29" i="1"/>
  <c r="J29" i="1"/>
  <c r="I29" i="1"/>
  <c r="M26" i="1"/>
  <c r="L26" i="1"/>
  <c r="K26" i="1"/>
  <c r="I26" i="1"/>
  <c r="H26" i="1"/>
  <c r="M23" i="1"/>
  <c r="L23" i="1"/>
  <c r="K23" i="1"/>
  <c r="I23" i="1"/>
  <c r="H23" i="1"/>
  <c r="M326" i="1"/>
  <c r="L326" i="1"/>
  <c r="K326" i="1"/>
  <c r="I326" i="1"/>
  <c r="H326" i="1"/>
  <c r="M323" i="1"/>
  <c r="L323" i="1"/>
  <c r="K323" i="1"/>
  <c r="I323" i="1"/>
  <c r="H323" i="1"/>
  <c r="J314" i="1"/>
  <c r="I314" i="1"/>
  <c r="H314" i="1"/>
  <c r="M305" i="1"/>
  <c r="L305" i="1"/>
  <c r="K305" i="1"/>
  <c r="I305" i="1"/>
  <c r="H305" i="1"/>
  <c r="K302" i="1"/>
  <c r="J302" i="1"/>
  <c r="I302" i="1"/>
  <c r="H302" i="1"/>
  <c r="M299" i="1"/>
  <c r="L299" i="1"/>
  <c r="K299" i="1"/>
  <c r="I299" i="1"/>
  <c r="H299" i="1"/>
  <c r="M296" i="1"/>
  <c r="L296" i="1"/>
  <c r="J296" i="1"/>
  <c r="I296" i="1"/>
  <c r="H296" i="1"/>
  <c r="I285" i="1"/>
  <c r="H285" i="1"/>
  <c r="M221" i="1"/>
  <c r="L221" i="1"/>
  <c r="K221" i="1"/>
  <c r="I221" i="1"/>
  <c r="H221" i="1"/>
  <c r="I206" i="1"/>
  <c r="M197" i="1"/>
  <c r="L197" i="1"/>
  <c r="I197" i="1"/>
  <c r="H197" i="1"/>
  <c r="K74" i="1"/>
  <c r="H153" i="1"/>
  <c r="G29" i="1" l="1"/>
  <c r="G23" i="1"/>
  <c r="G32" i="1"/>
  <c r="G21" i="1"/>
  <c r="G38" i="1"/>
  <c r="G26" i="1"/>
  <c r="L282" i="1"/>
  <c r="M282" i="1"/>
  <c r="K282" i="1"/>
  <c r="I282" i="1"/>
  <c r="I365" i="1"/>
  <c r="H71" i="1"/>
  <c r="I159" i="1"/>
  <c r="I274" i="1"/>
  <c r="K262" i="1"/>
  <c r="K275" i="1"/>
  <c r="K274" i="1" s="1"/>
  <c r="G170" i="1"/>
  <c r="J262" i="1"/>
  <c r="J275" i="1"/>
  <c r="J274" i="1" s="1"/>
  <c r="G74" i="1"/>
  <c r="L275" i="1"/>
  <c r="L274" i="1" s="1"/>
  <c r="G238" i="1"/>
  <c r="J235" i="1"/>
  <c r="M218" i="1"/>
  <c r="M275" i="1"/>
  <c r="M274" i="1" s="1"/>
  <c r="L113" i="1"/>
  <c r="K320" i="1"/>
  <c r="I320" i="1"/>
  <c r="K98" i="1"/>
  <c r="G253" i="1"/>
  <c r="J113" i="1"/>
  <c r="G182" i="1"/>
  <c r="H235" i="1"/>
  <c r="M98" i="1"/>
  <c r="J218" i="1"/>
  <c r="G73" i="1"/>
  <c r="G115" i="1"/>
  <c r="M235" i="1"/>
  <c r="L320" i="1"/>
  <c r="L71" i="1"/>
  <c r="I98" i="1"/>
  <c r="M71" i="1"/>
  <c r="K71" i="1"/>
  <c r="G116" i="1"/>
  <c r="I113" i="1"/>
  <c r="G241" i="1"/>
  <c r="G250" i="1"/>
  <c r="H276" i="1"/>
  <c r="L167" i="1"/>
  <c r="G244" i="1"/>
  <c r="L235" i="1"/>
  <c r="G119" i="1"/>
  <c r="G197" i="1"/>
  <c r="G299" i="1"/>
  <c r="J293" i="1"/>
  <c r="M113" i="1"/>
  <c r="K113" i="1"/>
  <c r="H179" i="1"/>
  <c r="G323" i="1"/>
  <c r="G181" i="1"/>
  <c r="G196" i="1"/>
  <c r="K235" i="1"/>
  <c r="G321" i="1"/>
  <c r="G195" i="1"/>
  <c r="G180" i="1"/>
  <c r="G283" i="1"/>
  <c r="G282" i="1" s="1"/>
  <c r="G285" i="1"/>
  <c r="G296" i="1"/>
  <c r="G305" i="1"/>
  <c r="G326" i="1"/>
  <c r="G302" i="1"/>
  <c r="G256" i="1"/>
  <c r="H113" i="1"/>
  <c r="M203" i="1"/>
  <c r="K167" i="1"/>
  <c r="L262" i="1"/>
  <c r="I235" i="1"/>
  <c r="J320" i="1"/>
  <c r="I293" i="1"/>
  <c r="G72" i="1"/>
  <c r="G154" i="1"/>
  <c r="G153" i="1" s="1"/>
  <c r="J282" i="1"/>
  <c r="G114" i="1"/>
  <c r="I179" i="1"/>
  <c r="G122" i="1"/>
  <c r="J167" i="1"/>
  <c r="L98" i="1"/>
  <c r="I366" i="1"/>
  <c r="G220" i="1"/>
  <c r="J194" i="1"/>
  <c r="L293" i="1"/>
  <c r="G100" i="1"/>
  <c r="J179" i="1"/>
  <c r="M293" i="1"/>
  <c r="G322" i="1"/>
  <c r="L179" i="1"/>
  <c r="L194" i="1"/>
  <c r="G247" i="1"/>
  <c r="J71" i="1"/>
  <c r="L218" i="1"/>
  <c r="K366" i="1"/>
  <c r="G209" i="1"/>
  <c r="G221" i="1"/>
  <c r="K194" i="1"/>
  <c r="H194" i="1"/>
  <c r="I262" i="1"/>
  <c r="G264" i="1"/>
  <c r="G237" i="1"/>
  <c r="I71" i="1"/>
  <c r="I167" i="1"/>
  <c r="M320" i="1"/>
  <c r="G200" i="1"/>
  <c r="G224" i="1"/>
  <c r="G101" i="1"/>
  <c r="G206" i="1"/>
  <c r="G263" i="1"/>
  <c r="M194" i="1"/>
  <c r="L366" i="1"/>
  <c r="J366" i="1"/>
  <c r="G77" i="1"/>
  <c r="G125" i="1"/>
  <c r="G236" i="1"/>
  <c r="G219" i="1"/>
  <c r="H98" i="1"/>
  <c r="L203" i="1"/>
  <c r="H262" i="1"/>
  <c r="K293" i="1"/>
  <c r="G294" i="1"/>
  <c r="G314" i="1"/>
  <c r="H293" i="1"/>
  <c r="J203" i="1"/>
  <c r="G205" i="1"/>
  <c r="H218" i="1"/>
  <c r="I203" i="1"/>
  <c r="G204" i="1"/>
  <c r="J98" i="1"/>
  <c r="H282" i="1"/>
  <c r="H203" i="1"/>
  <c r="G104" i="1"/>
  <c r="G295" i="1"/>
  <c r="H275" i="1"/>
  <c r="G107" i="1"/>
  <c r="K179" i="1"/>
  <c r="K203" i="1"/>
  <c r="M179" i="1"/>
  <c r="G160" i="1" l="1"/>
  <c r="G20" i="1"/>
  <c r="H20" i="1"/>
  <c r="J365" i="1"/>
  <c r="M366" i="1"/>
  <c r="L365" i="1"/>
  <c r="K365" i="1"/>
  <c r="K364" i="1" s="1"/>
  <c r="H366" i="1"/>
  <c r="M365" i="1"/>
  <c r="G161" i="1"/>
  <c r="G194" i="1"/>
  <c r="G113" i="1"/>
  <c r="G71" i="1"/>
  <c r="G235" i="1"/>
  <c r="G320" i="1"/>
  <c r="G218" i="1"/>
  <c r="I227" i="1"/>
  <c r="G98" i="1"/>
  <c r="G179" i="1"/>
  <c r="H274" i="1"/>
  <c r="K227" i="1"/>
  <c r="K159" i="1"/>
  <c r="L227" i="1"/>
  <c r="M227" i="1"/>
  <c r="G331" i="1"/>
  <c r="M159" i="1"/>
  <c r="G275" i="1"/>
  <c r="G262" i="1"/>
  <c r="G228" i="1"/>
  <c r="L159" i="1"/>
  <c r="G293" i="1"/>
  <c r="J159" i="1"/>
  <c r="G330" i="1"/>
  <c r="G203" i="1"/>
  <c r="H227" i="1"/>
  <c r="G229" i="1"/>
  <c r="G276" i="1"/>
  <c r="H365" i="1" l="1"/>
  <c r="H364" i="1" s="1"/>
  <c r="H159" i="1"/>
  <c r="G159" i="1"/>
  <c r="G329" i="1"/>
  <c r="I364" i="1"/>
  <c r="M364" i="1"/>
  <c r="J364" i="1"/>
  <c r="G274" i="1"/>
  <c r="L364" i="1"/>
  <c r="G227" i="1"/>
  <c r="G366" i="1"/>
  <c r="G365" i="1" l="1"/>
  <c r="G364" i="1" s="1"/>
</calcChain>
</file>

<file path=xl/sharedStrings.xml><?xml version="1.0" encoding="utf-8"?>
<sst xmlns="http://schemas.openxmlformats.org/spreadsheetml/2006/main" count="1450" uniqueCount="224">
  <si>
    <t>Мероприятие 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</si>
  <si>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2: Обеспечение выполнения функций учреждений дополнительного образования (мед. осмотр)</t>
  </si>
  <si>
    <t>Мероприятие 3: Проведение мероприятий для детей и молодежи</t>
  </si>
  <si>
    <t>Наименование показателя</t>
  </si>
  <si>
    <t>Срок реализации</t>
  </si>
  <si>
    <t>Финансовое обеспечение</t>
  </si>
  <si>
    <t>Источник</t>
  </si>
  <si>
    <t>Объем (рублей)</t>
  </si>
  <si>
    <t>Наименование</t>
  </si>
  <si>
    <t>Единица измерения</t>
  </si>
  <si>
    <t>Значение</t>
  </si>
  <si>
    <t>с (год)</t>
  </si>
  <si>
    <t>по (год)</t>
  </si>
  <si>
    <t>Всего</t>
  </si>
  <si>
    <t>в том числе по годам реализации государственной программы</t>
  </si>
  <si>
    <t>Всего****</t>
  </si>
  <si>
    <t>X</t>
  </si>
  <si>
    <t>Всего, из них расходы за счет:</t>
  </si>
  <si>
    <t>№ п/п</t>
  </si>
  <si>
    <t>Соисполнитель, исполнитель основного мероприятия,  исполнитель мероприятия*</t>
  </si>
  <si>
    <t>в том числе по годам реализации муниципальной программы</t>
  </si>
  <si>
    <t>Целевые индикаторы реализации мероприятия (группы мероприятий) муниципальной программы</t>
  </si>
  <si>
    <t>Основное мероприятие: Организация общеобразовательного процесса</t>
  </si>
  <si>
    <t>Комитет по образованию муниципального района</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</si>
  <si>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</si>
  <si>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</si>
  <si>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Комитет по образованию муниципального района, муниципальные учреждения</t>
  </si>
  <si>
    <t>Основное мероприятие: Развитие системы дошкольного образования</t>
  </si>
  <si>
    <t>Основное мероприятие: Развитие системы дополнительного образования</t>
  </si>
  <si>
    <t>Основное мероприятие: Организация методического и финансово-экономического обеспечения в сфере образования</t>
  </si>
  <si>
    <t>Цель подпрограммы "Развитие культуры Называевского муниципального района" - оказание культурных услуг населению</t>
  </si>
  <si>
    <t>Х</t>
  </si>
  <si>
    <t>Задача 1 ПП - обеспечение развития творческого потенциала населения</t>
  </si>
  <si>
    <t>Основное мероприятие - поддержка и развитие самодеятельного народного творчества</t>
  </si>
  <si>
    <t>Мероприятие 1: Обеспечение выполнения функций муниципальными учреждениями</t>
  </si>
  <si>
    <t>Задача 2 ПП - Организация библиотечного обслуживания населения, комплектование и обеспечние сохранности библиотечных фондов</t>
  </si>
  <si>
    <t>Основное мероприятие: Развитие библиотечного дела</t>
  </si>
  <si>
    <t>Основное мероприятие : Сохранение и популяризация объектов наследия и музейного фонда</t>
  </si>
  <si>
    <t>Основное мероприятие: Развитие дополнительного образования детей</t>
  </si>
  <si>
    <t>Основное мероприятие: Административно-хозяйственное обслуживание учреждений культуры</t>
  </si>
  <si>
    <t>Итого по подпрограмме ""Развитие культуры Называевского муниципального района" муниципальной программы</t>
  </si>
  <si>
    <t>Задача 1 ПП - организация работы среди молодежи, направленная на свободное и гармоничное развитие полноценной личности, раскрытие ее творческого потенциала</t>
  </si>
  <si>
    <t>Комитет по делам молодежи, физической культуры и спорта Называевского муниципального района</t>
  </si>
  <si>
    <t>Основное мероприятие: Проведение мероприятий в сфере молодежной политики</t>
  </si>
  <si>
    <t xml:space="preserve">Задача 2 ПП - Реализация мер, направленных на создание условий для развития физической культуры и спорта </t>
  </si>
  <si>
    <t>Основное мероприятие: Развитие физической культуры и спорта</t>
  </si>
  <si>
    <t>Мероприятие 4: Руководство и управление в сфере установленных функций</t>
  </si>
  <si>
    <t>Управление делами Администрации муниципального района</t>
  </si>
  <si>
    <t>Управление делами Администрации муниципального района, экономический отдел Администрации МР</t>
  </si>
  <si>
    <t xml:space="preserve">Итого по подпрограмме "Социальное обеспечение населения, охрана семьи и детства" </t>
  </si>
  <si>
    <t xml:space="preserve">Цель подпрограммы "Развитие системы образования в Называевском муниципальном районе" - обеспечение населения Называевского района качественным образованием современного уровня </t>
  </si>
  <si>
    <t>Задача 1 ПП - повышение доступности качественных услуг в сфере общего образования</t>
  </si>
  <si>
    <t>Всего по муниципальной программе</t>
  </si>
  <si>
    <t>Задача 2 ПП - повышение доступности качественных услуг в сфере дошкольного образования</t>
  </si>
  <si>
    <t>Основное мероприятие: Развитие системы управления в сфере образования</t>
  </si>
  <si>
    <t>Цель подпрограммы "Реализация мероприятий в сфере молодежной политики и развитие физической культуры и спорта в Называевском муниципальном районе" - всестороннее и гармоничное развитие личности, формирование здорового образа жизни и укрепление здоровья населения Называевского муниципального района</t>
  </si>
  <si>
    <t xml:space="preserve">Комитет по делам молодежи, физической культуры и спорта Называевского муниципального района, КУ НМР "Называевский межпоселенческий центр по работе с молодежью" </t>
  </si>
  <si>
    <t>Задача 4 муниципальной программы - Создание условий для стабильного повышения материального благосостояния и уровня социальной защищенности населения, поддержка занятости населения, улучшение демографической ситуации, направленное на постепенную стабилизацию численности населения.</t>
  </si>
  <si>
    <t>Цель подпрограммы "Социальное обеспечение населения, охрана семьи и детства" -создание условий для сохранения и развития "человеческого капитала", улучшения качества жизни населения</t>
  </si>
  <si>
    <t xml:space="preserve">Задача 3 ПП -  содействие занятости населения </t>
  </si>
  <si>
    <t>Основное мероприятие: оказание содействия в трудоустройстве безработным гражданам, организация временного трудоустройства несовершеннолетних</t>
  </si>
  <si>
    <t>Цель МП - Создание условий для развития социальной и культурной сферы Называевского муниципального района</t>
  </si>
  <si>
    <t>Задача 1 МП - Обеспечение максимальной доступности услуг дошкольного, общего, дополнительного образования детей на территории Называевского муниципального района</t>
  </si>
  <si>
    <t>Итого по подпрограмме "Развитие системы образования в Называевском муниципальном районе" муниципальной программы</t>
  </si>
  <si>
    <t>Задача 2 МП -Создание условий для развития культурного и духовного потенциала населения Называевского района, обеспечение свободы творчества и прав граждан на участие в культурной жизни и доступ к культурным ценностям.</t>
  </si>
  <si>
    <t>Задача 3 муниципальной программы: Обеспечение благоприятных условий для реализации муниципальной политики в сфере физической культуры и спорта, молодежной политики в Называевском муниципальном районе.</t>
  </si>
  <si>
    <t>Итого по подпрограмме "Реализация мероприятий в сфере молодежной политики и развитие физической культуры и спорта в Называевском муниципальном районе" муниципальной программы</t>
  </si>
  <si>
    <t>Доля выпускников муниципальных общеобразовательных учреждений, сдавших единый государственный экзамен по русскому языку и математике, в общей численности выпускников муниципальных общеобразовательных учреждений, сдававших единый государственный экзамен по данным предметам</t>
  </si>
  <si>
    <t>%</t>
  </si>
  <si>
    <t>Доля детей в возрасте от 3 до 7 лет, получающих дошкольную образовательную услугу и услугу по их содержанию в муниципальных дошкольных образовательных учреждениях</t>
  </si>
  <si>
    <t>Доля детей в возрасте 5 – 18 лет, получающих услуги по дополнительному образованию в организациях различной организационно-правовой формы и формы собственности, в общей численности детей этой возрастной группы</t>
  </si>
  <si>
    <t>Число культурно-массовых мероприятий</t>
  </si>
  <si>
    <t>ед</t>
  </si>
  <si>
    <t>Доля численности населения, которой доступны библиотечные услуги, в общей численности населения</t>
  </si>
  <si>
    <t>Доля экспонируемых музейных предметов и коллекций в общем количестве</t>
  </si>
  <si>
    <t>Доля детей, получающих услуги в учреждениях дополнительного образования детей в сфере культуры, в общей численности детей</t>
  </si>
  <si>
    <t>Выплата заработной платы   в полном объеме</t>
  </si>
  <si>
    <t>Численность  молодежи (14-30 лет) систематически принимающих участие в мероприятиях по реализации молодежной политики</t>
  </si>
  <si>
    <t>чел</t>
  </si>
  <si>
    <t xml:space="preserve">Увеличение количества мероприятий  по реализации молодёжной политики, проводимых на территории Называевского муниципального района
</t>
  </si>
  <si>
    <t>ед.</t>
  </si>
  <si>
    <t>Увеличение количества мероприятий  в области физической культуры и спорта</t>
  </si>
  <si>
    <t>Задача 1 ПП -Укрепление социальной защищенности граждан пожилого возраста.</t>
  </si>
  <si>
    <t>Основное мероприятие:  обеспечение социальных  выплат гражданам  за выслугу лет</t>
  </si>
  <si>
    <t>Выполнение полномочий по исполнению федерального законодательства и МПА</t>
  </si>
  <si>
    <t>процент</t>
  </si>
  <si>
    <t>Задача 2 ПП - Создание условий для стабильного повышения материального благосостояния и уровня социальной защищенности населения, поддержка граждан при строительстве жилья.</t>
  </si>
  <si>
    <t>х</t>
  </si>
  <si>
    <t>Основное мероприятие - мероприятия в области социальной политики</t>
  </si>
  <si>
    <t>Численность трудоустроенных граждан на общественные работы</t>
  </si>
  <si>
    <t>человек</t>
  </si>
  <si>
    <t>Численность трудоустроенных несовершеннолетних граждан в возрасте от 14 до 18 лет</t>
  </si>
  <si>
    <t>Доля молодых семей, реализовавших право на обеспечение жильем к количеству молодых семей, стоящих в списке нуждающихся</t>
  </si>
  <si>
    <t xml:space="preserve">Комитет по делам молодежи, физической культуры и спорта МР, комитет по образованию </t>
  </si>
  <si>
    <t>Приложение</t>
  </si>
  <si>
    <t xml:space="preserve">к постановлению Администрации муниципального </t>
  </si>
  <si>
    <t>Мероприятие 5: Осуществление государственного полномочия по созданию и организации деятельности комиссии по делам несовершеннолетних и защите их прав</t>
  </si>
  <si>
    <t>Доля рассмотренных персональных дел о правонарушениях несовершеннолетних или с их участием в общем числе дел, поступивших к рассмотрению</t>
  </si>
  <si>
    <t>Администрация Называевского муниципального района</t>
  </si>
  <si>
    <t xml:space="preserve">Мероприятие 1 Обеспечение выполнения функций учреждений общего образования       </t>
  </si>
  <si>
    <t xml:space="preserve">Мероприятие 1: Обеспечение выполнения функций учреждений дополнительного образования    </t>
  </si>
  <si>
    <t>Мероприятие 1: Обеспечение выполнения функций муниципальных учреждений</t>
  </si>
  <si>
    <t>Мероприятие 1: Проведение мероприятий в области спорта и физической культуры</t>
  </si>
  <si>
    <t xml:space="preserve">Мероприятие 1: Обеспечение выполнения функций дошкольных учреждений                    </t>
  </si>
  <si>
    <t>Мероприятие 1:  Выплата пенсии за выслугу лет</t>
  </si>
  <si>
    <t>Мероприятие 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</si>
  <si>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3 Обеспечение выплаты компенсации родительской платы за присмотр и уход за детьми в муниципальных дошкольных образовательных организациях, общеобразовательных организациях, организациях дополнительного образования, реализующих образовательные  программы дошкольного образования</t>
  </si>
  <si>
    <t>Мероприятие 2: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</si>
  <si>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Мероприятие 1: Обеспечение выполнения функций муниципальных учреждений </t>
  </si>
  <si>
    <t>Мероприятие 2: Исполнение судебных актов, предусматривающих взыскание денежных средств за счет казны</t>
  </si>
  <si>
    <t>Мероприятие 3: 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</si>
  <si>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 xml:space="preserve">Управление строительства и ЖКХ Называевского района </t>
  </si>
  <si>
    <t>Мероприятие 1: Участие в организации проведения оплачиваемых общественных работ</t>
  </si>
  <si>
    <t>Мероприятие 2: временное трудоустройство несовершеннолетних в возрасте от 14 до 18 лет в свободное от учебы время</t>
  </si>
  <si>
    <t>Задача 3 ПП- Предоставление доступа к музейным коллекциям (фондам)</t>
  </si>
  <si>
    <t>Задача 4 ПП - Укрепление и развитие материально-технической базы учреждений культуры муниципального района</t>
  </si>
  <si>
    <t xml:space="preserve">процент </t>
  </si>
  <si>
    <t xml:space="preserve">Задача 3 ПП- Повышение доступности 
качественных услуг в сфере дополнительного образования
</t>
  </si>
  <si>
    <t>Задача 4 ПП - развитие инфраструктуры, ресурсного обеспечения системы образования муниципального района</t>
  </si>
  <si>
    <t>Задача 5  ПП - повышение эффективности управления сетью учреждений образования</t>
  </si>
  <si>
    <t>Освоение денежных средств в полном объеме</t>
  </si>
  <si>
    <t>Число специалистов, повысивших уровень квалификации</t>
  </si>
  <si>
    <t xml:space="preserve">Доля детей-сирот и детей, оставшихся без попечения родителей, переданных на воспитание в семью, от общего  количества выявленных детей-сирот и детей, оставшихся без попечения родителей, проживающих на территории Называевского муниципального района.  </t>
  </si>
  <si>
    <t>Освоение денежных средств , выделенных на разработку документов</t>
  </si>
  <si>
    <t xml:space="preserve">Освоение денежных средств в полном объеме </t>
  </si>
  <si>
    <t>Основное мероприятие: Реализация регионального проекта "Современная школа", направленного на достижение целей федерального проекта "Современная школа"</t>
  </si>
  <si>
    <t>Мероприятие 4. Организация горячего питания обучающихся в муниципальных общеобразовательных организациях (обеспечение готовой употреблению пищевой продукцией)</t>
  </si>
  <si>
    <t>Мероприятие 2 Обеспечение выполнения функций муниципальных учреждений (мед. осмотр)</t>
  </si>
  <si>
    <t>Мероприятие 3. Обеспечение выполнения функций муниципальных учреждений (мед. осмотр)</t>
  </si>
  <si>
    <t>Мероприятие 4. Обеспечение выполнения функций муниципальных учреждений (мед. осмотр)</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</si>
  <si>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</si>
  <si>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Мероприятие 2. Содействие в оказании муниципальных услуг учреждениям в сфере культуры муниципальных образований Омской области в части выплаты заработной платы работникам муниципальных учреждений Омской области</t>
  </si>
  <si>
    <t xml:space="preserve">Освоение денежных средст в полном объеме </t>
  </si>
  <si>
    <t>УДО "Называевская ДШИ"</t>
  </si>
  <si>
    <t>Мероприятие 2 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</si>
  <si>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БУК "Культура"</t>
  </si>
  <si>
    <t>БУК "Культура""</t>
  </si>
  <si>
    <t xml:space="preserve"> БУК "Культура"</t>
  </si>
  <si>
    <t xml:space="preserve">Мероприятие 7.  Подготовка стационарных муниципальных детских оздоровительных лагерей </t>
  </si>
  <si>
    <t xml:space="preserve">Мероприятие 6: Организация и осуществление мероприятий по работе с детьми и молодежью в каникулярное время </t>
  </si>
  <si>
    <t>Доля детей в возрасте от 5 до 18 лет, имеющих право на получение дополнительного образования в рамках системы персонифицированного финансирования</t>
  </si>
  <si>
    <t xml:space="preserve">Освоение денежных средств на компенсацию за питание детей-  инвалидов, обучающимся на дому и имеющих ограниченные возможности здоровья в полном объеме </t>
  </si>
  <si>
    <t>Мероприятие 3. Исполнение судебных актов, предусматривающих взыскание денежных средств за счет казны</t>
  </si>
  <si>
    <t>Доля стационарных муниципальных детских оздоровительных лагерей, в которых за счет средств областного бюджета реализованы мероприятия по подготовке к открытию, от общего количества муниципальных детских оздоровительных лагерей, получивших субсидию на указанные цели.</t>
  </si>
  <si>
    <t>Достижение уровня средней номинальной начисленной заработной платы педагогических работников муниципальных организаций дополнительного образования Называевского муниципального района Омской области</t>
  </si>
  <si>
    <t>Доля детей в возрасте от 2 до 7 лет, получающих дошкольную образовательную услугу в муниципальных образовательных учреждениях дошкольного образования, организациях различной организационно-правовой формы и формы собственности, от числа заявившихся на получение услуги.</t>
  </si>
  <si>
    <t>Мероприятие 3: Комплектование книжных фондов библиотек муниципальных образований Омской области</t>
  </si>
  <si>
    <t>Доля новых документов в библиотечном фонде библиотеки</t>
  </si>
  <si>
    <t>Мероприятие 1. Обеспечение функционирования модели персонифицированного финансирования дополнительного образования</t>
  </si>
  <si>
    <t xml:space="preserve">Мероприятие 2. Обеспечение внедрения персонифицированного финансирования </t>
  </si>
  <si>
    <t>Основное мероприятие: Функционирование модели персонифицированного финансирования дополнительного образования детей</t>
  </si>
  <si>
    <t>Комитет по делам молодежи, физической культуры и спорта НМР, КУ НМР "Называевский межпоселенческий центр по работе с молодежью", Комитет по образованию Называевского МР</t>
  </si>
  <si>
    <t xml:space="preserve">Комитет по делам молодежи НМР, КУ НМР "Называевский межпоселенческий центр по работе с молодежью" </t>
  </si>
  <si>
    <t>КУ "ХХДАС НМР"</t>
  </si>
  <si>
    <t>Задача 5 МП- Оказание содействия повышению финансовой устойчивости некоммерческих организаций, осуществляющих деятельность на территории Называевского муниципального района, в целях увеличения объемов услуг, оказываемых ими населению. Повышение профессионального уровня работников и добровольцев некоммерческих организаций</t>
  </si>
  <si>
    <t>Цель подпрограммы "Обеспечение создания условий для эффективного участия социально ориентированных некоммерческих организаций в социально-экономическом развитии муниципального района Омской области"</t>
  </si>
  <si>
    <t>Задача 1 ПП -Содействие повышению финансовой устойчивости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</si>
  <si>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мероприятие:Оказание финансовой поддержки социально ориентированным некоммерческим организациям.</t>
  </si>
  <si>
    <t>Мероприятие 1: Предоставление субсидий социально ориентированным некоммерческим организациям на реализацию мероприятий и социально значимых проектов (программ)</t>
  </si>
  <si>
    <t>Число социально значимых мероприятий, на реализацию которых социально ориентированным некоммерческим организациям предоставлены субсидии</t>
  </si>
  <si>
    <t>Ед.</t>
  </si>
  <si>
    <t>Задача 2 ПП - Создание, развитие, сохранение инфраструктуры поддержки социально ориентированных некоммерческих организаций</t>
  </si>
  <si>
    <t>Основное мероприятие: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</si>
  <si>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реализующим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t>
  </si>
  <si>
    <t>Число социально ориентированных некоммерческих организаций, реализующих мероприятия, направленные на информационно-методическое и ресурсное сопровождение деятельности социально ориентированных некоммерческих организаций, осуществляющих деятельность на территории муниципального района Омской области, при поддержке администрации муниципального района Омской области</t>
  </si>
  <si>
    <t>Задача 3 ПП - Повышение профессионального уровня работников и добровольцев социально ориентированных некоммерческих организаций, осуществляющих деятельность на территории муниципального района Омской области</t>
  </si>
  <si>
    <t>Основное мероприятие: Оказание содействия социально ориентированным некоммерческим организациям в области подготовки,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t>
  </si>
  <si>
    <t>Мероприятие 1: Предоставление субсидий социально ориентированным некоммерческим организациям в целях направления работников и добровольцев социально ориентированных некоммерческих организаций на обучение по основным профессиональным образовательным программам, основным программам профессионального обучения, дополнительным профессиональным программам</t>
  </si>
  <si>
    <t>Число социально ориентированных некоммерческих организаций, получивших субсидии на обучение работников и добровольцев социально ориентированных некоммерческих организаций (включая штатных работников, внешних совместителей, работников, выполнявших работы и (или) оказывающих услуги по договорам гражданско-правового характера)</t>
  </si>
  <si>
    <t xml:space="preserve">Итого по подпрограмме "Поддержка социально ориентированных некоммерческих организаций,
не являющихся государственными (муниципальными) учреждениями" </t>
  </si>
  <si>
    <t>Приложение  № 7</t>
  </si>
  <si>
    <t>Доля населения, принимающего участие в муниципальных официальных физкультурно-оздоровительных, спортивных мероприятиях</t>
  </si>
  <si>
    <t>Количество студентов, которым оказана социальная поддержка</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</si>
  <si>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</si>
  <si>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t>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субсидии местным бюджетам, от общей численности детей в возрасте от 6 до 18 лет, проживающих на территории  муниципальных образований Омской области</t>
  </si>
  <si>
    <t>Комитет по делам молодежи, физической культуры и спорта НМР, Администрация НМР</t>
  </si>
  <si>
    <t>Мероприятие 4. Материально-техническое оснащение муниципальных образовательных учреждений</t>
  </si>
  <si>
    <t>Доля муниципальных образовательных организаций,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в общем количестве муниципальных образовательных организаций,  которым предоставлены субсидии</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</si>
  <si>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</si>
  <si>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Доля муниципальных образовательных организаций Называевского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Называевскому муниципальному району, в общем количестве муниципальных образовательных организаций Называевского района,  которым предоставлены средства указанных субсидий на соответствующие цели</t>
  </si>
  <si>
    <t>Доля муниципальных образовательных организаций Называевского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Называевского муниципального района Омской области</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</si>
  <si>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</si>
  <si>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</si>
  <si>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Достигнута доля обучающихся, получающих основное общее, среднее общее образование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получающих основное общее, среднее общее образование в муниципальных общеобразовательных организациях,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органов местного самоуправления муниципального образования городской округ город Омск Омской области и муниципальных районов Омской области</t>
  </si>
  <si>
    <t xml:space="preserve">  Доля средств, возмещенных (авансированных) подрядчику (поставщику) в связи с осуществлением работ по капитальному ремонту зданий (сооружений) муниципальных общеобразовательных организаций и поставкой таким организациям средств обучения и воспитания, в общем объеме средств, предусмотренных контрактами на осуществление работ по капитальному ремонту зданий (сооружений) муниципальных общеобразовательных организаций и поставку им средств обучения и воспитания с двухлетним циклом осуществления работ на объектах</t>
  </si>
  <si>
    <t>Мероприятие 5. Предоставление дополнительных мер социальной поддержки членам семей участников специальной военной операции.</t>
  </si>
  <si>
    <t>Мероприятие 1.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</si>
  <si>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</si>
  <si>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t>
  </si>
  <si>
    <t xml:space="preserve">  </t>
  </si>
  <si>
    <t xml:space="preserve">В муниципальных образовательных организациях проведены мероприятия по ремонту зданий, установке систем оборудования пожарной и общей безопасности </t>
  </si>
  <si>
    <t>Муниципальными образовательными организациями получено положительное заключение государственной экспертизы проектной документации, содержащее оценку достоверности определения сметной стоимости объекта капитального строительства</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</si>
  <si>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в общем количестве муниципальных образовательных организаций Называевского муниципального района Омской области, которым предоставлены средства указанной субсидии на соответствующие цели</t>
  </si>
  <si>
    <t xml:space="preserve">Выполнены мероприятия по капитальному ремонту общеобразовательных организаций и их оснащению средствами обучения и воспитания в полном объеме </t>
  </si>
  <si>
    <t>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t>
  </si>
  <si>
    <t>к муниципальной программе «Развитие социально-культурной сферы Называевского муниципального района»</t>
  </si>
  <si>
    <t>Мероприятие 5. Обеспечение выполнения функций муниципальных учреждений (мед. осмотр)</t>
  </si>
  <si>
    <t>Мероприятие 6. Исполнение судебных актов, предусматривающих взыскание денежных средств за счет казны</t>
  </si>
  <si>
    <t>Мероприятие 7.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</si>
  <si>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8.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</si>
  <si>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 xml:space="preserve">Мероприятие 9. Компенсация за питание детям -инвалидам, обучающимся на дому и имеющих ограниченные возможности здоровья </t>
  </si>
  <si>
    <t>Мероприятие 10. Ремонт зданий, установка систем и оборудования пожарной и общей безопасности в муниципальных образовательных организациях</t>
  </si>
  <si>
    <t>Мероприятие 11. Материально-техническое оснащение муниципальных образовательных организаций</t>
  </si>
  <si>
    <t xml:space="preserve">Мероприятие 12. Предоставление дополнительных мер социальной поддержки членам семей участников специальной военной операции.
</t>
  </si>
  <si>
    <t>Мероприятие 13. Реализация мероприятий по модернизации школьных систем образования (капитальный ремонт зданий (сооружений) и оснащение средствами обучения и воспитания муниципальных общеобразовательных организаций)</t>
  </si>
  <si>
    <t>Мероприятие 14: Проведение строительного контроля при выполнении работ по капитальному ремонту объекта: "Капитальный ремонт здания МБОУ "Называевская средняя общеобразовательная школа № 1" Омской области, расположенного по адресу: Омская область, г. Называевск, ул. Красная, д. 105"</t>
  </si>
  <si>
    <t>Мероприятие 6: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</si>
  <si>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Мероприятие 7: Ремонт зданий, установка систем и оборудования пожарной безопасности в муниципальных образовательных организациях</t>
  </si>
  <si>
    <t>Мероприятие 1.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</si>
  <si>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3. Софинансирование расходов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</si>
  <si>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Мероприятие 2: Приобретение спортивного инвентаря</t>
  </si>
  <si>
    <t>Мероприятие 3: Проведение спортивных мероприятий</t>
  </si>
  <si>
    <t>Мероприятие 1. Организация и осуществление деятельности по опеке и попечительству над несовершеннолетними</t>
  </si>
  <si>
    <t>Мероприятие 2. Ежемесячное денежное вознаграждение опекунам (попечителям, приемным родителям)</t>
  </si>
  <si>
    <t>Мероприятие 3 :Предоставление приемным семьям мер социальной поддержки</t>
  </si>
  <si>
    <t>Мероприятие 4: 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</si>
  <si>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 xml:space="preserve">Мероприятие 5: Реализация мероприятий по предоставлению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 </t>
  </si>
  <si>
    <t>Мероприятие 6: Меры социальной поддержки студентам, обучающихся в государственных учреждениях среднего профессионального или высшего образования по программам подготовки педагогических кадров, заключивших договор о целевом обучении</t>
  </si>
  <si>
    <t>Мероприятие 7: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</si>
  <si>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Выполнение в полном объеме полномочий по исполнению принятых муниципальных правовых актов в сфере социальной политике</t>
  </si>
  <si>
    <t>Структура муниципальной программы "Развитие социально-культурной сферы Называевского муниципального района" на 2025-2030 годы</t>
  </si>
  <si>
    <t>Мероприятие 15: Единовременная денежная выплата педагогическим работникам</t>
  </si>
  <si>
    <t>Основное мероприятие: Реализация регионального проекта «Педагоги и наставники», направленного на достижение целей национального проекта «Молодежь и дети»</t>
  </si>
  <si>
    <t>района от 30.01.2025 № 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</si>
</sst>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р_._-;\-* #,##0.00_р_._-;_-* &quot;-&quot;??_р_._-;_-@_-"/>
    <numFmt numFmtId="165" formatCode="_-* #,##0.00\ _р_._-;\-* #,##0.00\ _р_._-;_-* &quot;-&quot;??\ _р_._-;_-@_-"/>
  </numFmts>
  <fonts count="10" x14ac:knownFonts="1">
    <font>
      <sz val="11"/>
      <color theme="1"/>
      <name val="Calibri"/>
      <family val="2"/>
      <charset val="204"/>
      <scheme val="minor"/>
    </font>
    <font>
      <sz val="11"/>
      <color indexed="8"/>
      <name val="Calibri"/>
      <family val="2"/>
      <charset val="204"/>
    </font>
    <font>
      <sz val="11"/>
      <color indexed="8"/>
      <name val="Times New Roman"/>
      <family val="1"/>
      <charset val="204"/>
    </font>
    <font>
      <sz val="11"/>
      <color theme="1"/>
      <name val="Times New Roman"/>
      <family val="1"/>
      <charset val="204"/>
    </font>
    <font>
      <b/>
      <sz val="11"/>
      <color indexed="8"/>
      <name val="Times New Roman"/>
      <family val="1"/>
      <charset val="204"/>
    </font>
    <font>
      <sz val="11"/>
      <color indexed="14"/>
      <name val="Times New Roman"/>
      <family val="1"/>
      <charset val="204"/>
    </font>
    <font>
      <sz val="11"/>
      <name val="Times New Roman"/>
      <family val="1"/>
      <charset val="204"/>
    </font>
    <font>
      <sz val="11"/>
      <color indexed="59"/>
      <name val="Times New Roman"/>
      <family val="1"/>
      <charset val="204"/>
    </font>
    <font>
      <sz val="11"/>
      <color indexed="53"/>
      <name val="Times New Roman"/>
      <family val="1"/>
      <charset val="204"/>
    </font>
    <font>
      <sz val="11"/>
      <color rgb="FF00000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9"/>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xf numFmtId="165" fontId="1" fillId="0" borderId="0" applyFont="0" applyFill="0" applyBorder="0" applyAlignment="0" applyProtection="0"/>
  </cellStyleXfs>
  <cellXfs count="299">
    <xf numFmtId="0" fontId="0" fillId="0" borderId="0" xfId="0"/>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0" borderId="1" xfId="0" applyFont="1" applyFill="1" applyBorder="1" applyAlignment="1">
      <alignment horizontal="center" vertical="top" wrapText="1"/>
    </xf>
    <xf numFmtId="0" fontId="2" fillId="0" borderId="0" xfId="0" applyFont="1" applyFill="1" applyBorder="1" applyAlignment="1">
      <alignment horizontal="left" vertical="top"/>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top"/>
    </xf>
    <xf numFmtId="0" fontId="2" fillId="0" borderId="0" xfId="0" applyFont="1" applyFill="1" applyAlignment="1">
      <alignment horizontal="center" vertical="top"/>
    </xf>
    <xf numFmtId="0" fontId="2" fillId="0" borderId="1" xfId="0" applyFont="1" applyFill="1" applyBorder="1" applyAlignment="1">
      <alignment horizontal="left" vertical="top" wrapText="1"/>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3" borderId="1" xfId="0" applyFont="1" applyFill="1" applyBorder="1" applyAlignment="1">
      <alignment horizontal="left" vertical="top" wrapText="1"/>
    </xf>
    <xf numFmtId="0" fontId="2"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3" borderId="1" xfId="0" applyFont="1" applyFill="1" applyBorder="1" applyAlignment="1">
      <alignment horizontal="left" vertical="top" wrapText="1"/>
    </xf>
    <xf numFmtId="4" fontId="2" fillId="0"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top" wrapText="1"/>
    </xf>
    <xf numFmtId="0" fontId="0" fillId="0" borderId="3" xfId="0" applyFont="1" applyFill="1" applyBorder="1" applyAlignment="1">
      <alignment horizontal="left" vertical="top" wrapText="1"/>
    </xf>
    <xf numFmtId="4" fontId="2" fillId="3" borderId="1" xfId="0" applyNumberFormat="1" applyFont="1" applyFill="1" applyBorder="1" applyAlignment="1">
      <alignment horizontal="center" vertical="center" wrapText="1"/>
    </xf>
    <xf numFmtId="0" fontId="0" fillId="0" borderId="4" xfId="0" applyFont="1" applyFill="1" applyBorder="1" applyAlignment="1">
      <alignment horizontal="left" vertical="top" wrapText="1"/>
    </xf>
    <xf numFmtId="0" fontId="2" fillId="4" borderId="1" xfId="0" applyFont="1" applyFill="1" applyBorder="1" applyAlignment="1">
      <alignment horizontal="left" vertical="top" wrapText="1"/>
    </xf>
    <xf numFmtId="164" fontId="2" fillId="0" borderId="0" xfId="0" applyNumberFormat="1" applyFont="1" applyFill="1" applyAlignment="1">
      <alignment horizontal="left" vertical="top"/>
    </xf>
    <xf numFmtId="4" fontId="2" fillId="0" borderId="0" xfId="0" applyNumberFormat="1" applyFont="1" applyFill="1"/>
    <xf numFmtId="4" fontId="2" fillId="0" borderId="0" xfId="0" applyNumberFormat="1" applyFont="1" applyFill="1" applyAlignment="1">
      <alignment horizontal="left" vertical="top"/>
    </xf>
    <xf numFmtId="0" fontId="2" fillId="0" borderId="0" xfId="0" applyFont="1" applyFill="1"/>
    <xf numFmtId="0" fontId="2" fillId="2" borderId="0" xfId="0" applyFont="1" applyFill="1" applyAlignment="1">
      <alignment horizontal="left" vertical="top"/>
    </xf>
    <xf numFmtId="0" fontId="2" fillId="0" borderId="0" xfId="0" applyFont="1" applyFill="1" applyAlignment="1">
      <alignment vertical="top"/>
    </xf>
    <xf numFmtId="0" fontId="2" fillId="0" borderId="1" xfId="0" applyFont="1" applyFill="1" applyBorder="1" applyAlignment="1">
      <alignment vertical="center" wrapText="1"/>
    </xf>
    <xf numFmtId="0" fontId="2" fillId="0" borderId="11" xfId="0" applyFont="1" applyFill="1" applyBorder="1" applyAlignment="1">
      <alignment vertical="top" wrapText="1"/>
    </xf>
    <xf numFmtId="0" fontId="2" fillId="2" borderId="0" xfId="0" applyFont="1" applyFill="1" applyAlignment="1">
      <alignment vertical="top"/>
    </xf>
    <xf numFmtId="4" fontId="2" fillId="0" borderId="1" xfId="0" applyNumberFormat="1" applyFont="1" applyFill="1" applyBorder="1" applyAlignment="1">
      <alignment horizontal="center" vertical="center"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7" fillId="3" borderId="1" xfId="1" applyNumberFormat="1" applyFont="1" applyFill="1" applyBorder="1" applyAlignment="1">
      <alignment horizontal="center" vertical="top" wrapText="1"/>
    </xf>
    <xf numFmtId="4" fontId="7" fillId="3" borderId="1" xfId="0" applyNumberFormat="1" applyFont="1" applyFill="1" applyBorder="1" applyAlignment="1">
      <alignment horizontal="center" vertical="top" wrapText="1"/>
    </xf>
    <xf numFmtId="4" fontId="6" fillId="0" borderId="1" xfId="0" applyNumberFormat="1" applyFont="1" applyFill="1" applyBorder="1" applyAlignment="1">
      <alignment horizontal="center" vertical="center" wrapText="1"/>
    </xf>
    <xf numFmtId="4" fontId="2" fillId="3" borderId="1" xfId="1" applyNumberFormat="1" applyFont="1" applyFill="1" applyBorder="1" applyAlignment="1">
      <alignment horizontal="right" vertical="top" wrapText="1"/>
    </xf>
    <xf numFmtId="4" fontId="2" fillId="3" borderId="1" xfId="0" applyNumberFormat="1" applyFont="1" applyFill="1" applyBorder="1" applyAlignment="1">
      <alignment horizontal="right" vertical="top" wrapText="1"/>
    </xf>
    <xf numFmtId="4" fontId="2" fillId="4" borderId="1" xfId="1" applyNumberFormat="1" applyFont="1" applyFill="1" applyBorder="1" applyAlignment="1">
      <alignment horizontal="center" vertical="center" wrapText="1"/>
    </xf>
    <xf numFmtId="4" fontId="2" fillId="4" borderId="1" xfId="0" applyNumberFormat="1" applyFont="1" applyFill="1" applyBorder="1" applyAlignment="1">
      <alignment horizontal="center" vertical="center"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4" xfId="0"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0" fillId="0" borderId="2" xfId="0" applyFont="1" applyFill="1" applyBorder="1" applyAlignment="1">
      <alignment horizontal="left" vertical="top" wrapText="1"/>
    </xf>
    <xf numFmtId="0" fontId="2" fillId="0" borderId="0" xfId="0" applyFont="1" applyFill="1" applyAlignment="1">
      <alignment horizontal="left" vertical="top"/>
    </xf>
    <xf numFmtId="0" fontId="7"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2" fillId="5" borderId="0" xfId="0" applyFont="1" applyFill="1" applyAlignment="1">
      <alignment horizontal="left" vertical="top"/>
    </xf>
    <xf numFmtId="0" fontId="2" fillId="5" borderId="1" xfId="0" applyFont="1" applyFill="1" applyBorder="1" applyAlignment="1">
      <alignment horizontal="center" vertical="top" wrapText="1"/>
    </xf>
    <xf numFmtId="0" fontId="2" fillId="5" borderId="1" xfId="0" applyFont="1" applyFill="1" applyBorder="1" applyAlignment="1">
      <alignment horizontal="center" vertical="center" wrapText="1"/>
    </xf>
    <xf numFmtId="165" fontId="2" fillId="5" borderId="1" xfId="1" applyFont="1" applyFill="1" applyBorder="1" applyAlignment="1">
      <alignment horizontal="center" vertical="top" wrapText="1"/>
    </xf>
    <xf numFmtId="4" fontId="6"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wrapText="1"/>
    </xf>
    <xf numFmtId="4" fontId="7" fillId="5" borderId="1" xfId="1" applyNumberFormat="1" applyFont="1" applyFill="1" applyBorder="1" applyAlignment="1">
      <alignment horizontal="center" vertical="top" wrapText="1"/>
    </xf>
    <xf numFmtId="4" fontId="7" fillId="5" borderId="1"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top" wrapText="1"/>
    </xf>
    <xf numFmtId="4" fontId="2" fillId="5" borderId="1" xfId="0" applyNumberFormat="1" applyFont="1" applyFill="1" applyBorder="1" applyAlignment="1">
      <alignment horizontal="center" vertical="center" wrapText="1"/>
    </xf>
    <xf numFmtId="4" fontId="2" fillId="5" borderId="1" xfId="1" applyNumberFormat="1" applyFont="1" applyFill="1" applyBorder="1" applyAlignment="1">
      <alignment horizontal="center" vertical="top" wrapText="1"/>
    </xf>
    <xf numFmtId="164" fontId="2" fillId="5" borderId="0" xfId="0" applyNumberFormat="1" applyFont="1" applyFill="1" applyAlignment="1">
      <alignment horizontal="left" vertical="top"/>
    </xf>
    <xf numFmtId="4" fontId="2" fillId="5" borderId="0" xfId="0" applyNumberFormat="1" applyFont="1" applyFill="1" applyAlignment="1">
      <alignment horizontal="left" vertical="top"/>
    </xf>
    <xf numFmtId="0" fontId="2" fillId="5" borderId="1"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0" xfId="0" applyFont="1" applyFill="1" applyAlignment="1">
      <alignment horizontal="left" vertical="top"/>
    </xf>
    <xf numFmtId="2" fontId="7" fillId="0" borderId="0" xfId="0" applyNumberFormat="1" applyFont="1" applyFill="1" applyBorder="1" applyAlignment="1">
      <alignment vertical="top" wrapText="1"/>
    </xf>
    <xf numFmtId="1" fontId="7" fillId="0" borderId="0" xfId="0" applyNumberFormat="1" applyFont="1" applyFill="1" applyBorder="1" applyAlignment="1">
      <alignment vertical="top"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0" fontId="2" fillId="0" borderId="0" xfId="0" applyFont="1" applyFill="1" applyAlignment="1">
      <alignment horizontal="left" vertical="top"/>
    </xf>
    <xf numFmtId="0" fontId="0" fillId="0" borderId="4" xfId="0" applyFont="1" applyFill="1" applyBorder="1" applyAlignment="1">
      <alignment horizontal="center" vertical="top" wrapText="1"/>
    </xf>
    <xf numFmtId="0" fontId="7" fillId="0" borderId="4" xfId="0" applyFont="1" applyFill="1" applyBorder="1" applyAlignment="1">
      <alignment horizontal="left" vertical="top" wrapText="1"/>
    </xf>
    <xf numFmtId="0" fontId="7" fillId="0" borderId="4" xfId="0" applyFont="1" applyFill="1" applyBorder="1" applyAlignment="1">
      <alignment horizontal="center" vertical="top" wrapText="1"/>
    </xf>
    <xf numFmtId="0" fontId="2" fillId="0" borderId="1" xfId="0" applyFont="1" applyFill="1" applyBorder="1" applyAlignment="1">
      <alignment vertical="top" wrapText="1"/>
    </xf>
    <xf numFmtId="0" fontId="7" fillId="0" borderId="4" xfId="0" applyFont="1" applyFill="1" applyBorder="1" applyAlignment="1">
      <alignment horizontal="center" vertical="top" wrapText="1"/>
    </xf>
    <xf numFmtId="2" fontId="7" fillId="0" borderId="1"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5" borderId="11" xfId="0" applyFont="1" applyFill="1" applyBorder="1" applyAlignment="1">
      <alignment vertical="top" wrapText="1"/>
    </xf>
    <xf numFmtId="2" fontId="7" fillId="0" borderId="3" xfId="0" applyNumberFormat="1" applyFont="1" applyFill="1" applyBorder="1" applyAlignment="1">
      <alignment vertical="top" wrapText="1"/>
    </xf>
    <xf numFmtId="2" fontId="7" fillId="0" borderId="4" xfId="0" applyNumberFormat="1" applyFont="1" applyFill="1" applyBorder="1" applyAlignment="1">
      <alignment vertical="top" wrapText="1"/>
    </xf>
    <xf numFmtId="2" fontId="7" fillId="0" borderId="2" xfId="0" applyNumberFormat="1" applyFont="1" applyFill="1" applyBorder="1" applyAlignment="1">
      <alignment vertical="top" wrapText="1"/>
    </xf>
    <xf numFmtId="0"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0" fillId="0" borderId="4" xfId="0" applyFont="1" applyFill="1" applyBorder="1" applyAlignment="1">
      <alignment horizontal="left" vertical="top" wrapText="1"/>
    </xf>
    <xf numFmtId="0" fontId="2" fillId="5" borderId="1" xfId="0" applyFont="1" applyFill="1" applyBorder="1" applyAlignment="1">
      <alignment vertical="top" wrapText="1"/>
    </xf>
    <xf numFmtId="4" fontId="2" fillId="5" borderId="2" xfId="0" applyNumberFormat="1" applyFont="1" applyFill="1" applyBorder="1" applyAlignment="1">
      <alignment horizontal="center" vertical="top" wrapText="1"/>
    </xf>
    <xf numFmtId="0" fontId="2" fillId="3" borderId="0" xfId="0" applyFont="1" applyFill="1" applyAlignment="1">
      <alignment horizontal="left" vertical="top"/>
    </xf>
    <xf numFmtId="4" fontId="2" fillId="5" borderId="3"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6" fillId="5" borderId="1" xfId="0" applyFont="1" applyFill="1" applyBorder="1" applyAlignment="1">
      <alignment horizontal="left" vertical="top" wrapText="1"/>
    </xf>
    <xf numFmtId="0" fontId="7"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4" fontId="3" fillId="5" borderId="1" xfId="1" applyNumberFormat="1" applyFont="1" applyFill="1" applyBorder="1" applyAlignment="1">
      <alignment horizontal="center" vertical="top" wrapText="1"/>
    </xf>
    <xf numFmtId="4" fontId="6" fillId="5" borderId="1" xfId="0" applyNumberFormat="1" applyFont="1" applyFill="1" applyBorder="1" applyAlignment="1">
      <alignment horizontal="center" vertical="top"/>
    </xf>
    <xf numFmtId="4" fontId="2" fillId="5" borderId="1" xfId="0" applyNumberFormat="1" applyFont="1" applyFill="1" applyBorder="1" applyAlignment="1">
      <alignment horizontal="center" vertical="top"/>
    </xf>
    <xf numFmtId="4" fontId="6" fillId="5" borderId="0" xfId="0" applyNumberFormat="1" applyFont="1" applyFill="1" applyAlignment="1">
      <alignment horizontal="center" vertical="top"/>
    </xf>
    <xf numFmtId="4" fontId="2" fillId="5" borderId="0" xfId="0" applyNumberFormat="1" applyFont="1" applyFill="1" applyAlignment="1">
      <alignment horizontal="center" vertical="top"/>
    </xf>
    <xf numFmtId="4" fontId="6" fillId="5" borderId="1" xfId="0" applyNumberFormat="1" applyFont="1" applyFill="1" applyBorder="1" applyAlignment="1">
      <alignment horizontal="center" vertical="center" wrapText="1"/>
    </xf>
    <xf numFmtId="0" fontId="7" fillId="0" borderId="4" xfId="0" applyFont="1" applyFill="1" applyBorder="1" applyAlignment="1">
      <alignment horizontal="left" vertical="top" wrapText="1"/>
    </xf>
    <xf numFmtId="0" fontId="2" fillId="0" borderId="0" xfId="0" applyFont="1" applyFill="1" applyAlignment="1">
      <alignment horizontal="left" vertical="top"/>
    </xf>
    <xf numFmtId="4" fontId="2" fillId="3" borderId="1" xfId="1" applyNumberFormat="1"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4" fontId="7" fillId="5" borderId="3" xfId="0" applyNumberFormat="1" applyFont="1" applyFill="1" applyBorder="1" applyAlignment="1">
      <alignment horizontal="center" vertical="top" wrapText="1"/>
    </xf>
    <xf numFmtId="0" fontId="2" fillId="0" borderId="4"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3" fillId="5" borderId="1" xfId="0" applyNumberFormat="1" applyFont="1" applyFill="1" applyBorder="1" applyAlignment="1">
      <alignment horizontal="center" vertical="top"/>
    </xf>
    <xf numFmtId="4" fontId="7" fillId="5" borderId="1" xfId="0" applyNumberFormat="1" applyFont="1" applyFill="1" applyBorder="1" applyAlignment="1">
      <alignment horizontal="center" vertical="top"/>
    </xf>
    <xf numFmtId="0" fontId="2" fillId="0" borderId="3" xfId="0" applyFont="1" applyFill="1" applyBorder="1" applyAlignment="1">
      <alignment horizontal="left" vertical="top" wrapText="1"/>
    </xf>
    <xf numFmtId="4" fontId="2" fillId="5" borderId="2"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2" fillId="0" borderId="0" xfId="0" applyFont="1" applyFill="1" applyAlignment="1">
      <alignment horizontal="left" vertical="top"/>
    </xf>
    <xf numFmtId="0" fontId="7" fillId="0" borderId="4" xfId="0" applyFont="1" applyFill="1" applyBorder="1" applyAlignment="1">
      <alignment horizontal="left" vertical="top" wrapText="1"/>
    </xf>
    <xf numFmtId="0" fontId="2" fillId="0" borderId="3" xfId="0" applyFont="1" applyFill="1" applyBorder="1" applyAlignment="1">
      <alignment horizontal="center" vertical="top" wrapText="1"/>
    </xf>
    <xf numFmtId="0" fontId="2" fillId="0" borderId="4" xfId="0" applyFont="1" applyFill="1" applyBorder="1" applyAlignment="1">
      <alignment horizontal="center" vertical="top" wrapText="1"/>
    </xf>
    <xf numFmtId="0" fontId="2" fillId="0" borderId="2" xfId="0" applyFont="1" applyFill="1" applyBorder="1" applyAlignment="1">
      <alignment horizontal="center" vertical="top" wrapText="1"/>
    </xf>
    <xf numFmtId="0" fontId="2" fillId="0" borderId="1" xfId="0" applyFont="1" applyFill="1" applyBorder="1" applyAlignment="1">
      <alignment horizontal="center" vertical="top" wrapText="1"/>
    </xf>
    <xf numFmtId="1" fontId="7" fillId="0" borderId="3" xfId="0" applyNumberFormat="1" applyFont="1" applyFill="1" applyBorder="1" applyAlignment="1">
      <alignment horizontal="center" vertical="top" wrapText="1"/>
    </xf>
    <xf numFmtId="1" fontId="7" fillId="0" borderId="4" xfId="0" applyNumberFormat="1" applyFont="1" applyFill="1" applyBorder="1" applyAlignment="1">
      <alignment horizontal="center" vertical="top" wrapText="1"/>
    </xf>
    <xf numFmtId="1" fontId="7" fillId="0" borderId="2" xfId="0" applyNumberFormat="1"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2" fillId="0" borderId="0" xfId="0" applyFont="1" applyFill="1" applyAlignment="1">
      <alignment horizontal="left" vertical="top"/>
    </xf>
    <xf numFmtId="0" fontId="2" fillId="0" borderId="0" xfId="0" applyFont="1" applyFill="1" applyAlignment="1">
      <alignment horizontal="left"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6" fillId="0" borderId="2" xfId="0" applyFont="1" applyFill="1" applyBorder="1" applyAlignment="1">
      <alignment horizontal="center" vertical="top" wrapText="1"/>
    </xf>
    <xf numFmtId="0" fontId="2" fillId="0" borderId="11" xfId="0" applyFont="1" applyFill="1" applyBorder="1" applyAlignment="1">
      <alignment horizontal="center" vertical="top" wrapText="1"/>
    </xf>
    <xf numFmtId="0" fontId="2" fillId="0" borderId="9" xfId="0" applyFont="1" applyFill="1" applyBorder="1" applyAlignment="1">
      <alignment horizontal="center" vertical="top" wrapText="1"/>
    </xf>
    <xf numFmtId="0" fontId="4" fillId="0" borderId="12" xfId="0" applyFont="1" applyFill="1" applyBorder="1" applyAlignment="1">
      <alignment horizontal="center" vertical="top"/>
    </xf>
    <xf numFmtId="0" fontId="2" fillId="5" borderId="3" xfId="0" applyFont="1" applyFill="1" applyBorder="1" applyAlignment="1">
      <alignment horizontal="center" vertical="top" wrapText="1"/>
    </xf>
    <xf numFmtId="0" fontId="2" fillId="5" borderId="4" xfId="0" applyFont="1" applyFill="1" applyBorder="1" applyAlignment="1">
      <alignment horizontal="center" vertical="top" wrapText="1"/>
    </xf>
    <xf numFmtId="0" fontId="2" fillId="5" borderId="2" xfId="0" applyFont="1" applyFill="1" applyBorder="1" applyAlignment="1">
      <alignment horizontal="center" vertical="top" wrapText="1"/>
    </xf>
    <xf numFmtId="0" fontId="6" fillId="5" borderId="3" xfId="0" applyFont="1" applyFill="1" applyBorder="1" applyAlignment="1">
      <alignment horizontal="center" vertical="top" wrapText="1"/>
    </xf>
    <xf numFmtId="0" fontId="6" fillId="5" borderId="4" xfId="0" applyFont="1" applyFill="1" applyBorder="1" applyAlignment="1">
      <alignment horizontal="center" vertical="top" wrapText="1"/>
    </xf>
    <xf numFmtId="0" fontId="6" fillId="5" borderId="2" xfId="0" applyFont="1" applyFill="1" applyBorder="1" applyAlignment="1">
      <alignment horizontal="center" vertical="top" wrapText="1"/>
    </xf>
    <xf numFmtId="0" fontId="6" fillId="5" borderId="3" xfId="0" applyFont="1" applyFill="1" applyBorder="1" applyAlignment="1">
      <alignment horizontal="left" vertical="top" wrapText="1"/>
    </xf>
    <xf numFmtId="0" fontId="6" fillId="5" borderId="4" xfId="0" applyFont="1" applyFill="1" applyBorder="1" applyAlignment="1">
      <alignment horizontal="left" vertical="top" wrapText="1"/>
    </xf>
    <xf numFmtId="0" fontId="6" fillId="5" borderId="2" xfId="0" applyFont="1" applyFill="1" applyBorder="1" applyAlignment="1">
      <alignment horizontal="left" vertical="top" wrapText="1"/>
    </xf>
    <xf numFmtId="0" fontId="2" fillId="3" borderId="3" xfId="0" applyFont="1" applyFill="1" applyBorder="1" applyAlignment="1">
      <alignment horizontal="center" vertical="top" wrapText="1"/>
    </xf>
    <xf numFmtId="0" fontId="2" fillId="3" borderId="4"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5" borderId="3" xfId="0" applyFont="1" applyFill="1" applyBorder="1" applyAlignment="1">
      <alignment vertical="top" wrapText="1"/>
    </xf>
    <xf numFmtId="0" fontId="2" fillId="5" borderId="4" xfId="0" applyFont="1" applyFill="1" applyBorder="1" applyAlignment="1">
      <alignment vertical="top" wrapText="1"/>
    </xf>
    <xf numFmtId="0" fontId="2" fillId="5"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2" fontId="7" fillId="0" borderId="3" xfId="0" applyNumberFormat="1" applyFont="1" applyFill="1" applyBorder="1" applyAlignment="1">
      <alignment horizontal="center" vertical="top" wrapText="1"/>
    </xf>
    <xf numFmtId="2" fontId="7" fillId="0" borderId="4" xfId="0" applyNumberFormat="1" applyFont="1" applyFill="1" applyBorder="1" applyAlignment="1">
      <alignment horizontal="center" vertical="top" wrapText="1"/>
    </xf>
    <xf numFmtId="2" fontId="7" fillId="0" borderId="2" xfId="0" applyNumberFormat="1"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7" fillId="0" borderId="2" xfId="0" applyFont="1" applyFill="1" applyBorder="1" applyAlignment="1">
      <alignment horizontal="center" vertical="top" wrapText="1"/>
    </xf>
    <xf numFmtId="0" fontId="7" fillId="5" borderId="3"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2" xfId="0" applyFont="1" applyFill="1" applyBorder="1" applyAlignment="1">
      <alignment horizontal="center"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2" xfId="0" applyFont="1" applyFill="1" applyBorder="1" applyAlignment="1">
      <alignment horizontal="left" vertical="top" wrapText="1"/>
    </xf>
    <xf numFmtId="0" fontId="7" fillId="5" borderId="3" xfId="0" applyFont="1" applyFill="1" applyBorder="1" applyAlignment="1">
      <alignment horizontal="left" vertical="top" wrapText="1"/>
    </xf>
    <xf numFmtId="0" fontId="7" fillId="5" borderId="4" xfId="0" applyFont="1" applyFill="1" applyBorder="1" applyAlignment="1">
      <alignment horizontal="left" vertical="top" wrapText="1"/>
    </xf>
    <xf numFmtId="0" fontId="7" fillId="5" borderId="2" xfId="0" applyFont="1" applyFill="1" applyBorder="1" applyAlignment="1">
      <alignment horizontal="left" vertical="top" wrapText="1"/>
    </xf>
    <xf numFmtId="9" fontId="2" fillId="0" borderId="3" xfId="0" applyNumberFormat="1" applyFont="1" applyFill="1" applyBorder="1" applyAlignment="1">
      <alignment horizontal="center" vertical="top" wrapText="1"/>
    </xf>
    <xf numFmtId="9" fontId="2" fillId="0" borderId="4" xfId="0" applyNumberFormat="1" applyFont="1" applyFill="1" applyBorder="1" applyAlignment="1">
      <alignment horizontal="center" vertical="top" wrapText="1"/>
    </xf>
    <xf numFmtId="9" fontId="2" fillId="0" borderId="2" xfId="0" applyNumberFormat="1" applyFont="1" applyFill="1" applyBorder="1" applyAlignment="1">
      <alignment horizontal="center" vertical="top" wrapText="1"/>
    </xf>
    <xf numFmtId="1" fontId="2" fillId="0" borderId="3" xfId="0" applyNumberFormat="1" applyFont="1" applyFill="1" applyBorder="1" applyAlignment="1">
      <alignment horizontal="center" vertical="top" wrapText="1"/>
    </xf>
    <xf numFmtId="1" fontId="2" fillId="0" borderId="4" xfId="0" applyNumberFormat="1" applyFont="1" applyFill="1" applyBorder="1" applyAlignment="1">
      <alignment horizontal="center" vertical="top" wrapText="1"/>
    </xf>
    <xf numFmtId="1" fontId="2" fillId="0" borderId="2" xfId="0" applyNumberFormat="1" applyFont="1" applyFill="1" applyBorder="1" applyAlignment="1">
      <alignment horizontal="center" vertical="top" wrapText="1"/>
    </xf>
    <xf numFmtId="0" fontId="8" fillId="0" borderId="3" xfId="0" applyFont="1" applyFill="1" applyBorder="1" applyAlignment="1">
      <alignment horizontal="center" vertical="top" wrapText="1"/>
    </xf>
    <xf numFmtId="0" fontId="8" fillId="0" borderId="4" xfId="0" applyFont="1" applyFill="1" applyBorder="1" applyAlignment="1">
      <alignment horizontal="center" vertical="top" wrapText="1"/>
    </xf>
    <xf numFmtId="0" fontId="8" fillId="0" borderId="2" xfId="0" applyFont="1" applyFill="1" applyBorder="1" applyAlignment="1">
      <alignment horizontal="center" vertical="top" wrapText="1"/>
    </xf>
    <xf numFmtId="0" fontId="7" fillId="0" borderId="3" xfId="0" applyNumberFormat="1" applyFont="1" applyFill="1" applyBorder="1" applyAlignment="1">
      <alignment horizontal="center" vertical="top" wrapText="1"/>
    </xf>
    <xf numFmtId="0" fontId="7" fillId="0" borderId="4" xfId="0" applyNumberFormat="1" applyFont="1" applyFill="1" applyBorder="1" applyAlignment="1">
      <alignment horizontal="center" vertical="top" wrapText="1"/>
    </xf>
    <xf numFmtId="0" fontId="7" fillId="0" borderId="2" xfId="0" applyNumberFormat="1" applyFont="1" applyFill="1" applyBorder="1" applyAlignment="1">
      <alignment horizontal="center" vertical="top" wrapText="1"/>
    </xf>
    <xf numFmtId="0" fontId="2" fillId="0" borderId="0" xfId="0" applyFont="1" applyFill="1" applyAlignment="1">
      <alignment horizontal="right" vertical="justify" wrapText="1"/>
    </xf>
    <xf numFmtId="0" fontId="2" fillId="4" borderId="3" xfId="0" applyFont="1" applyFill="1" applyBorder="1" applyAlignment="1">
      <alignment horizontal="center" vertical="top" wrapText="1"/>
    </xf>
    <xf numFmtId="0" fontId="2" fillId="4" borderId="4" xfId="0" applyFont="1" applyFill="1" applyBorder="1" applyAlignment="1">
      <alignment horizontal="center" vertical="top" wrapText="1"/>
    </xf>
    <xf numFmtId="0" fontId="2" fillId="4" borderId="2" xfId="0" applyFont="1" applyFill="1" applyBorder="1" applyAlignment="1">
      <alignment horizontal="center" vertical="top" wrapText="1"/>
    </xf>
    <xf numFmtId="0" fontId="0" fillId="0" borderId="3" xfId="0" applyFont="1" applyFill="1" applyBorder="1" applyAlignment="1">
      <alignment horizontal="left" vertical="top" wrapText="1"/>
    </xf>
    <xf numFmtId="0" fontId="0" fillId="0" borderId="4" xfId="0" applyFont="1" applyFill="1" applyBorder="1" applyAlignment="1">
      <alignment horizontal="left" vertical="top" wrapText="1"/>
    </xf>
    <xf numFmtId="0" fontId="0" fillId="0" borderId="2" xfId="0" applyFont="1" applyFill="1" applyBorder="1" applyAlignment="1">
      <alignment horizontal="left" vertical="top" wrapText="1"/>
    </xf>
    <xf numFmtId="0" fontId="2" fillId="4" borderId="3" xfId="0" applyFont="1" applyFill="1" applyBorder="1" applyAlignment="1">
      <alignment horizontal="left" vertical="top" wrapText="1"/>
    </xf>
    <xf numFmtId="0" fontId="2" fillId="4" borderId="4" xfId="0" applyFont="1" applyFill="1" applyBorder="1" applyAlignment="1">
      <alignment horizontal="left" vertical="top" wrapText="1"/>
    </xf>
    <xf numFmtId="0" fontId="2" fillId="4" borderId="2"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5" borderId="1" xfId="0" applyFont="1" applyFill="1" applyBorder="1" applyAlignment="1">
      <alignment horizontal="center" vertical="top" wrapText="1"/>
    </xf>
    <xf numFmtId="0" fontId="2" fillId="4" borderId="3" xfId="0" applyFont="1" applyFill="1" applyBorder="1" applyAlignment="1">
      <alignment vertical="top" wrapText="1"/>
    </xf>
    <xf numFmtId="0" fontId="2" fillId="4" borderId="4" xfId="0" applyFont="1" applyFill="1" applyBorder="1" applyAlignment="1">
      <alignment vertical="top" wrapText="1"/>
    </xf>
    <xf numFmtId="0" fontId="2" fillId="4" borderId="2" xfId="0" applyFont="1" applyFill="1" applyBorder="1" applyAlignment="1">
      <alignment vertical="top" wrapText="1"/>
    </xf>
    <xf numFmtId="4" fontId="2" fillId="5" borderId="3" xfId="0" applyNumberFormat="1" applyFont="1" applyFill="1" applyBorder="1" applyAlignment="1">
      <alignment horizontal="center" vertical="top" wrapText="1"/>
    </xf>
    <xf numFmtId="4" fontId="2" fillId="5" borderId="4" xfId="0" applyNumberFormat="1" applyFont="1" applyFill="1" applyBorder="1" applyAlignment="1">
      <alignment horizontal="center" vertical="top" wrapText="1"/>
    </xf>
    <xf numFmtId="4" fontId="2" fillId="5" borderId="2" xfId="0" applyNumberFormat="1" applyFont="1" applyFill="1" applyBorder="1" applyAlignment="1">
      <alignment horizontal="center" vertical="top" wrapText="1"/>
    </xf>
    <xf numFmtId="4" fontId="6" fillId="5" borderId="3" xfId="0" applyNumberFormat="1" applyFont="1" applyFill="1" applyBorder="1" applyAlignment="1">
      <alignment horizontal="center" vertical="top" wrapText="1"/>
    </xf>
    <xf numFmtId="4" fontId="6" fillId="5" borderId="4" xfId="0" applyNumberFormat="1" applyFont="1" applyFill="1" applyBorder="1" applyAlignment="1">
      <alignment horizontal="center" vertical="top" wrapText="1"/>
    </xf>
    <xf numFmtId="4" fontId="6" fillId="5" borderId="2" xfId="0" applyNumberFormat="1" applyFont="1" applyFill="1" applyBorder="1" applyAlignment="1">
      <alignment horizontal="center" vertical="top" wrapText="1"/>
    </xf>
    <xf numFmtId="0" fontId="6" fillId="5" borderId="3" xfId="0" applyFont="1" applyFill="1" applyBorder="1" applyAlignment="1">
      <alignment vertical="top" wrapText="1"/>
    </xf>
    <xf numFmtId="0" fontId="6" fillId="5" borderId="4" xfId="0" applyFont="1" applyFill="1" applyBorder="1" applyAlignment="1">
      <alignment vertical="top" wrapText="1"/>
    </xf>
    <xf numFmtId="0" fontId="6" fillId="5" borderId="2" xfId="0" applyFont="1" applyFill="1" applyBorder="1" applyAlignment="1">
      <alignment vertical="top" wrapText="1"/>
    </xf>
    <xf numFmtId="0" fontId="0" fillId="0" borderId="3"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alignment vertical="top" wrapText="1"/>
    </xf>
    <xf numFmtId="0" fontId="2" fillId="5" borderId="3" xfId="0" applyFont="1" applyFill="1" applyBorder="1" applyAlignment="1">
      <alignment horizontal="justify" vertical="top" wrapText="1"/>
    </xf>
    <xf numFmtId="0" fontId="2" fillId="5" borderId="4" xfId="0" applyFont="1" applyFill="1" applyBorder="1" applyAlignment="1">
      <alignment horizontal="justify" vertical="top" wrapText="1"/>
    </xf>
    <xf numFmtId="0" fontId="2" fillId="5" borderId="2" xfId="0" applyFont="1" applyFill="1" applyBorder="1" applyAlignment="1">
      <alignment horizontal="justify"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7" fillId="3" borderId="3" xfId="0" applyFont="1" applyFill="1" applyBorder="1" applyAlignment="1">
      <alignment horizontal="center" vertical="top" wrapText="1"/>
    </xf>
    <xf numFmtId="0" fontId="7" fillId="3" borderId="4"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3" borderId="3"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2" xfId="0" applyFont="1" applyFill="1" applyBorder="1" applyAlignment="1">
      <alignment horizontal="left" vertical="top" wrapText="1"/>
    </xf>
    <xf numFmtId="0" fontId="7" fillId="5" borderId="3" xfId="0" applyFont="1" applyFill="1" applyBorder="1" applyAlignment="1">
      <alignment vertical="top" wrapText="1"/>
    </xf>
    <xf numFmtId="0" fontId="7" fillId="5" borderId="4" xfId="0" applyFont="1" applyFill="1" applyBorder="1" applyAlignment="1">
      <alignment vertical="top" wrapText="1"/>
    </xf>
    <xf numFmtId="0" fontId="7" fillId="5" borderId="2" xfId="0" applyFont="1" applyFill="1" applyBorder="1" applyAlignment="1">
      <alignment vertical="top" wrapText="1"/>
    </xf>
    <xf numFmtId="4" fontId="7" fillId="5" borderId="3" xfId="0" applyNumberFormat="1" applyFont="1" applyFill="1" applyBorder="1" applyAlignment="1">
      <alignment horizontal="center" vertical="top" wrapText="1"/>
    </xf>
    <xf numFmtId="4" fontId="7" fillId="5" borderId="4" xfId="0" applyNumberFormat="1" applyFont="1" applyFill="1" applyBorder="1" applyAlignment="1">
      <alignment horizontal="center" vertical="top" wrapText="1"/>
    </xf>
    <xf numFmtId="4" fontId="7" fillId="5" borderId="2" xfId="0" applyNumberFormat="1" applyFont="1" applyFill="1" applyBorder="1" applyAlignment="1">
      <alignment horizontal="center" vertical="top" wrapText="1"/>
    </xf>
    <xf numFmtId="0" fontId="2" fillId="5" borderId="11" xfId="0" applyFont="1" applyFill="1" applyBorder="1" applyAlignment="1">
      <alignment horizontal="center" vertical="top" wrapText="1"/>
    </xf>
    <xf numFmtId="0" fontId="2" fillId="5" borderId="9"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3" xfId="0" applyNumberFormat="1" applyFont="1" applyFill="1" applyBorder="1" applyAlignment="1">
      <alignment horizontal="center" vertical="top" wrapText="1"/>
    </xf>
    <xf numFmtId="0" fontId="6" fillId="0" borderId="4" xfId="0" applyNumberFormat="1" applyFont="1" applyFill="1" applyBorder="1" applyAlignment="1">
      <alignment horizontal="center" vertical="top" wrapText="1"/>
    </xf>
    <xf numFmtId="0" fontId="6" fillId="0" borderId="2" xfId="0" applyNumberFormat="1" applyFont="1" applyFill="1" applyBorder="1" applyAlignment="1">
      <alignment horizontal="center" vertical="top" wrapText="1"/>
    </xf>
    <xf numFmtId="0" fontId="2" fillId="5" borderId="11" xfId="0" applyFont="1" applyFill="1" applyBorder="1" applyAlignment="1">
      <alignment horizontal="left" vertical="top" wrapText="1"/>
    </xf>
    <xf numFmtId="0" fontId="2" fillId="5" borderId="9" xfId="0" applyFont="1" applyFill="1" applyBorder="1" applyAlignment="1">
      <alignment horizontal="left" vertical="top" wrapText="1"/>
    </xf>
    <xf numFmtId="0" fontId="2" fillId="0" borderId="7" xfId="0"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top" wrapText="1"/>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2" fillId="0" borderId="3" xfId="0" applyFont="1" applyFill="1" applyBorder="1" applyAlignment="1">
      <alignment vertical="top" wrapText="1"/>
    </xf>
    <xf numFmtId="0" fontId="2" fillId="0" borderId="4" xfId="0" applyFont="1" applyFill="1" applyBorder="1" applyAlignment="1">
      <alignment vertical="top" wrapText="1"/>
    </xf>
    <xf numFmtId="0" fontId="2" fillId="0" borderId="2" xfId="0" applyFont="1" applyFill="1" applyBorder="1" applyAlignment="1">
      <alignment vertical="top" wrapText="1"/>
    </xf>
    <xf numFmtId="0" fontId="2" fillId="0" borderId="11" xfId="0" applyFont="1" applyFill="1" applyBorder="1" applyAlignment="1">
      <alignment horizontal="left" vertical="top" wrapText="1"/>
    </xf>
    <xf numFmtId="0" fontId="2" fillId="0" borderId="10" xfId="0" applyFont="1" applyFill="1" applyBorder="1" applyAlignment="1">
      <alignment horizontal="left" vertical="top" wrapText="1"/>
    </xf>
    <xf numFmtId="0" fontId="6" fillId="0" borderId="3" xfId="0" applyFont="1" applyFill="1" applyBorder="1" applyAlignment="1">
      <alignment vertical="top" wrapText="1"/>
    </xf>
    <xf numFmtId="0" fontId="6" fillId="0" borderId="4" xfId="0" applyFont="1" applyFill="1" applyBorder="1" applyAlignment="1">
      <alignment vertical="top" wrapText="1"/>
    </xf>
    <xf numFmtId="0" fontId="6" fillId="0" borderId="2" xfId="0" applyFont="1" applyFill="1" applyBorder="1" applyAlignment="1">
      <alignment vertical="top" wrapText="1"/>
    </xf>
    <xf numFmtId="4" fontId="7" fillId="5" borderId="3" xfId="1" applyNumberFormat="1" applyFont="1" applyFill="1" applyBorder="1" applyAlignment="1">
      <alignment horizontal="center" vertical="top" wrapText="1"/>
    </xf>
    <xf numFmtId="4" fontId="7" fillId="5" borderId="2" xfId="1" applyNumberFormat="1" applyFont="1" applyFill="1" applyBorder="1" applyAlignment="1">
      <alignment horizontal="center" vertical="top" wrapText="1"/>
    </xf>
    <xf numFmtId="0" fontId="6" fillId="5" borderId="1" xfId="0" applyFont="1" applyFill="1" applyBorder="1" applyAlignment="1">
      <alignment horizontal="center" vertical="top" wrapText="1"/>
    </xf>
    <xf numFmtId="0" fontId="9" fillId="5" borderId="3" xfId="0" applyFont="1" applyFill="1" applyBorder="1" applyAlignment="1">
      <alignment horizontal="left" vertical="top" wrapText="1"/>
    </xf>
    <xf numFmtId="0" fontId="9" fillId="5" borderId="4" xfId="0" applyFont="1" applyFill="1" applyBorder="1" applyAlignment="1">
      <alignment horizontal="left" vertical="top" wrapText="1"/>
    </xf>
    <xf numFmtId="0" fontId="9" fillId="5" borderId="2" xfId="0" applyFont="1" applyFill="1" applyBorder="1" applyAlignment="1">
      <alignment horizontal="left" vertical="top" wrapText="1"/>
    </xf>
    <xf numFmtId="0" fontId="6" fillId="0" borderId="3" xfId="0" applyFont="1" applyBorder="1" applyAlignment="1">
      <alignment horizontal="center" vertical="top" wrapText="1"/>
    </xf>
    <xf numFmtId="0" fontId="6" fillId="0" borderId="4" xfId="0" applyFont="1" applyBorder="1" applyAlignment="1">
      <alignment horizontal="center" vertical="top" wrapText="1"/>
    </xf>
    <xf numFmtId="0" fontId="6" fillId="0" borderId="2" xfId="0" applyFont="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088"/>
  <sheetViews>
    <sheetView tabSelected="1" view="pageBreakPreview" zoomScale="69" zoomScaleNormal="69" zoomScaleSheetLayoutView="69" workbookViewId="0">
      <pane ySplit="13" topLeftCell="A340" activePane="bottomLeft" state="frozen"/>
      <selection pane="bottomLeft" activeCell="H11" sqref="H11:M11"/>
    </sheetView>
  </sheetViews>
  <sheetFormatPr defaultColWidth="10.7109375" defaultRowHeight="15" x14ac:dyDescent="0.25"/>
  <cols>
    <col min="1" max="1" width="3" style="2" customWidth="1"/>
    <col min="2" max="2" width="32.28515625" style="32" customWidth="1"/>
    <col min="3" max="3" width="5.7109375" style="2" customWidth="1"/>
    <col min="4" max="4" width="5.85546875" style="2" customWidth="1"/>
    <col min="5" max="5" width="14.85546875" style="2" customWidth="1"/>
    <col min="6" max="6" width="15" style="2" customWidth="1"/>
    <col min="7" max="7" width="19.7109375" style="2" customWidth="1"/>
    <col min="8" max="8" width="17.7109375" style="2" customWidth="1"/>
    <col min="9" max="9" width="18.28515625" style="2" customWidth="1"/>
    <col min="10" max="10" width="17.85546875" style="28" customWidth="1"/>
    <col min="11" max="11" width="18.7109375" style="83" customWidth="1"/>
    <col min="12" max="12" width="15.28515625" style="121" customWidth="1"/>
    <col min="13" max="13" width="15" style="121" customWidth="1"/>
    <col min="14" max="14" width="47.28515625" style="2" customWidth="1"/>
    <col min="15" max="15" width="6.5703125" style="2" customWidth="1"/>
    <col min="16" max="16" width="7.42578125" style="2" customWidth="1"/>
    <col min="17" max="17" width="6.28515625" style="2" customWidth="1"/>
    <col min="18" max="18" width="6.5703125" style="2" customWidth="1"/>
    <col min="19" max="19" width="5.7109375" style="2" customWidth="1"/>
    <col min="20" max="20" width="5.85546875" style="2" customWidth="1"/>
    <col min="21" max="21" width="7.85546875" style="2" customWidth="1"/>
    <col min="22" max="22" width="7" style="2" customWidth="1"/>
    <col min="23" max="16384" width="10.7109375" style="2"/>
  </cols>
  <sheetData>
    <row r="1" spans="1:60" x14ac:dyDescent="0.25">
      <c r="B1" s="29"/>
      <c r="F1" s="83"/>
      <c r="G1" s="83"/>
      <c r="H1" s="83"/>
      <c r="I1" s="83"/>
      <c r="J1" s="83"/>
      <c r="L1" s="83"/>
      <c r="M1" s="83"/>
      <c r="P1" s="160" t="s">
        <v>94</v>
      </c>
      <c r="Q1" s="160"/>
      <c r="R1" s="160"/>
      <c r="S1" s="160"/>
      <c r="T1" s="160"/>
      <c r="U1" s="160"/>
      <c r="V1" s="160"/>
    </row>
    <row r="2" spans="1:60" x14ac:dyDescent="0.25">
      <c r="B2" s="29"/>
      <c r="F2" s="83"/>
      <c r="G2" s="83"/>
      <c r="H2" s="83"/>
      <c r="I2" s="83"/>
      <c r="J2" s="83"/>
      <c r="L2" s="83"/>
      <c r="M2" s="83"/>
      <c r="P2" s="160" t="s">
        <v>95</v>
      </c>
      <c r="Q2" s="160"/>
      <c r="R2" s="160"/>
      <c r="S2" s="160"/>
      <c r="T2" s="160"/>
      <c r="U2" s="160"/>
      <c r="V2" s="160"/>
    </row>
    <row r="3" spans="1:60" x14ac:dyDescent="0.25">
      <c r="B3" s="29"/>
      <c r="F3" s="83"/>
      <c r="G3" s="83"/>
      <c r="H3" s="83"/>
      <c r="I3" s="83"/>
      <c r="J3" s="83"/>
      <c r="L3" s="83"/>
      <c r="M3" s="83"/>
      <c r="N3" s="26"/>
      <c r="P3" s="160" t="s">
        <v>223</v>
      </c>
      <c r="Q3" s="160"/>
      <c r="R3" s="160"/>
      <c r="S3" s="160"/>
      <c r="T3" s="160"/>
      <c r="U3" s="160"/>
      <c r="V3" s="160"/>
    </row>
    <row r="4" spans="1:60" x14ac:dyDescent="0.25">
      <c r="B4" s="29"/>
      <c r="F4" s="83"/>
      <c r="G4" s="83"/>
      <c r="H4" s="83"/>
      <c r="I4" s="83"/>
      <c r="J4" s="83"/>
      <c r="L4" s="83"/>
      <c r="M4" s="83"/>
      <c r="N4" s="26"/>
      <c r="P4" s="160" t="s">
        <v>170</v>
      </c>
      <c r="Q4" s="160"/>
      <c r="R4" s="160"/>
      <c r="S4" s="160"/>
      <c r="T4" s="160"/>
      <c r="U4" s="160"/>
      <c r="V4" s="160"/>
    </row>
    <row r="5" spans="1:60" ht="15.75" customHeight="1" x14ac:dyDescent="0.25">
      <c r="B5" s="29"/>
      <c r="F5" s="83"/>
      <c r="G5" s="83"/>
      <c r="H5" s="83"/>
      <c r="I5" s="83"/>
      <c r="J5" s="83"/>
      <c r="L5" s="83"/>
      <c r="M5" s="83"/>
      <c r="P5" s="161" t="s">
        <v>195</v>
      </c>
      <c r="Q5" s="161"/>
      <c r="R5" s="161"/>
      <c r="S5" s="161"/>
      <c r="T5" s="161"/>
      <c r="U5" s="161"/>
      <c r="V5" s="161"/>
    </row>
    <row r="6" spans="1:60" x14ac:dyDescent="0.25">
      <c r="B6" s="29"/>
      <c r="F6" s="83"/>
      <c r="G6" s="83"/>
      <c r="H6" s="83"/>
      <c r="I6" s="83"/>
      <c r="J6" s="83"/>
      <c r="L6" s="83"/>
      <c r="M6" s="83"/>
      <c r="P6" s="161"/>
      <c r="Q6" s="161"/>
      <c r="R6" s="161"/>
      <c r="S6" s="161"/>
      <c r="T6" s="161"/>
      <c r="U6" s="161"/>
      <c r="V6" s="161"/>
    </row>
    <row r="7" spans="1:60" x14ac:dyDescent="0.25">
      <c r="B7" s="29"/>
      <c r="F7" s="83"/>
      <c r="G7" s="83"/>
      <c r="H7" s="83"/>
      <c r="I7" s="83"/>
      <c r="J7" s="83"/>
      <c r="L7" s="83"/>
      <c r="M7" s="83"/>
      <c r="P7" s="161"/>
      <c r="Q7" s="161"/>
      <c r="R7" s="161"/>
      <c r="S7" s="161"/>
      <c r="T7" s="161"/>
      <c r="U7" s="161"/>
      <c r="V7" s="161"/>
    </row>
    <row r="8" spans="1:60" ht="18.75" customHeight="1" x14ac:dyDescent="0.25">
      <c r="B8" s="29"/>
      <c r="C8" s="167" t="s">
        <v>220</v>
      </c>
      <c r="D8" s="167"/>
      <c r="E8" s="167"/>
      <c r="F8" s="167"/>
      <c r="G8" s="167"/>
      <c r="H8" s="167"/>
      <c r="I8" s="167"/>
      <c r="J8" s="167"/>
      <c r="K8" s="167"/>
      <c r="L8" s="167"/>
      <c r="M8" s="167"/>
      <c r="N8" s="167"/>
      <c r="S8" s="217"/>
      <c r="T8" s="217"/>
      <c r="U8" s="217"/>
      <c r="V8" s="217"/>
    </row>
    <row r="9" spans="1:60" ht="15.6" customHeight="1" x14ac:dyDescent="0.25">
      <c r="A9" s="152" t="s">
        <v>18</v>
      </c>
      <c r="B9" s="152" t="s">
        <v>3</v>
      </c>
      <c r="C9" s="275" t="s">
        <v>4</v>
      </c>
      <c r="D9" s="276"/>
      <c r="E9" s="152" t="s">
        <v>19</v>
      </c>
      <c r="F9" s="273" t="s">
        <v>5</v>
      </c>
      <c r="G9" s="274"/>
      <c r="H9" s="274"/>
      <c r="I9" s="274"/>
      <c r="J9" s="274"/>
      <c r="K9" s="274"/>
      <c r="L9" s="274"/>
      <c r="M9" s="274"/>
      <c r="N9" s="165" t="s">
        <v>21</v>
      </c>
      <c r="O9" s="166"/>
      <c r="P9" s="166"/>
      <c r="Q9" s="166"/>
      <c r="R9" s="166"/>
      <c r="S9" s="166"/>
      <c r="T9" s="166"/>
      <c r="U9" s="166"/>
      <c r="V9" s="166"/>
    </row>
    <row r="10" spans="1:60" ht="15.75" customHeight="1" x14ac:dyDescent="0.25">
      <c r="A10" s="153"/>
      <c r="B10" s="153"/>
      <c r="C10" s="277"/>
      <c r="D10" s="278"/>
      <c r="E10" s="153"/>
      <c r="F10" s="168" t="s">
        <v>6</v>
      </c>
      <c r="G10" s="265" t="s">
        <v>7</v>
      </c>
      <c r="H10" s="266"/>
      <c r="I10" s="266"/>
      <c r="J10" s="266"/>
      <c r="K10" s="266"/>
      <c r="L10" s="266"/>
      <c r="M10" s="266"/>
      <c r="N10" s="152" t="s">
        <v>8</v>
      </c>
      <c r="O10" s="152" t="s">
        <v>9</v>
      </c>
      <c r="P10" s="165" t="s">
        <v>10</v>
      </c>
      <c r="Q10" s="166"/>
      <c r="R10" s="166"/>
      <c r="S10" s="166"/>
      <c r="T10" s="166"/>
      <c r="U10" s="166"/>
      <c r="V10" s="166"/>
    </row>
    <row r="11" spans="1:60" ht="34.5" customHeight="1" x14ac:dyDescent="0.25">
      <c r="A11" s="153"/>
      <c r="B11" s="153"/>
      <c r="C11" s="152" t="s">
        <v>11</v>
      </c>
      <c r="D11" s="152" t="s">
        <v>12</v>
      </c>
      <c r="E11" s="153"/>
      <c r="F11" s="169"/>
      <c r="G11" s="168" t="s">
        <v>13</v>
      </c>
      <c r="H11" s="265" t="s">
        <v>20</v>
      </c>
      <c r="I11" s="266"/>
      <c r="J11" s="266"/>
      <c r="K11" s="266"/>
      <c r="L11" s="266"/>
      <c r="M11" s="266"/>
      <c r="N11" s="153"/>
      <c r="O11" s="153"/>
      <c r="P11" s="152" t="s">
        <v>15</v>
      </c>
      <c r="Q11" s="165" t="s">
        <v>14</v>
      </c>
      <c r="R11" s="166"/>
      <c r="S11" s="166"/>
      <c r="T11" s="166"/>
      <c r="U11" s="166"/>
      <c r="V11" s="166"/>
    </row>
    <row r="12" spans="1:60" ht="30.6" customHeight="1" x14ac:dyDescent="0.25">
      <c r="A12" s="154"/>
      <c r="B12" s="154"/>
      <c r="C12" s="154"/>
      <c r="D12" s="154"/>
      <c r="E12" s="154"/>
      <c r="F12" s="170"/>
      <c r="G12" s="170"/>
      <c r="H12" s="84">
        <v>2025</v>
      </c>
      <c r="I12" s="84">
        <v>2026</v>
      </c>
      <c r="J12" s="84">
        <v>2027</v>
      </c>
      <c r="K12" s="84">
        <v>2028</v>
      </c>
      <c r="L12" s="84">
        <v>2029</v>
      </c>
      <c r="M12" s="84">
        <v>2030</v>
      </c>
      <c r="N12" s="154"/>
      <c r="O12" s="154"/>
      <c r="P12" s="154"/>
      <c r="Q12" s="4">
        <v>2025</v>
      </c>
      <c r="R12" s="4">
        <v>2026</v>
      </c>
      <c r="S12" s="4">
        <v>2027</v>
      </c>
      <c r="T12" s="4">
        <v>2028</v>
      </c>
      <c r="U12" s="4">
        <v>2029</v>
      </c>
      <c r="V12" s="4">
        <v>2030</v>
      </c>
      <c r="W12" s="5"/>
    </row>
    <row r="13" spans="1:60" s="8" customFormat="1" x14ac:dyDescent="0.25">
      <c r="A13" s="4">
        <v>1</v>
      </c>
      <c r="B13" s="30">
        <v>2</v>
      </c>
      <c r="C13" s="6">
        <v>3</v>
      </c>
      <c r="D13" s="6">
        <v>4</v>
      </c>
      <c r="E13" s="6">
        <v>5</v>
      </c>
      <c r="F13" s="85">
        <v>6</v>
      </c>
      <c r="G13" s="85">
        <v>7</v>
      </c>
      <c r="H13" s="85">
        <v>8</v>
      </c>
      <c r="I13" s="85">
        <v>9</v>
      </c>
      <c r="J13" s="85">
        <v>10</v>
      </c>
      <c r="K13" s="85">
        <v>11</v>
      </c>
      <c r="L13" s="85">
        <v>12</v>
      </c>
      <c r="M13" s="85">
        <v>13</v>
      </c>
      <c r="N13" s="6">
        <v>14</v>
      </c>
      <c r="O13" s="6">
        <v>15</v>
      </c>
      <c r="P13" s="6">
        <v>16</v>
      </c>
      <c r="Q13" s="6">
        <v>17</v>
      </c>
      <c r="R13" s="6">
        <v>18</v>
      </c>
      <c r="S13" s="6">
        <v>19</v>
      </c>
      <c r="T13" s="6">
        <v>20</v>
      </c>
      <c r="U13" s="6">
        <v>21</v>
      </c>
      <c r="V13" s="6">
        <v>22</v>
      </c>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row>
    <row r="14" spans="1:60" ht="49.9" customHeight="1" x14ac:dyDescent="0.25">
      <c r="A14" s="285" t="s">
        <v>61</v>
      </c>
      <c r="B14" s="286"/>
      <c r="C14" s="4">
        <v>2025</v>
      </c>
      <c r="D14" s="4">
        <v>2030</v>
      </c>
      <c r="E14" s="4" t="s">
        <v>16</v>
      </c>
      <c r="F14" s="84" t="s">
        <v>16</v>
      </c>
      <c r="G14" s="84" t="s">
        <v>16</v>
      </c>
      <c r="H14" s="84" t="s">
        <v>16</v>
      </c>
      <c r="I14" s="84" t="s">
        <v>16</v>
      </c>
      <c r="J14" s="84" t="s">
        <v>16</v>
      </c>
      <c r="K14" s="84" t="s">
        <v>16</v>
      </c>
      <c r="L14" s="84" t="s">
        <v>16</v>
      </c>
      <c r="M14" s="84" t="s">
        <v>16</v>
      </c>
      <c r="N14" s="4" t="s">
        <v>16</v>
      </c>
      <c r="O14" s="4" t="s">
        <v>16</v>
      </c>
      <c r="P14" s="4" t="s">
        <v>16</v>
      </c>
      <c r="Q14" s="4" t="s">
        <v>16</v>
      </c>
      <c r="R14" s="4" t="s">
        <v>16</v>
      </c>
      <c r="S14" s="4" t="s">
        <v>16</v>
      </c>
      <c r="T14" s="4" t="s">
        <v>16</v>
      </c>
      <c r="U14" s="4" t="s">
        <v>16</v>
      </c>
      <c r="V14" s="4" t="s">
        <v>16</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row>
    <row r="15" spans="1:60" ht="61.9" customHeight="1" x14ac:dyDescent="0.25">
      <c r="A15" s="285" t="s">
        <v>62</v>
      </c>
      <c r="B15" s="286"/>
      <c r="C15" s="4">
        <v>2025</v>
      </c>
      <c r="D15" s="4">
        <v>2030</v>
      </c>
      <c r="E15" s="4" t="s">
        <v>16</v>
      </c>
      <c r="F15" s="84" t="s">
        <v>16</v>
      </c>
      <c r="G15" s="84" t="s">
        <v>16</v>
      </c>
      <c r="H15" s="84" t="s">
        <v>16</v>
      </c>
      <c r="I15" s="84" t="s">
        <v>16</v>
      </c>
      <c r="J15" s="84" t="s">
        <v>16</v>
      </c>
      <c r="K15" s="84" t="s">
        <v>16</v>
      </c>
      <c r="L15" s="84" t="s">
        <v>16</v>
      </c>
      <c r="M15" s="84" t="s">
        <v>16</v>
      </c>
      <c r="N15" s="4" t="s">
        <v>16</v>
      </c>
      <c r="O15" s="4" t="s">
        <v>16</v>
      </c>
      <c r="P15" s="4" t="s">
        <v>16</v>
      </c>
      <c r="Q15" s="4" t="s">
        <v>16</v>
      </c>
      <c r="R15" s="4" t="s">
        <v>16</v>
      </c>
      <c r="S15" s="4" t="s">
        <v>16</v>
      </c>
      <c r="T15" s="4" t="s">
        <v>16</v>
      </c>
      <c r="U15" s="4" t="s">
        <v>16</v>
      </c>
      <c r="V15" s="4" t="s">
        <v>16</v>
      </c>
      <c r="AA15" s="2" t="s">
        <v>189</v>
      </c>
    </row>
    <row r="16" spans="1:60" ht="72.75" customHeight="1" x14ac:dyDescent="0.25">
      <c r="A16" s="285" t="s">
        <v>50</v>
      </c>
      <c r="B16" s="286"/>
      <c r="C16" s="149">
        <v>2025</v>
      </c>
      <c r="D16" s="149">
        <v>2030</v>
      </c>
      <c r="E16" s="4" t="s">
        <v>16</v>
      </c>
      <c r="F16" s="84" t="s">
        <v>16</v>
      </c>
      <c r="G16" s="84" t="s">
        <v>16</v>
      </c>
      <c r="H16" s="84" t="s">
        <v>16</v>
      </c>
      <c r="I16" s="84" t="s">
        <v>16</v>
      </c>
      <c r="J16" s="84" t="s">
        <v>16</v>
      </c>
      <c r="K16" s="84" t="s">
        <v>16</v>
      </c>
      <c r="L16" s="84" t="s">
        <v>16</v>
      </c>
      <c r="M16" s="84" t="s">
        <v>16</v>
      </c>
      <c r="N16" s="4" t="s">
        <v>16</v>
      </c>
      <c r="O16" s="4" t="s">
        <v>16</v>
      </c>
      <c r="P16" s="4" t="s">
        <v>16</v>
      </c>
      <c r="Q16" s="4" t="s">
        <v>16</v>
      </c>
      <c r="R16" s="4" t="s">
        <v>16</v>
      </c>
      <c r="S16" s="4" t="s">
        <v>16</v>
      </c>
      <c r="T16" s="4" t="s">
        <v>16</v>
      </c>
      <c r="U16" s="4" t="s">
        <v>16</v>
      </c>
      <c r="V16" s="4" t="s">
        <v>16</v>
      </c>
    </row>
    <row r="17" spans="1:22" ht="15.75" customHeight="1" x14ac:dyDescent="0.25">
      <c r="A17" s="199"/>
      <c r="B17" s="282" t="s">
        <v>51</v>
      </c>
      <c r="C17" s="152">
        <v>2025</v>
      </c>
      <c r="D17" s="152">
        <v>2030</v>
      </c>
      <c r="E17" s="199" t="s">
        <v>26</v>
      </c>
      <c r="F17" s="97" t="s">
        <v>17</v>
      </c>
      <c r="G17" s="86" t="s">
        <v>31</v>
      </c>
      <c r="H17" s="86" t="s">
        <v>31</v>
      </c>
      <c r="I17" s="86" t="s">
        <v>31</v>
      </c>
      <c r="J17" s="86" t="s">
        <v>31</v>
      </c>
      <c r="K17" s="86" t="s">
        <v>31</v>
      </c>
      <c r="L17" s="86" t="s">
        <v>31</v>
      </c>
      <c r="M17" s="86" t="s">
        <v>31</v>
      </c>
      <c r="N17" s="152" t="s">
        <v>16</v>
      </c>
      <c r="O17" s="152" t="s">
        <v>16</v>
      </c>
      <c r="P17" s="152" t="s">
        <v>16</v>
      </c>
      <c r="Q17" s="152" t="s">
        <v>16</v>
      </c>
      <c r="R17" s="152" t="s">
        <v>16</v>
      </c>
      <c r="S17" s="152" t="s">
        <v>16</v>
      </c>
      <c r="T17" s="152" t="s">
        <v>16</v>
      </c>
      <c r="U17" s="152" t="s">
        <v>16</v>
      </c>
      <c r="V17" s="152" t="s">
        <v>16</v>
      </c>
    </row>
    <row r="18" spans="1:22" ht="62.45" customHeight="1" x14ac:dyDescent="0.25">
      <c r="A18" s="200"/>
      <c r="B18" s="283"/>
      <c r="C18" s="153"/>
      <c r="D18" s="153"/>
      <c r="E18" s="200"/>
      <c r="F18" s="97" t="s">
        <v>24</v>
      </c>
      <c r="G18" s="86" t="s">
        <v>31</v>
      </c>
      <c r="H18" s="86" t="s">
        <v>31</v>
      </c>
      <c r="I18" s="86" t="s">
        <v>31</v>
      </c>
      <c r="J18" s="86" t="s">
        <v>31</v>
      </c>
      <c r="K18" s="86" t="s">
        <v>31</v>
      </c>
      <c r="L18" s="86" t="s">
        <v>31</v>
      </c>
      <c r="M18" s="86" t="s">
        <v>31</v>
      </c>
      <c r="N18" s="153"/>
      <c r="O18" s="153"/>
      <c r="P18" s="153"/>
      <c r="Q18" s="153"/>
      <c r="R18" s="153"/>
      <c r="S18" s="153"/>
      <c r="T18" s="153"/>
      <c r="U18" s="153"/>
      <c r="V18" s="153"/>
    </row>
    <row r="19" spans="1:22" ht="54.6" customHeight="1" x14ac:dyDescent="0.25">
      <c r="A19" s="201"/>
      <c r="B19" s="284"/>
      <c r="C19" s="154"/>
      <c r="D19" s="154"/>
      <c r="E19" s="201"/>
      <c r="F19" s="97" t="s">
        <v>25</v>
      </c>
      <c r="G19" s="84" t="s">
        <v>31</v>
      </c>
      <c r="H19" s="84" t="s">
        <v>31</v>
      </c>
      <c r="I19" s="84" t="s">
        <v>31</v>
      </c>
      <c r="J19" s="84" t="s">
        <v>31</v>
      </c>
      <c r="K19" s="84" t="s">
        <v>31</v>
      </c>
      <c r="L19" s="84" t="s">
        <v>31</v>
      </c>
      <c r="M19" s="84" t="s">
        <v>31</v>
      </c>
      <c r="N19" s="154"/>
      <c r="O19" s="154"/>
      <c r="P19" s="154"/>
      <c r="Q19" s="154"/>
      <c r="R19" s="154"/>
      <c r="S19" s="154"/>
      <c r="T19" s="154"/>
      <c r="U19" s="154"/>
      <c r="V19" s="154"/>
    </row>
    <row r="20" spans="1:22" ht="31.15" customHeight="1" x14ac:dyDescent="0.25">
      <c r="A20" s="279"/>
      <c r="B20" s="287" t="s">
        <v>22</v>
      </c>
      <c r="C20" s="152">
        <v>2025</v>
      </c>
      <c r="D20" s="152">
        <v>2030</v>
      </c>
      <c r="E20" s="267" t="s">
        <v>26</v>
      </c>
      <c r="F20" s="125" t="s">
        <v>17</v>
      </c>
      <c r="G20" s="87">
        <f t="shared" ref="G20:M20" si="0">G21+G22</f>
        <v>2598791876.3299999</v>
      </c>
      <c r="H20" s="87">
        <f t="shared" si="0"/>
        <v>465116037.94</v>
      </c>
      <c r="I20" s="87">
        <f t="shared" si="0"/>
        <v>431604492.59000003</v>
      </c>
      <c r="J20" s="87">
        <f t="shared" si="0"/>
        <v>425517836.44999999</v>
      </c>
      <c r="K20" s="87">
        <f t="shared" si="0"/>
        <v>425517836.44999999</v>
      </c>
      <c r="L20" s="87">
        <f t="shared" si="0"/>
        <v>425517836.44999999</v>
      </c>
      <c r="M20" s="87">
        <f t="shared" si="0"/>
        <v>425517836.44999999</v>
      </c>
      <c r="N20" s="152" t="s">
        <v>16</v>
      </c>
      <c r="O20" s="152" t="s">
        <v>16</v>
      </c>
      <c r="P20" s="152" t="s">
        <v>16</v>
      </c>
      <c r="Q20" s="152" t="s">
        <v>16</v>
      </c>
      <c r="R20" s="152" t="s">
        <v>16</v>
      </c>
      <c r="S20" s="152" t="s">
        <v>16</v>
      </c>
      <c r="T20" s="152" t="s">
        <v>16</v>
      </c>
      <c r="U20" s="152" t="s">
        <v>16</v>
      </c>
      <c r="V20" s="152" t="s">
        <v>16</v>
      </c>
    </row>
    <row r="21" spans="1:22" ht="47.45" customHeight="1" x14ac:dyDescent="0.25">
      <c r="A21" s="280"/>
      <c r="B21" s="288"/>
      <c r="C21" s="153"/>
      <c r="D21" s="153"/>
      <c r="E21" s="268"/>
      <c r="F21" s="125" t="s">
        <v>24</v>
      </c>
      <c r="G21" s="87">
        <f>SUM(H21:M21)</f>
        <v>442825454.32999998</v>
      </c>
      <c r="H21" s="87">
        <f>H24+H27+H30+H33+H36+H38+H42+H45+H48+H51+H54+H57+H60+H66+H63</f>
        <v>106893668.94</v>
      </c>
      <c r="I21" s="87">
        <f t="shared" ref="I21:M21" si="1">I24+I27+I30+I33+I36+I38+I42+I45+I48+I51+I54+I57+I60+I66+I63</f>
        <v>72049167.590000004</v>
      </c>
      <c r="J21" s="87">
        <f t="shared" si="1"/>
        <v>65970654.449999996</v>
      </c>
      <c r="K21" s="87">
        <f t="shared" si="1"/>
        <v>65970654.449999996</v>
      </c>
      <c r="L21" s="87">
        <f t="shared" si="1"/>
        <v>65970654.449999996</v>
      </c>
      <c r="M21" s="87">
        <f t="shared" si="1"/>
        <v>65970654.449999996</v>
      </c>
      <c r="N21" s="153"/>
      <c r="O21" s="153"/>
      <c r="P21" s="153"/>
      <c r="Q21" s="153"/>
      <c r="R21" s="153"/>
      <c r="S21" s="153"/>
      <c r="T21" s="153"/>
      <c r="U21" s="153"/>
      <c r="V21" s="153"/>
    </row>
    <row r="22" spans="1:22" ht="62.45" customHeight="1" x14ac:dyDescent="0.25">
      <c r="A22" s="281"/>
      <c r="B22" s="289"/>
      <c r="C22" s="154"/>
      <c r="D22" s="154"/>
      <c r="E22" s="269"/>
      <c r="F22" s="125" t="s">
        <v>25</v>
      </c>
      <c r="G22" s="87">
        <f t="shared" ref="G22:G67" si="2">SUM(H22:M22)</f>
        <v>2155966422</v>
      </c>
      <c r="H22" s="88">
        <f>H25+H28+H31+H34+H37+H40+H43+H46+H49+H52+H55+H58+H61+H67+H64</f>
        <v>358222369</v>
      </c>
      <c r="I22" s="88">
        <f t="shared" ref="I22:M22" si="3">I25+I28+I31+I34+I37+I40+I43+I46+I49+I52+I55+I58+I61+I67+I64</f>
        <v>359555325</v>
      </c>
      <c r="J22" s="88">
        <f t="shared" si="3"/>
        <v>359547182</v>
      </c>
      <c r="K22" s="88">
        <f t="shared" si="3"/>
        <v>359547182</v>
      </c>
      <c r="L22" s="88">
        <f t="shared" si="3"/>
        <v>359547182</v>
      </c>
      <c r="M22" s="88">
        <f t="shared" si="3"/>
        <v>359547182</v>
      </c>
      <c r="N22" s="154"/>
      <c r="O22" s="154"/>
      <c r="P22" s="154"/>
      <c r="Q22" s="154"/>
      <c r="R22" s="154"/>
      <c r="S22" s="154"/>
      <c r="T22" s="154"/>
      <c r="U22" s="154"/>
      <c r="V22" s="154"/>
    </row>
    <row r="23" spans="1:22" ht="15.75" customHeight="1" x14ac:dyDescent="0.25">
      <c r="A23" s="279"/>
      <c r="B23" s="238" t="s">
        <v>99</v>
      </c>
      <c r="C23" s="152">
        <v>2025</v>
      </c>
      <c r="D23" s="152">
        <v>2030</v>
      </c>
      <c r="E23" s="174" t="s">
        <v>26</v>
      </c>
      <c r="F23" s="125" t="s">
        <v>17</v>
      </c>
      <c r="G23" s="87">
        <f t="shared" si="2"/>
        <v>420118251.30000001</v>
      </c>
      <c r="H23" s="87">
        <f t="shared" ref="H23:L23" si="4">H24+H25</f>
        <v>100243357.91</v>
      </c>
      <c r="I23" s="87">
        <f t="shared" si="4"/>
        <v>68837789.189999998</v>
      </c>
      <c r="J23" s="87">
        <f>J24+J25</f>
        <v>62759276.049999997</v>
      </c>
      <c r="K23" s="87">
        <f t="shared" si="4"/>
        <v>62759276.049999997</v>
      </c>
      <c r="L23" s="87">
        <f t="shared" si="4"/>
        <v>62759276.049999997</v>
      </c>
      <c r="M23" s="87">
        <f>M24+M25</f>
        <v>62759276.049999997</v>
      </c>
      <c r="N23" s="199" t="s">
        <v>67</v>
      </c>
      <c r="O23" s="152" t="s">
        <v>68</v>
      </c>
      <c r="P23" s="152">
        <v>100</v>
      </c>
      <c r="Q23" s="152">
        <v>100</v>
      </c>
      <c r="R23" s="152">
        <v>100</v>
      </c>
      <c r="S23" s="152">
        <v>100</v>
      </c>
      <c r="T23" s="152">
        <v>100</v>
      </c>
      <c r="U23" s="152">
        <v>100</v>
      </c>
      <c r="V23" s="152">
        <v>100</v>
      </c>
    </row>
    <row r="24" spans="1:22" ht="62.45" customHeight="1" x14ac:dyDescent="0.25">
      <c r="A24" s="280"/>
      <c r="B24" s="239"/>
      <c r="C24" s="153"/>
      <c r="D24" s="153"/>
      <c r="E24" s="175"/>
      <c r="F24" s="125" t="s">
        <v>24</v>
      </c>
      <c r="G24" s="87">
        <f t="shared" si="2"/>
        <v>420118251.30000001</v>
      </c>
      <c r="H24" s="130">
        <v>100243357.91</v>
      </c>
      <c r="I24" s="87">
        <v>68837789.189999998</v>
      </c>
      <c r="J24" s="87">
        <v>62759276.049999997</v>
      </c>
      <c r="K24" s="87">
        <v>62759276.049999997</v>
      </c>
      <c r="L24" s="87">
        <v>62759276.049999997</v>
      </c>
      <c r="M24" s="87">
        <v>62759276.049999997</v>
      </c>
      <c r="N24" s="200"/>
      <c r="O24" s="153"/>
      <c r="P24" s="153"/>
      <c r="Q24" s="153"/>
      <c r="R24" s="153"/>
      <c r="S24" s="153"/>
      <c r="T24" s="153"/>
      <c r="U24" s="153"/>
      <c r="V24" s="153"/>
    </row>
    <row r="25" spans="1:22" ht="72.599999999999994" customHeight="1" x14ac:dyDescent="0.25">
      <c r="A25" s="281"/>
      <c r="B25" s="240"/>
      <c r="C25" s="154"/>
      <c r="D25" s="154"/>
      <c r="E25" s="176"/>
      <c r="F25" s="125" t="s">
        <v>25</v>
      </c>
      <c r="G25" s="87">
        <f t="shared" si="2"/>
        <v>0</v>
      </c>
      <c r="H25" s="88"/>
      <c r="I25" s="88"/>
      <c r="J25" s="88"/>
      <c r="K25" s="88"/>
      <c r="L25" s="88"/>
      <c r="M25" s="88"/>
      <c r="N25" s="201"/>
      <c r="O25" s="154"/>
      <c r="P25" s="154"/>
      <c r="Q25" s="154"/>
      <c r="R25" s="154"/>
      <c r="S25" s="154"/>
      <c r="T25" s="154"/>
      <c r="U25" s="154"/>
      <c r="V25" s="154"/>
    </row>
    <row r="26" spans="1:22" ht="15.75" customHeight="1" x14ac:dyDescent="0.25">
      <c r="A26" s="250"/>
      <c r="B26" s="238" t="s">
        <v>105</v>
      </c>
      <c r="C26" s="152">
        <v>2025</v>
      </c>
      <c r="D26" s="152">
        <v>2030</v>
      </c>
      <c r="E26" s="202" t="s">
        <v>26</v>
      </c>
      <c r="F26" s="126" t="s">
        <v>17</v>
      </c>
      <c r="G26" s="87">
        <f t="shared" si="2"/>
        <v>2150066630</v>
      </c>
      <c r="H26" s="89">
        <f t="shared" ref="H26:M26" si="5">H27+H28</f>
        <v>357300171</v>
      </c>
      <c r="I26" s="89">
        <f t="shared" si="5"/>
        <v>358590667</v>
      </c>
      <c r="J26" s="89">
        <f>J27+J28</f>
        <v>358543948</v>
      </c>
      <c r="K26" s="89">
        <f t="shared" si="5"/>
        <v>358543948</v>
      </c>
      <c r="L26" s="89">
        <f t="shared" si="5"/>
        <v>358543948</v>
      </c>
      <c r="M26" s="87">
        <f t="shared" si="5"/>
        <v>358543948</v>
      </c>
      <c r="N26" s="199" t="s">
        <v>124</v>
      </c>
      <c r="O26" s="152" t="s">
        <v>68</v>
      </c>
      <c r="P26" s="152">
        <v>100</v>
      </c>
      <c r="Q26" s="152">
        <v>100</v>
      </c>
      <c r="R26" s="152">
        <v>100</v>
      </c>
      <c r="S26" s="152">
        <v>100</v>
      </c>
      <c r="T26" s="152">
        <v>100</v>
      </c>
      <c r="U26" s="152">
        <v>100</v>
      </c>
      <c r="V26" s="152">
        <v>100</v>
      </c>
    </row>
    <row r="27" spans="1:22" ht="64.900000000000006" customHeight="1" x14ac:dyDescent="0.25">
      <c r="A27" s="251"/>
      <c r="B27" s="239"/>
      <c r="C27" s="153"/>
      <c r="D27" s="153"/>
      <c r="E27" s="203"/>
      <c r="F27" s="126" t="s">
        <v>24</v>
      </c>
      <c r="G27" s="87">
        <f t="shared" si="2"/>
        <v>0</v>
      </c>
      <c r="H27" s="89">
        <v>0</v>
      </c>
      <c r="I27" s="89">
        <v>0</v>
      </c>
      <c r="J27" s="89">
        <v>0</v>
      </c>
      <c r="K27" s="89">
        <v>0</v>
      </c>
      <c r="L27" s="89">
        <v>0</v>
      </c>
      <c r="M27" s="87">
        <v>0</v>
      </c>
      <c r="N27" s="200"/>
      <c r="O27" s="153"/>
      <c r="P27" s="153"/>
      <c r="Q27" s="153"/>
      <c r="R27" s="153"/>
      <c r="S27" s="153"/>
      <c r="T27" s="153"/>
      <c r="U27" s="153"/>
      <c r="V27" s="153"/>
    </row>
    <row r="28" spans="1:22" ht="231.75" customHeight="1" x14ac:dyDescent="0.25">
      <c r="A28" s="252"/>
      <c r="B28" s="240"/>
      <c r="C28" s="154"/>
      <c r="D28" s="154"/>
      <c r="E28" s="204"/>
      <c r="F28" s="126" t="s">
        <v>25</v>
      </c>
      <c r="G28" s="87">
        <f t="shared" si="2"/>
        <v>2150066630</v>
      </c>
      <c r="H28" s="91">
        <v>357300171</v>
      </c>
      <c r="I28" s="90">
        <v>358590667</v>
      </c>
      <c r="J28" s="90">
        <v>358543948</v>
      </c>
      <c r="K28" s="90">
        <v>358543948</v>
      </c>
      <c r="L28" s="90">
        <v>358543948</v>
      </c>
      <c r="M28" s="90">
        <v>358543948</v>
      </c>
      <c r="N28" s="201"/>
      <c r="O28" s="154"/>
      <c r="P28" s="154"/>
      <c r="Q28" s="154"/>
      <c r="R28" s="154"/>
      <c r="S28" s="154"/>
      <c r="T28" s="154"/>
      <c r="U28" s="154"/>
      <c r="V28" s="154"/>
    </row>
    <row r="29" spans="1:22" ht="31.15" customHeight="1" x14ac:dyDescent="0.25">
      <c r="A29" s="250"/>
      <c r="B29" s="259" t="s">
        <v>106</v>
      </c>
      <c r="C29" s="152">
        <v>2025</v>
      </c>
      <c r="D29" s="152">
        <v>2030</v>
      </c>
      <c r="E29" s="202" t="s">
        <v>26</v>
      </c>
      <c r="F29" s="126" t="s">
        <v>17</v>
      </c>
      <c r="G29" s="87">
        <f t="shared" si="2"/>
        <v>5899792</v>
      </c>
      <c r="H29" s="89">
        <f>H30+H31</f>
        <v>922198</v>
      </c>
      <c r="I29" s="89">
        <f t="shared" ref="I29:M29" si="6">I30+I31</f>
        <v>964658</v>
      </c>
      <c r="J29" s="89">
        <f t="shared" si="6"/>
        <v>1003234</v>
      </c>
      <c r="K29" s="89">
        <f t="shared" si="6"/>
        <v>1003234</v>
      </c>
      <c r="L29" s="89">
        <f t="shared" si="6"/>
        <v>1003234</v>
      </c>
      <c r="M29" s="89">
        <f t="shared" si="6"/>
        <v>1003234</v>
      </c>
      <c r="N29" s="199" t="s">
        <v>145</v>
      </c>
      <c r="O29" s="152" t="s">
        <v>68</v>
      </c>
      <c r="P29" s="152">
        <v>100</v>
      </c>
      <c r="Q29" s="152">
        <v>100</v>
      </c>
      <c r="R29" s="152">
        <v>100</v>
      </c>
      <c r="S29" s="152">
        <v>100</v>
      </c>
      <c r="T29" s="152">
        <v>100</v>
      </c>
      <c r="U29" s="152">
        <v>100</v>
      </c>
      <c r="V29" s="152">
        <v>100</v>
      </c>
    </row>
    <row r="30" spans="1:22" ht="70.5" customHeight="1" x14ac:dyDescent="0.25">
      <c r="A30" s="251"/>
      <c r="B30" s="260"/>
      <c r="C30" s="153"/>
      <c r="D30" s="153"/>
      <c r="E30" s="203"/>
      <c r="F30" s="126" t="s">
        <v>24</v>
      </c>
      <c r="G30" s="87">
        <f t="shared" si="2"/>
        <v>0</v>
      </c>
      <c r="H30" s="89">
        <v>0</v>
      </c>
      <c r="I30" s="89">
        <v>0</v>
      </c>
      <c r="J30" s="89">
        <v>0</v>
      </c>
      <c r="K30" s="89">
        <v>0</v>
      </c>
      <c r="L30" s="89">
        <v>0</v>
      </c>
      <c r="M30" s="89">
        <v>0</v>
      </c>
      <c r="N30" s="200"/>
      <c r="O30" s="153"/>
      <c r="P30" s="153"/>
      <c r="Q30" s="153"/>
      <c r="R30" s="153"/>
      <c r="S30" s="153"/>
      <c r="T30" s="153"/>
      <c r="U30" s="153"/>
      <c r="V30" s="153"/>
    </row>
    <row r="31" spans="1:22" ht="70.900000000000006" customHeight="1" x14ac:dyDescent="0.25">
      <c r="A31" s="252"/>
      <c r="B31" s="261"/>
      <c r="C31" s="154"/>
      <c r="D31" s="154"/>
      <c r="E31" s="204"/>
      <c r="F31" s="126" t="s">
        <v>25</v>
      </c>
      <c r="G31" s="87">
        <f t="shared" si="2"/>
        <v>5899792</v>
      </c>
      <c r="H31" s="91">
        <v>922198</v>
      </c>
      <c r="I31" s="90">
        <v>964658</v>
      </c>
      <c r="J31" s="90">
        <v>1003234</v>
      </c>
      <c r="K31" s="90">
        <v>1003234</v>
      </c>
      <c r="L31" s="90">
        <v>1003234</v>
      </c>
      <c r="M31" s="90">
        <v>1003234</v>
      </c>
      <c r="N31" s="201"/>
      <c r="O31" s="154"/>
      <c r="P31" s="154"/>
      <c r="Q31" s="154"/>
      <c r="R31" s="154"/>
      <c r="S31" s="154"/>
      <c r="T31" s="154"/>
      <c r="U31" s="154"/>
      <c r="V31" s="154"/>
    </row>
    <row r="32" spans="1:22" ht="40.5" customHeight="1" x14ac:dyDescent="0.25">
      <c r="A32" s="10"/>
      <c r="B32" s="238" t="s">
        <v>126</v>
      </c>
      <c r="C32" s="152">
        <v>2025</v>
      </c>
      <c r="D32" s="152">
        <v>2030</v>
      </c>
      <c r="E32" s="202" t="s">
        <v>26</v>
      </c>
      <c r="F32" s="126" t="s">
        <v>17</v>
      </c>
      <c r="G32" s="87">
        <f t="shared" si="2"/>
        <v>13213409.890000001</v>
      </c>
      <c r="H32" s="90">
        <f t="shared" ref="H32:M32" si="7">H33+H34</f>
        <v>399659.89</v>
      </c>
      <c r="I32" s="90">
        <f t="shared" si="7"/>
        <v>2562750</v>
      </c>
      <c r="J32" s="90">
        <f t="shared" si="7"/>
        <v>2562750</v>
      </c>
      <c r="K32" s="90">
        <f t="shared" si="7"/>
        <v>2562750</v>
      </c>
      <c r="L32" s="90">
        <f t="shared" si="7"/>
        <v>2562750</v>
      </c>
      <c r="M32" s="90">
        <f t="shared" si="7"/>
        <v>2562750</v>
      </c>
      <c r="N32" s="270" t="s">
        <v>183</v>
      </c>
      <c r="O32" s="152" t="s">
        <v>68</v>
      </c>
      <c r="P32" s="152">
        <v>100</v>
      </c>
      <c r="Q32" s="152">
        <v>100</v>
      </c>
      <c r="R32" s="152">
        <v>100</v>
      </c>
      <c r="S32" s="152">
        <v>100</v>
      </c>
      <c r="T32" s="152">
        <v>100</v>
      </c>
      <c r="U32" s="152">
        <v>100</v>
      </c>
      <c r="V32" s="152">
        <v>100</v>
      </c>
    </row>
    <row r="33" spans="1:22" ht="132" customHeight="1" x14ac:dyDescent="0.25">
      <c r="A33" s="10"/>
      <c r="B33" s="239"/>
      <c r="C33" s="153"/>
      <c r="D33" s="153"/>
      <c r="E33" s="203"/>
      <c r="F33" s="126" t="s">
        <v>24</v>
      </c>
      <c r="G33" s="87">
        <f t="shared" si="2"/>
        <v>13213409.890000001</v>
      </c>
      <c r="H33" s="91">
        <v>399659.89</v>
      </c>
      <c r="I33" s="90">
        <v>2562750</v>
      </c>
      <c r="J33" s="90">
        <v>2562750</v>
      </c>
      <c r="K33" s="90">
        <v>2562750</v>
      </c>
      <c r="L33" s="90">
        <v>2562750</v>
      </c>
      <c r="M33" s="90">
        <v>2562750</v>
      </c>
      <c r="N33" s="271"/>
      <c r="O33" s="153"/>
      <c r="P33" s="153"/>
      <c r="Q33" s="153"/>
      <c r="R33" s="153"/>
      <c r="S33" s="153"/>
      <c r="T33" s="153"/>
      <c r="U33" s="153"/>
      <c r="V33" s="153"/>
    </row>
    <row r="34" spans="1:22" ht="132" customHeight="1" x14ac:dyDescent="0.25">
      <c r="B34" s="240"/>
      <c r="C34" s="154"/>
      <c r="D34" s="154"/>
      <c r="E34" s="204"/>
      <c r="F34" s="126" t="s">
        <v>25</v>
      </c>
      <c r="G34" s="87">
        <f t="shared" si="2"/>
        <v>0</v>
      </c>
      <c r="H34" s="91">
        <v>0</v>
      </c>
      <c r="I34" s="90">
        <v>0</v>
      </c>
      <c r="J34" s="90">
        <v>0</v>
      </c>
      <c r="K34" s="90">
        <v>0</v>
      </c>
      <c r="L34" s="88">
        <v>0</v>
      </c>
      <c r="M34" s="90">
        <v>0</v>
      </c>
      <c r="N34" s="272"/>
      <c r="O34" s="154"/>
      <c r="P34" s="154"/>
      <c r="Q34" s="154"/>
      <c r="R34" s="154"/>
      <c r="S34" s="154"/>
      <c r="T34" s="154"/>
      <c r="U34" s="154"/>
      <c r="V34" s="154"/>
    </row>
    <row r="35" spans="1:22" ht="40.5" customHeight="1" x14ac:dyDescent="0.25">
      <c r="A35" s="193"/>
      <c r="B35" s="259" t="s">
        <v>196</v>
      </c>
      <c r="C35" s="152">
        <v>2025</v>
      </c>
      <c r="D35" s="152">
        <v>2030</v>
      </c>
      <c r="E35" s="202" t="s">
        <v>26</v>
      </c>
      <c r="F35" s="126" t="s">
        <v>17</v>
      </c>
      <c r="G35" s="87">
        <f t="shared" si="2"/>
        <v>1016204</v>
      </c>
      <c r="H35" s="90">
        <f>H36+H37</f>
        <v>1016204</v>
      </c>
      <c r="I35" s="90">
        <f t="shared" ref="I35:M35" si="8">I36+I37</f>
        <v>0</v>
      </c>
      <c r="J35" s="90">
        <f t="shared" si="8"/>
        <v>0</v>
      </c>
      <c r="K35" s="90">
        <f t="shared" si="8"/>
        <v>0</v>
      </c>
      <c r="L35" s="90">
        <f t="shared" si="8"/>
        <v>0</v>
      </c>
      <c r="M35" s="90">
        <f t="shared" si="8"/>
        <v>0</v>
      </c>
      <c r="N35" s="152" t="s">
        <v>124</v>
      </c>
      <c r="O35" s="152" t="s">
        <v>68</v>
      </c>
      <c r="P35" s="152">
        <v>100</v>
      </c>
      <c r="Q35" s="152">
        <v>100</v>
      </c>
      <c r="R35" s="152">
        <v>100</v>
      </c>
      <c r="S35" s="152">
        <v>100</v>
      </c>
      <c r="T35" s="152">
        <v>100</v>
      </c>
      <c r="U35" s="152">
        <v>100</v>
      </c>
      <c r="V35" s="152">
        <v>100</v>
      </c>
    </row>
    <row r="36" spans="1:22" ht="43.15" customHeight="1" x14ac:dyDescent="0.25">
      <c r="A36" s="194"/>
      <c r="B36" s="260"/>
      <c r="C36" s="153"/>
      <c r="D36" s="153"/>
      <c r="E36" s="203"/>
      <c r="F36" s="126" t="s">
        <v>24</v>
      </c>
      <c r="G36" s="87">
        <f t="shared" si="2"/>
        <v>1016204</v>
      </c>
      <c r="H36" s="91">
        <v>1016204</v>
      </c>
      <c r="I36" s="90">
        <v>0</v>
      </c>
      <c r="J36" s="90">
        <v>0</v>
      </c>
      <c r="K36" s="90">
        <v>0</v>
      </c>
      <c r="L36" s="90">
        <v>0</v>
      </c>
      <c r="M36" s="90">
        <v>0</v>
      </c>
      <c r="N36" s="153"/>
      <c r="O36" s="153"/>
      <c r="P36" s="153"/>
      <c r="Q36" s="153"/>
      <c r="R36" s="153"/>
      <c r="S36" s="153"/>
      <c r="T36" s="153"/>
      <c r="U36" s="153"/>
      <c r="V36" s="153"/>
    </row>
    <row r="37" spans="1:22" ht="40.5" customHeight="1" x14ac:dyDescent="0.25">
      <c r="A37" s="195"/>
      <c r="B37" s="261"/>
      <c r="C37" s="154"/>
      <c r="D37" s="154"/>
      <c r="E37" s="204"/>
      <c r="F37" s="126" t="s">
        <v>25</v>
      </c>
      <c r="G37" s="87">
        <f t="shared" si="2"/>
        <v>0</v>
      </c>
      <c r="H37" s="90">
        <v>0</v>
      </c>
      <c r="I37" s="90">
        <v>0</v>
      </c>
      <c r="J37" s="90">
        <v>0</v>
      </c>
      <c r="K37" s="90">
        <v>0</v>
      </c>
      <c r="L37" s="90">
        <v>0</v>
      </c>
      <c r="M37" s="90">
        <v>0</v>
      </c>
      <c r="N37" s="154"/>
      <c r="O37" s="154"/>
      <c r="P37" s="154"/>
      <c r="Q37" s="154"/>
      <c r="R37" s="154"/>
      <c r="S37" s="154"/>
      <c r="T37" s="154"/>
      <c r="U37" s="154"/>
      <c r="V37" s="154"/>
    </row>
    <row r="38" spans="1:22" ht="40.5" customHeight="1" x14ac:dyDescent="0.25">
      <c r="A38" s="11"/>
      <c r="B38" s="259" t="s">
        <v>197</v>
      </c>
      <c r="C38" s="152">
        <v>2025</v>
      </c>
      <c r="D38" s="152">
        <v>2030</v>
      </c>
      <c r="E38" s="202" t="s">
        <v>26</v>
      </c>
      <c r="F38" s="126" t="s">
        <v>17</v>
      </c>
      <c r="G38" s="87">
        <f t="shared" si="2"/>
        <v>110000</v>
      </c>
      <c r="H38" s="90">
        <f t="shared" ref="H38:M38" si="9">H39+H40</f>
        <v>10000</v>
      </c>
      <c r="I38" s="90">
        <f t="shared" si="9"/>
        <v>20000</v>
      </c>
      <c r="J38" s="90">
        <f t="shared" si="9"/>
        <v>20000</v>
      </c>
      <c r="K38" s="90">
        <f t="shared" si="9"/>
        <v>20000</v>
      </c>
      <c r="L38" s="90">
        <f t="shared" si="9"/>
        <v>20000</v>
      </c>
      <c r="M38" s="90">
        <f t="shared" si="9"/>
        <v>20000</v>
      </c>
      <c r="N38" s="152" t="s">
        <v>124</v>
      </c>
      <c r="O38" s="152" t="s">
        <v>68</v>
      </c>
      <c r="P38" s="152">
        <v>100</v>
      </c>
      <c r="Q38" s="152">
        <v>100</v>
      </c>
      <c r="R38" s="152">
        <v>100</v>
      </c>
      <c r="S38" s="152">
        <v>100</v>
      </c>
      <c r="T38" s="152">
        <v>100</v>
      </c>
      <c r="U38" s="152">
        <v>100</v>
      </c>
      <c r="V38" s="152">
        <v>100</v>
      </c>
    </row>
    <row r="39" spans="1:22" ht="55.5" customHeight="1" x14ac:dyDescent="0.25">
      <c r="A39" s="11"/>
      <c r="B39" s="260"/>
      <c r="C39" s="153"/>
      <c r="D39" s="153"/>
      <c r="E39" s="203"/>
      <c r="F39" s="126" t="s">
        <v>24</v>
      </c>
      <c r="G39" s="87">
        <f>SUM(H39:M39)</f>
        <v>110000</v>
      </c>
      <c r="H39" s="91">
        <v>10000</v>
      </c>
      <c r="I39" s="90">
        <v>20000</v>
      </c>
      <c r="J39" s="90">
        <v>20000</v>
      </c>
      <c r="K39" s="90">
        <v>20000</v>
      </c>
      <c r="L39" s="90">
        <v>20000</v>
      </c>
      <c r="M39" s="90">
        <v>20000</v>
      </c>
      <c r="N39" s="153"/>
      <c r="O39" s="153"/>
      <c r="P39" s="153"/>
      <c r="Q39" s="153"/>
      <c r="R39" s="153"/>
      <c r="S39" s="153"/>
      <c r="T39" s="153"/>
      <c r="U39" s="153"/>
      <c r="V39" s="153"/>
    </row>
    <row r="40" spans="1:22" ht="40.5" customHeight="1" x14ac:dyDescent="0.25">
      <c r="A40" s="11"/>
      <c r="B40" s="261"/>
      <c r="C40" s="154"/>
      <c r="D40" s="154"/>
      <c r="E40" s="204"/>
      <c r="F40" s="126" t="s">
        <v>25</v>
      </c>
      <c r="G40" s="87">
        <f t="shared" si="2"/>
        <v>0</v>
      </c>
      <c r="H40" s="90">
        <v>0</v>
      </c>
      <c r="I40" s="90">
        <v>0</v>
      </c>
      <c r="J40" s="90">
        <v>0</v>
      </c>
      <c r="K40" s="90">
        <v>0</v>
      </c>
      <c r="L40" s="90">
        <v>0</v>
      </c>
      <c r="M40" s="90">
        <v>0</v>
      </c>
      <c r="N40" s="154"/>
      <c r="O40" s="154"/>
      <c r="P40" s="154"/>
      <c r="Q40" s="154"/>
      <c r="R40" s="154"/>
      <c r="S40" s="154"/>
      <c r="T40" s="154"/>
      <c r="U40" s="154"/>
      <c r="V40" s="154"/>
    </row>
    <row r="41" spans="1:22" ht="40.5" customHeight="1" x14ac:dyDescent="0.25">
      <c r="A41" s="107"/>
      <c r="B41" s="238" t="s">
        <v>198</v>
      </c>
      <c r="C41" s="152">
        <v>2025</v>
      </c>
      <c r="D41" s="152">
        <v>2030</v>
      </c>
      <c r="E41" s="202" t="s">
        <v>26</v>
      </c>
      <c r="F41" s="126" t="s">
        <v>17</v>
      </c>
      <c r="G41" s="87">
        <f t="shared" si="2"/>
        <v>3735126</v>
      </c>
      <c r="H41" s="90">
        <f t="shared" ref="H41:M41" si="10">H42+H43</f>
        <v>622521</v>
      </c>
      <c r="I41" s="90">
        <f t="shared" si="10"/>
        <v>622521</v>
      </c>
      <c r="J41" s="90">
        <f t="shared" si="10"/>
        <v>622521</v>
      </c>
      <c r="K41" s="90">
        <f t="shared" si="10"/>
        <v>622521</v>
      </c>
      <c r="L41" s="90">
        <f t="shared" si="10"/>
        <v>622521</v>
      </c>
      <c r="M41" s="90">
        <f t="shared" si="10"/>
        <v>622521</v>
      </c>
      <c r="N41" s="162" t="s">
        <v>181</v>
      </c>
      <c r="O41" s="152" t="s">
        <v>68</v>
      </c>
      <c r="P41" s="152">
        <v>100</v>
      </c>
      <c r="Q41" s="152">
        <v>100</v>
      </c>
      <c r="R41" s="152">
        <v>100</v>
      </c>
      <c r="S41" s="152">
        <v>100</v>
      </c>
      <c r="T41" s="152">
        <v>100</v>
      </c>
      <c r="U41" s="152">
        <v>100</v>
      </c>
      <c r="V41" s="152">
        <v>100</v>
      </c>
    </row>
    <row r="42" spans="1:22" ht="40.5" customHeight="1" x14ac:dyDescent="0.25">
      <c r="A42" s="107"/>
      <c r="B42" s="239"/>
      <c r="C42" s="153"/>
      <c r="D42" s="153"/>
      <c r="E42" s="203"/>
      <c r="F42" s="126" t="s">
        <v>24</v>
      </c>
      <c r="G42" s="87">
        <f t="shared" si="2"/>
        <v>3735126</v>
      </c>
      <c r="H42" s="89">
        <v>622521</v>
      </c>
      <c r="I42" s="90">
        <v>622521</v>
      </c>
      <c r="J42" s="90">
        <v>622521</v>
      </c>
      <c r="K42" s="90">
        <v>622521</v>
      </c>
      <c r="L42" s="90">
        <v>622521</v>
      </c>
      <c r="M42" s="90">
        <v>622521</v>
      </c>
      <c r="N42" s="163"/>
      <c r="O42" s="153"/>
      <c r="P42" s="153"/>
      <c r="Q42" s="153"/>
      <c r="R42" s="153"/>
      <c r="S42" s="153"/>
      <c r="T42" s="153"/>
      <c r="U42" s="153"/>
      <c r="V42" s="153"/>
    </row>
    <row r="43" spans="1:22" ht="40.5" customHeight="1" x14ac:dyDescent="0.25">
      <c r="A43" s="107"/>
      <c r="B43" s="240"/>
      <c r="C43" s="154"/>
      <c r="D43" s="154"/>
      <c r="E43" s="204"/>
      <c r="F43" s="126" t="s">
        <v>25</v>
      </c>
      <c r="G43" s="87">
        <f t="shared" si="2"/>
        <v>0</v>
      </c>
      <c r="H43" s="90">
        <v>0</v>
      </c>
      <c r="I43" s="90">
        <v>0</v>
      </c>
      <c r="J43" s="90">
        <v>0</v>
      </c>
      <c r="K43" s="90">
        <v>0</v>
      </c>
      <c r="L43" s="90">
        <v>0</v>
      </c>
      <c r="M43" s="90">
        <v>0</v>
      </c>
      <c r="N43" s="164"/>
      <c r="O43" s="154"/>
      <c r="P43" s="154"/>
      <c r="Q43" s="154"/>
      <c r="R43" s="154"/>
      <c r="S43" s="154"/>
      <c r="T43" s="154"/>
      <c r="U43" s="154"/>
      <c r="V43" s="154"/>
    </row>
    <row r="44" spans="1:22" ht="51" customHeight="1" x14ac:dyDescent="0.25">
      <c r="A44" s="193"/>
      <c r="B44" s="238" t="s">
        <v>199</v>
      </c>
      <c r="C44" s="152">
        <v>2025</v>
      </c>
      <c r="D44" s="152">
        <v>2030</v>
      </c>
      <c r="E44" s="202" t="s">
        <v>26</v>
      </c>
      <c r="F44" s="126" t="s">
        <v>17</v>
      </c>
      <c r="G44" s="87">
        <f t="shared" si="2"/>
        <v>0</v>
      </c>
      <c r="H44" s="89">
        <f>H45+H46</f>
        <v>0</v>
      </c>
      <c r="I44" s="89">
        <f t="shared" ref="I44:M44" si="11">I45+I46</f>
        <v>0</v>
      </c>
      <c r="J44" s="89">
        <f t="shared" si="11"/>
        <v>0</v>
      </c>
      <c r="K44" s="89">
        <f t="shared" si="11"/>
        <v>0</v>
      </c>
      <c r="L44" s="89">
        <f t="shared" si="11"/>
        <v>0</v>
      </c>
      <c r="M44" s="89">
        <f t="shared" si="11"/>
        <v>0</v>
      </c>
      <c r="N44" s="152" t="s">
        <v>182</v>
      </c>
      <c r="O44" s="152" t="s">
        <v>68</v>
      </c>
      <c r="P44" s="152">
        <v>100</v>
      </c>
      <c r="Q44" s="152"/>
      <c r="R44" s="152"/>
      <c r="S44" s="152"/>
      <c r="T44" s="152"/>
      <c r="U44" s="152"/>
      <c r="V44" s="152">
        <v>100</v>
      </c>
    </row>
    <row r="45" spans="1:22" ht="123" customHeight="1" x14ac:dyDescent="0.25">
      <c r="A45" s="194"/>
      <c r="B45" s="239"/>
      <c r="C45" s="153"/>
      <c r="D45" s="153"/>
      <c r="E45" s="203"/>
      <c r="F45" s="126" t="s">
        <v>24</v>
      </c>
      <c r="G45" s="87">
        <f t="shared" si="2"/>
        <v>0</v>
      </c>
      <c r="H45" s="89">
        <v>0</v>
      </c>
      <c r="I45" s="89">
        <v>0</v>
      </c>
      <c r="J45" s="89">
        <v>0</v>
      </c>
      <c r="K45" s="89">
        <v>0</v>
      </c>
      <c r="L45" s="89">
        <v>0</v>
      </c>
      <c r="M45" s="89">
        <v>0</v>
      </c>
      <c r="N45" s="153"/>
      <c r="O45" s="153"/>
      <c r="P45" s="153"/>
      <c r="Q45" s="153"/>
      <c r="R45" s="153"/>
      <c r="S45" s="153"/>
      <c r="T45" s="153"/>
      <c r="U45" s="153"/>
      <c r="V45" s="153"/>
    </row>
    <row r="46" spans="1:22" ht="195.75" customHeight="1" x14ac:dyDescent="0.25">
      <c r="A46" s="195"/>
      <c r="B46" s="240"/>
      <c r="C46" s="154"/>
      <c r="D46" s="154"/>
      <c r="E46" s="204"/>
      <c r="F46" s="126" t="s">
        <v>25</v>
      </c>
      <c r="G46" s="87">
        <f t="shared" si="2"/>
        <v>0</v>
      </c>
      <c r="H46" s="90">
        <v>0</v>
      </c>
      <c r="I46" s="90">
        <v>0</v>
      </c>
      <c r="J46" s="90">
        <v>0</v>
      </c>
      <c r="K46" s="90">
        <v>0</v>
      </c>
      <c r="L46" s="90">
        <v>0</v>
      </c>
      <c r="M46" s="90">
        <v>0</v>
      </c>
      <c r="N46" s="154"/>
      <c r="O46" s="154"/>
      <c r="P46" s="154"/>
      <c r="Q46" s="154"/>
      <c r="R46" s="154"/>
      <c r="S46" s="154"/>
      <c r="T46" s="154"/>
      <c r="U46" s="154"/>
      <c r="V46" s="154"/>
    </row>
    <row r="47" spans="1:22" ht="26.25" customHeight="1" x14ac:dyDescent="0.25">
      <c r="A47" s="250"/>
      <c r="B47" s="259" t="s">
        <v>200</v>
      </c>
      <c r="C47" s="152">
        <v>2025</v>
      </c>
      <c r="D47" s="152">
        <v>2030</v>
      </c>
      <c r="E47" s="202" t="s">
        <v>26</v>
      </c>
      <c r="F47" s="126" t="s">
        <v>17</v>
      </c>
      <c r="G47" s="87">
        <f t="shared" si="2"/>
        <v>785300</v>
      </c>
      <c r="H47" s="90">
        <f>H48+H49</f>
        <v>785300</v>
      </c>
      <c r="I47" s="90">
        <f t="shared" ref="I47:M47" si="12">I48+I49</f>
        <v>0</v>
      </c>
      <c r="J47" s="90">
        <f t="shared" si="12"/>
        <v>0</v>
      </c>
      <c r="K47" s="90">
        <f t="shared" si="12"/>
        <v>0</v>
      </c>
      <c r="L47" s="90">
        <f t="shared" si="12"/>
        <v>0</v>
      </c>
      <c r="M47" s="90">
        <f t="shared" si="12"/>
        <v>0</v>
      </c>
      <c r="N47" s="152" t="s">
        <v>141</v>
      </c>
      <c r="O47" s="152" t="s">
        <v>68</v>
      </c>
      <c r="P47" s="152">
        <v>100</v>
      </c>
      <c r="Q47" s="152">
        <v>100</v>
      </c>
      <c r="R47" s="152"/>
      <c r="S47" s="152"/>
      <c r="T47" s="152"/>
      <c r="U47" s="152"/>
      <c r="V47" s="152"/>
    </row>
    <row r="48" spans="1:22" ht="52.5" customHeight="1" x14ac:dyDescent="0.25">
      <c r="A48" s="251"/>
      <c r="B48" s="260"/>
      <c r="C48" s="153"/>
      <c r="D48" s="153"/>
      <c r="E48" s="203"/>
      <c r="F48" s="126" t="s">
        <v>24</v>
      </c>
      <c r="G48" s="87">
        <f t="shared" si="2"/>
        <v>785300</v>
      </c>
      <c r="H48" s="90">
        <v>785300</v>
      </c>
      <c r="I48" s="90">
        <v>0</v>
      </c>
      <c r="J48" s="90">
        <v>0</v>
      </c>
      <c r="K48" s="90">
        <v>0</v>
      </c>
      <c r="L48" s="90">
        <v>0</v>
      </c>
      <c r="M48" s="90">
        <v>0</v>
      </c>
      <c r="N48" s="153"/>
      <c r="O48" s="153"/>
      <c r="P48" s="153"/>
      <c r="Q48" s="153"/>
      <c r="R48" s="153"/>
      <c r="S48" s="153"/>
      <c r="T48" s="153"/>
      <c r="U48" s="153"/>
      <c r="V48" s="153"/>
    </row>
    <row r="49" spans="1:22" ht="153.6" customHeight="1" x14ac:dyDescent="0.25">
      <c r="A49" s="252"/>
      <c r="B49" s="261"/>
      <c r="C49" s="154"/>
      <c r="D49" s="154"/>
      <c r="E49" s="204"/>
      <c r="F49" s="126" t="s">
        <v>25</v>
      </c>
      <c r="G49" s="87">
        <f t="shared" si="2"/>
        <v>0</v>
      </c>
      <c r="H49" s="90">
        <v>0</v>
      </c>
      <c r="I49" s="90">
        <v>0</v>
      </c>
      <c r="J49" s="90">
        <v>0</v>
      </c>
      <c r="K49" s="90">
        <v>0</v>
      </c>
      <c r="L49" s="90">
        <v>0</v>
      </c>
      <c r="M49" s="90">
        <v>0</v>
      </c>
      <c r="N49" s="154"/>
      <c r="O49" s="154"/>
      <c r="P49" s="154"/>
      <c r="Q49" s="154"/>
      <c r="R49" s="154"/>
      <c r="S49" s="154"/>
      <c r="T49" s="154"/>
      <c r="U49" s="154"/>
      <c r="V49" s="154"/>
    </row>
    <row r="50" spans="1:22" ht="64.5" customHeight="1" x14ac:dyDescent="0.25">
      <c r="A50" s="12"/>
      <c r="B50" s="259" t="s">
        <v>201</v>
      </c>
      <c r="C50" s="152">
        <v>2025</v>
      </c>
      <c r="D50" s="152">
        <v>2030</v>
      </c>
      <c r="E50" s="202" t="s">
        <v>26</v>
      </c>
      <c r="F50" s="126" t="s">
        <v>17</v>
      </c>
      <c r="G50" s="87">
        <f t="shared" si="2"/>
        <v>0</v>
      </c>
      <c r="H50" s="90">
        <f>H51+H52</f>
        <v>0</v>
      </c>
      <c r="I50" s="90">
        <f t="shared" ref="I50:M50" si="13">I51+I52</f>
        <v>0</v>
      </c>
      <c r="J50" s="90">
        <f t="shared" si="13"/>
        <v>0</v>
      </c>
      <c r="K50" s="90">
        <f t="shared" si="13"/>
        <v>0</v>
      </c>
      <c r="L50" s="90">
        <f t="shared" si="13"/>
        <v>0</v>
      </c>
      <c r="M50" s="90">
        <f t="shared" si="13"/>
        <v>0</v>
      </c>
      <c r="N50" s="108" t="s">
        <v>190</v>
      </c>
      <c r="O50" s="108" t="s">
        <v>160</v>
      </c>
      <c r="P50" s="108"/>
      <c r="Q50" s="108"/>
      <c r="R50" s="108"/>
      <c r="S50" s="108"/>
      <c r="T50" s="108"/>
      <c r="U50" s="140"/>
      <c r="V50" s="108">
        <v>1</v>
      </c>
    </row>
    <row r="51" spans="1:22" ht="65.25" customHeight="1" x14ac:dyDescent="0.25">
      <c r="A51" s="12"/>
      <c r="B51" s="260"/>
      <c r="C51" s="153"/>
      <c r="D51" s="153"/>
      <c r="E51" s="203"/>
      <c r="F51" s="126" t="s">
        <v>24</v>
      </c>
      <c r="G51" s="87">
        <f t="shared" si="2"/>
        <v>0</v>
      </c>
      <c r="H51" s="90">
        <v>0</v>
      </c>
      <c r="I51" s="90">
        <v>0</v>
      </c>
      <c r="J51" s="90">
        <v>0</v>
      </c>
      <c r="K51" s="90">
        <v>0</v>
      </c>
      <c r="L51" s="90">
        <v>0</v>
      </c>
      <c r="M51" s="88">
        <v>0</v>
      </c>
      <c r="N51" s="152" t="s">
        <v>191</v>
      </c>
      <c r="O51" s="152" t="s">
        <v>160</v>
      </c>
      <c r="P51" s="152"/>
      <c r="Q51" s="152"/>
      <c r="R51" s="152"/>
      <c r="S51" s="152"/>
      <c r="T51" s="152"/>
      <c r="U51" s="152"/>
      <c r="V51" s="152">
        <v>1</v>
      </c>
    </row>
    <row r="52" spans="1:22" ht="75.75" customHeight="1" x14ac:dyDescent="0.25">
      <c r="A52" s="12"/>
      <c r="B52" s="261"/>
      <c r="C52" s="154"/>
      <c r="D52" s="154"/>
      <c r="E52" s="204"/>
      <c r="F52" s="126" t="s">
        <v>25</v>
      </c>
      <c r="G52" s="87">
        <f t="shared" si="2"/>
        <v>0</v>
      </c>
      <c r="H52" s="90">
        <v>0</v>
      </c>
      <c r="I52" s="90">
        <v>0</v>
      </c>
      <c r="J52" s="90">
        <v>0</v>
      </c>
      <c r="K52" s="90">
        <v>0</v>
      </c>
      <c r="L52" s="90">
        <v>0</v>
      </c>
      <c r="M52" s="90">
        <v>0</v>
      </c>
      <c r="N52" s="154"/>
      <c r="O52" s="154"/>
      <c r="P52" s="154"/>
      <c r="Q52" s="154"/>
      <c r="R52" s="154"/>
      <c r="S52" s="154"/>
      <c r="T52" s="154"/>
      <c r="U52" s="154"/>
      <c r="V52" s="154"/>
    </row>
    <row r="53" spans="1:22" ht="26.45" customHeight="1" x14ac:dyDescent="0.25">
      <c r="A53" s="51"/>
      <c r="B53" s="259" t="s">
        <v>202</v>
      </c>
      <c r="C53" s="152">
        <v>2025</v>
      </c>
      <c r="D53" s="152">
        <v>2030</v>
      </c>
      <c r="E53" s="202" t="s">
        <v>26</v>
      </c>
      <c r="F53" s="126" t="s">
        <v>17</v>
      </c>
      <c r="G53" s="87">
        <f t="shared" si="2"/>
        <v>0</v>
      </c>
      <c r="H53" s="90">
        <f>H54+H55</f>
        <v>0</v>
      </c>
      <c r="I53" s="90">
        <f t="shared" ref="I53:M53" si="14">I54+I55</f>
        <v>0</v>
      </c>
      <c r="J53" s="90">
        <f t="shared" si="14"/>
        <v>0</v>
      </c>
      <c r="K53" s="90">
        <f t="shared" si="14"/>
        <v>0</v>
      </c>
      <c r="L53" s="90">
        <f t="shared" si="14"/>
        <v>0</v>
      </c>
      <c r="M53" s="90">
        <f t="shared" si="14"/>
        <v>0</v>
      </c>
      <c r="N53" s="152" t="s">
        <v>179</v>
      </c>
      <c r="O53" s="152" t="s">
        <v>68</v>
      </c>
      <c r="P53" s="152"/>
      <c r="Q53" s="152"/>
      <c r="R53" s="152"/>
      <c r="S53" s="152"/>
      <c r="T53" s="152"/>
      <c r="U53" s="152"/>
      <c r="V53" s="152">
        <v>100</v>
      </c>
    </row>
    <row r="54" spans="1:22" ht="35.450000000000003" customHeight="1" x14ac:dyDescent="0.25">
      <c r="A54" s="51"/>
      <c r="B54" s="260"/>
      <c r="C54" s="153"/>
      <c r="D54" s="153"/>
      <c r="E54" s="203"/>
      <c r="F54" s="126" t="s">
        <v>24</v>
      </c>
      <c r="G54" s="87">
        <f t="shared" si="2"/>
        <v>0</v>
      </c>
      <c r="H54" s="91">
        <v>0</v>
      </c>
      <c r="I54" s="90">
        <v>0</v>
      </c>
      <c r="J54" s="90">
        <v>0</v>
      </c>
      <c r="K54" s="90">
        <v>0</v>
      </c>
      <c r="L54" s="90">
        <v>0</v>
      </c>
      <c r="M54" s="90">
        <v>0</v>
      </c>
      <c r="N54" s="153"/>
      <c r="O54" s="153"/>
      <c r="P54" s="153"/>
      <c r="Q54" s="153"/>
      <c r="R54" s="153"/>
      <c r="S54" s="153"/>
      <c r="T54" s="153"/>
      <c r="U54" s="153"/>
      <c r="V54" s="153"/>
    </row>
    <row r="55" spans="1:22" ht="64.900000000000006" customHeight="1" x14ac:dyDescent="0.25">
      <c r="A55" s="51"/>
      <c r="B55" s="261"/>
      <c r="C55" s="154"/>
      <c r="D55" s="154"/>
      <c r="E55" s="204"/>
      <c r="F55" s="126" t="s">
        <v>25</v>
      </c>
      <c r="G55" s="87">
        <f t="shared" si="2"/>
        <v>0</v>
      </c>
      <c r="H55" s="90">
        <v>0</v>
      </c>
      <c r="I55" s="90">
        <v>0</v>
      </c>
      <c r="J55" s="90">
        <v>0</v>
      </c>
      <c r="K55" s="90">
        <v>0</v>
      </c>
      <c r="L55" s="90">
        <v>0</v>
      </c>
      <c r="M55" s="90">
        <v>0</v>
      </c>
      <c r="N55" s="154"/>
      <c r="O55" s="154"/>
      <c r="P55" s="154"/>
      <c r="Q55" s="154"/>
      <c r="R55" s="154"/>
      <c r="S55" s="154"/>
      <c r="T55" s="154"/>
      <c r="U55" s="154"/>
      <c r="V55" s="154"/>
    </row>
    <row r="56" spans="1:22" s="52" customFormat="1" ht="69" customHeight="1" x14ac:dyDescent="0.25">
      <c r="A56" s="56"/>
      <c r="B56" s="238" t="s">
        <v>203</v>
      </c>
      <c r="C56" s="152">
        <v>2025</v>
      </c>
      <c r="D56" s="152">
        <v>2030</v>
      </c>
      <c r="E56" s="202" t="s">
        <v>26</v>
      </c>
      <c r="F56" s="126" t="s">
        <v>17</v>
      </c>
      <c r="G56" s="87">
        <f t="shared" si="2"/>
        <v>36693</v>
      </c>
      <c r="H56" s="90">
        <f>H57+H58</f>
        <v>6156</v>
      </c>
      <c r="I56" s="90">
        <f t="shared" ref="I56:M56" si="15">I57+I58</f>
        <v>6107.4</v>
      </c>
      <c r="J56" s="90">
        <f t="shared" si="15"/>
        <v>6107.4</v>
      </c>
      <c r="K56" s="90">
        <f t="shared" si="15"/>
        <v>6107.4</v>
      </c>
      <c r="L56" s="90">
        <f t="shared" si="15"/>
        <v>6107.4</v>
      </c>
      <c r="M56" s="90">
        <f t="shared" si="15"/>
        <v>6107.4</v>
      </c>
      <c r="N56" s="296" t="s">
        <v>187</v>
      </c>
      <c r="O56" s="155" t="s">
        <v>68</v>
      </c>
      <c r="P56" s="152">
        <v>100</v>
      </c>
      <c r="Q56" s="152">
        <v>100</v>
      </c>
      <c r="R56" s="152">
        <v>100</v>
      </c>
      <c r="S56" s="152">
        <v>100</v>
      </c>
      <c r="T56" s="152">
        <v>100</v>
      </c>
      <c r="U56" s="152">
        <v>100</v>
      </c>
      <c r="V56" s="152">
        <v>100</v>
      </c>
    </row>
    <row r="57" spans="1:22" s="52" customFormat="1" ht="60" customHeight="1" x14ac:dyDescent="0.25">
      <c r="A57" s="56"/>
      <c r="B57" s="239"/>
      <c r="C57" s="153"/>
      <c r="D57" s="153"/>
      <c r="E57" s="203"/>
      <c r="F57" s="126" t="s">
        <v>24</v>
      </c>
      <c r="G57" s="87">
        <f t="shared" si="2"/>
        <v>36693</v>
      </c>
      <c r="H57" s="91">
        <v>6156</v>
      </c>
      <c r="I57" s="91">
        <v>6107.4</v>
      </c>
      <c r="J57" s="91">
        <v>6107.4</v>
      </c>
      <c r="K57" s="91">
        <v>6107.4</v>
      </c>
      <c r="L57" s="91">
        <v>6107.4</v>
      </c>
      <c r="M57" s="91">
        <v>6107.4</v>
      </c>
      <c r="N57" s="297"/>
      <c r="O57" s="155"/>
      <c r="P57" s="153"/>
      <c r="Q57" s="153"/>
      <c r="R57" s="153"/>
      <c r="S57" s="153"/>
      <c r="T57" s="153"/>
      <c r="U57" s="153"/>
      <c r="V57" s="153"/>
    </row>
    <row r="58" spans="1:22" s="52" customFormat="1" ht="31.5" customHeight="1" x14ac:dyDescent="0.25">
      <c r="A58" s="56"/>
      <c r="B58" s="240"/>
      <c r="C58" s="154"/>
      <c r="D58" s="154"/>
      <c r="E58" s="204"/>
      <c r="F58" s="126" t="s">
        <v>25</v>
      </c>
      <c r="G58" s="87">
        <f t="shared" si="2"/>
        <v>0</v>
      </c>
      <c r="H58" s="90">
        <v>0</v>
      </c>
      <c r="I58" s="90">
        <v>0</v>
      </c>
      <c r="J58" s="90">
        <v>0</v>
      </c>
      <c r="K58" s="90">
        <v>0</v>
      </c>
      <c r="L58" s="90">
        <v>0</v>
      </c>
      <c r="M58" s="90">
        <v>0</v>
      </c>
      <c r="N58" s="298"/>
      <c r="O58" s="155"/>
      <c r="P58" s="154"/>
      <c r="Q58" s="154"/>
      <c r="R58" s="154"/>
      <c r="S58" s="154"/>
      <c r="T58" s="154"/>
      <c r="U58" s="154"/>
      <c r="V58" s="154"/>
    </row>
    <row r="59" spans="1:22" s="57" customFormat="1" ht="94.15" customHeight="1" x14ac:dyDescent="0.25">
      <c r="A59" s="64"/>
      <c r="B59" s="259" t="s">
        <v>204</v>
      </c>
      <c r="C59" s="152">
        <v>2025</v>
      </c>
      <c r="D59" s="152">
        <v>2030</v>
      </c>
      <c r="E59" s="202" t="s">
        <v>26</v>
      </c>
      <c r="F59" s="126" t="s">
        <v>17</v>
      </c>
      <c r="G59" s="87">
        <f t="shared" si="2"/>
        <v>1464094.9</v>
      </c>
      <c r="H59" s="90">
        <f>H60+H61</f>
        <v>1464094.9</v>
      </c>
      <c r="I59" s="90">
        <f t="shared" ref="I59:M59" si="16">I60+I61</f>
        <v>0</v>
      </c>
      <c r="J59" s="90">
        <f t="shared" si="16"/>
        <v>0</v>
      </c>
      <c r="K59" s="90">
        <f t="shared" si="16"/>
        <v>0</v>
      </c>
      <c r="L59" s="90">
        <f t="shared" si="16"/>
        <v>0</v>
      </c>
      <c r="M59" s="90">
        <f t="shared" si="16"/>
        <v>0</v>
      </c>
      <c r="N59" s="155" t="s">
        <v>184</v>
      </c>
      <c r="O59" s="155" t="s">
        <v>68</v>
      </c>
      <c r="P59" s="155"/>
      <c r="Q59" s="155">
        <v>100</v>
      </c>
      <c r="R59" s="155"/>
      <c r="S59" s="155"/>
      <c r="T59" s="155"/>
      <c r="U59" s="155"/>
      <c r="V59" s="155"/>
    </row>
    <row r="60" spans="1:22" s="57" customFormat="1" ht="111.6" customHeight="1" x14ac:dyDescent="0.25">
      <c r="A60" s="64"/>
      <c r="B60" s="260"/>
      <c r="C60" s="153"/>
      <c r="D60" s="153"/>
      <c r="E60" s="203"/>
      <c r="F60" s="126" t="s">
        <v>24</v>
      </c>
      <c r="G60" s="87">
        <f t="shared" si="2"/>
        <v>1464094.9</v>
      </c>
      <c r="H60" s="91">
        <v>1464094.9</v>
      </c>
      <c r="I60" s="90">
        <v>0</v>
      </c>
      <c r="J60" s="90">
        <v>0</v>
      </c>
      <c r="K60" s="90">
        <v>0</v>
      </c>
      <c r="L60" s="90">
        <v>0</v>
      </c>
      <c r="M60" s="88">
        <v>0</v>
      </c>
      <c r="N60" s="155"/>
      <c r="O60" s="155"/>
      <c r="P60" s="155"/>
      <c r="Q60" s="155"/>
      <c r="R60" s="155"/>
      <c r="S60" s="155"/>
      <c r="T60" s="155"/>
      <c r="U60" s="155"/>
      <c r="V60" s="155"/>
    </row>
    <row r="61" spans="1:22" s="57" customFormat="1" ht="79.900000000000006" customHeight="1" x14ac:dyDescent="0.25">
      <c r="A61" s="64"/>
      <c r="B61" s="261"/>
      <c r="C61" s="154"/>
      <c r="D61" s="154"/>
      <c r="E61" s="204"/>
      <c r="F61" s="126" t="s">
        <v>25</v>
      </c>
      <c r="G61" s="87">
        <f t="shared" si="2"/>
        <v>0</v>
      </c>
      <c r="H61" s="90">
        <v>0</v>
      </c>
      <c r="I61" s="90">
        <v>0</v>
      </c>
      <c r="J61" s="90">
        <v>0</v>
      </c>
      <c r="K61" s="90">
        <v>0</v>
      </c>
      <c r="L61" s="90">
        <v>0</v>
      </c>
      <c r="M61" s="88">
        <v>0</v>
      </c>
      <c r="N61" s="108" t="s">
        <v>193</v>
      </c>
      <c r="O61" s="108"/>
      <c r="P61" s="108"/>
      <c r="Q61" s="108">
        <v>1</v>
      </c>
      <c r="R61" s="108"/>
      <c r="S61" s="108"/>
      <c r="T61" s="108"/>
      <c r="U61" s="108"/>
      <c r="V61" s="108"/>
    </row>
    <row r="62" spans="1:22" s="150" customFormat="1" ht="79.900000000000006" customHeight="1" x14ac:dyDescent="0.25">
      <c r="A62" s="151"/>
      <c r="B62" s="259" t="s">
        <v>205</v>
      </c>
      <c r="C62" s="152">
        <v>2025</v>
      </c>
      <c r="D62" s="152">
        <v>2030</v>
      </c>
      <c r="E62" s="202" t="s">
        <v>26</v>
      </c>
      <c r="F62" s="126" t="s">
        <v>17</v>
      </c>
      <c r="G62" s="87">
        <f t="shared" ref="G62:G64" si="17">SUM(H62:M62)</f>
        <v>2196375.2400000002</v>
      </c>
      <c r="H62" s="90">
        <f>H63+H64</f>
        <v>2196375.2400000002</v>
      </c>
      <c r="I62" s="90">
        <f t="shared" ref="I62:M62" si="18">I63+I64</f>
        <v>0</v>
      </c>
      <c r="J62" s="90">
        <f t="shared" si="18"/>
        <v>0</v>
      </c>
      <c r="K62" s="90">
        <f t="shared" si="18"/>
        <v>0</v>
      </c>
      <c r="L62" s="90">
        <f t="shared" si="18"/>
        <v>0</v>
      </c>
      <c r="M62" s="90">
        <f t="shared" si="18"/>
        <v>0</v>
      </c>
      <c r="N62" s="152" t="s">
        <v>120</v>
      </c>
      <c r="O62" s="152" t="s">
        <v>68</v>
      </c>
      <c r="P62" s="152"/>
      <c r="Q62" s="152">
        <v>100</v>
      </c>
      <c r="R62" s="152"/>
      <c r="S62" s="152"/>
      <c r="T62" s="152"/>
      <c r="U62" s="152"/>
      <c r="V62" s="152"/>
    </row>
    <row r="63" spans="1:22" s="150" customFormat="1" ht="79.900000000000006" customHeight="1" x14ac:dyDescent="0.25">
      <c r="A63" s="151"/>
      <c r="B63" s="260"/>
      <c r="C63" s="153"/>
      <c r="D63" s="153"/>
      <c r="E63" s="203"/>
      <c r="F63" s="126" t="s">
        <v>24</v>
      </c>
      <c r="G63" s="87">
        <f t="shared" si="17"/>
        <v>2196375.2400000002</v>
      </c>
      <c r="H63" s="91">
        <v>2196375.2400000002</v>
      </c>
      <c r="I63" s="90">
        <v>0</v>
      </c>
      <c r="J63" s="90">
        <v>0</v>
      </c>
      <c r="K63" s="90">
        <v>0</v>
      </c>
      <c r="L63" s="90">
        <v>0</v>
      </c>
      <c r="M63" s="90">
        <v>0</v>
      </c>
      <c r="N63" s="153"/>
      <c r="O63" s="153"/>
      <c r="P63" s="153"/>
      <c r="Q63" s="153"/>
      <c r="R63" s="153"/>
      <c r="S63" s="153"/>
      <c r="T63" s="153"/>
      <c r="U63" s="153"/>
      <c r="V63" s="153"/>
    </row>
    <row r="64" spans="1:22" s="150" customFormat="1" ht="79.900000000000006" customHeight="1" x14ac:dyDescent="0.25">
      <c r="A64" s="151"/>
      <c r="B64" s="261"/>
      <c r="C64" s="154"/>
      <c r="D64" s="154"/>
      <c r="E64" s="204"/>
      <c r="F64" s="126" t="s">
        <v>25</v>
      </c>
      <c r="G64" s="87">
        <f t="shared" si="17"/>
        <v>0</v>
      </c>
      <c r="H64" s="90">
        <v>0</v>
      </c>
      <c r="I64" s="90">
        <v>0</v>
      </c>
      <c r="J64" s="90">
        <v>0</v>
      </c>
      <c r="K64" s="90">
        <v>0</v>
      </c>
      <c r="L64" s="90">
        <v>0</v>
      </c>
      <c r="M64" s="90">
        <v>0</v>
      </c>
      <c r="N64" s="154"/>
      <c r="O64" s="154"/>
      <c r="P64" s="154"/>
      <c r="Q64" s="154"/>
      <c r="R64" s="154"/>
      <c r="S64" s="154"/>
      <c r="T64" s="154"/>
      <c r="U64" s="154"/>
      <c r="V64" s="154"/>
    </row>
    <row r="65" spans="1:22" s="65" customFormat="1" ht="64.900000000000006" customHeight="1" x14ac:dyDescent="0.25">
      <c r="A65" s="74"/>
      <c r="B65" s="259" t="s">
        <v>221</v>
      </c>
      <c r="C65" s="152">
        <v>2025</v>
      </c>
      <c r="D65" s="152">
        <v>2030</v>
      </c>
      <c r="E65" s="202" t="s">
        <v>26</v>
      </c>
      <c r="F65" s="126" t="s">
        <v>17</v>
      </c>
      <c r="G65" s="87">
        <f t="shared" si="2"/>
        <v>150000</v>
      </c>
      <c r="H65" s="90">
        <f>H66+H67</f>
        <v>150000</v>
      </c>
      <c r="I65" s="90">
        <f t="shared" ref="I65:M65" si="19">I66+I67</f>
        <v>0</v>
      </c>
      <c r="J65" s="90">
        <f t="shared" si="19"/>
        <v>0</v>
      </c>
      <c r="K65" s="90">
        <f t="shared" si="19"/>
        <v>0</v>
      </c>
      <c r="L65" s="90">
        <f t="shared" si="19"/>
        <v>0</v>
      </c>
      <c r="M65" s="90">
        <f t="shared" si="19"/>
        <v>0</v>
      </c>
      <c r="N65" s="152" t="s">
        <v>120</v>
      </c>
      <c r="O65" s="152" t="s">
        <v>68</v>
      </c>
      <c r="P65" s="152">
        <v>100</v>
      </c>
      <c r="Q65" s="152">
        <v>100</v>
      </c>
      <c r="R65" s="152"/>
      <c r="S65" s="152"/>
      <c r="T65" s="152"/>
      <c r="U65" s="152"/>
      <c r="V65" s="152"/>
    </row>
    <row r="66" spans="1:22" s="65" customFormat="1" ht="64.900000000000006" customHeight="1" x14ac:dyDescent="0.25">
      <c r="A66" s="74"/>
      <c r="B66" s="260"/>
      <c r="C66" s="153"/>
      <c r="D66" s="153"/>
      <c r="E66" s="203"/>
      <c r="F66" s="126" t="s">
        <v>24</v>
      </c>
      <c r="G66" s="87">
        <f t="shared" si="2"/>
        <v>150000</v>
      </c>
      <c r="H66" s="91">
        <v>150000</v>
      </c>
      <c r="I66" s="90">
        <v>0</v>
      </c>
      <c r="J66" s="90">
        <v>0</v>
      </c>
      <c r="K66" s="90">
        <v>0</v>
      </c>
      <c r="L66" s="90">
        <v>0</v>
      </c>
      <c r="M66" s="90">
        <v>0</v>
      </c>
      <c r="N66" s="153"/>
      <c r="O66" s="153"/>
      <c r="P66" s="153"/>
      <c r="Q66" s="153"/>
      <c r="R66" s="153"/>
      <c r="S66" s="153"/>
      <c r="T66" s="153"/>
      <c r="U66" s="153"/>
      <c r="V66" s="153"/>
    </row>
    <row r="67" spans="1:22" s="65" customFormat="1" ht="64.900000000000006" customHeight="1" x14ac:dyDescent="0.25">
      <c r="A67" s="74"/>
      <c r="B67" s="261"/>
      <c r="C67" s="154"/>
      <c r="D67" s="154"/>
      <c r="E67" s="204"/>
      <c r="F67" s="126" t="s">
        <v>25</v>
      </c>
      <c r="G67" s="87">
        <f t="shared" si="2"/>
        <v>0</v>
      </c>
      <c r="H67" s="90">
        <v>0</v>
      </c>
      <c r="I67" s="90">
        <v>0</v>
      </c>
      <c r="J67" s="90">
        <v>0</v>
      </c>
      <c r="K67" s="90">
        <v>0</v>
      </c>
      <c r="L67" s="90">
        <v>0</v>
      </c>
      <c r="M67" s="90">
        <v>0</v>
      </c>
      <c r="N67" s="154"/>
      <c r="O67" s="154"/>
      <c r="P67" s="154"/>
      <c r="Q67" s="154"/>
      <c r="R67" s="154"/>
      <c r="S67" s="154"/>
      <c r="T67" s="154"/>
      <c r="U67" s="154"/>
      <c r="V67" s="154"/>
    </row>
    <row r="68" spans="1:22" s="75" customFormat="1" ht="45.75" customHeight="1" x14ac:dyDescent="0.25">
      <c r="A68" s="106"/>
      <c r="B68" s="259" t="s">
        <v>53</v>
      </c>
      <c r="C68" s="152">
        <v>2025</v>
      </c>
      <c r="D68" s="152">
        <v>2030</v>
      </c>
      <c r="E68" s="202" t="s">
        <v>26</v>
      </c>
      <c r="F68" s="126" t="s">
        <v>17</v>
      </c>
      <c r="G68" s="89" t="s">
        <v>31</v>
      </c>
      <c r="H68" s="89" t="s">
        <v>31</v>
      </c>
      <c r="I68" s="89" t="s">
        <v>31</v>
      </c>
      <c r="J68" s="89" t="s">
        <v>31</v>
      </c>
      <c r="K68" s="89" t="s">
        <v>31</v>
      </c>
      <c r="L68" s="89" t="s">
        <v>31</v>
      </c>
      <c r="M68" s="89" t="s">
        <v>31</v>
      </c>
      <c r="N68" s="4"/>
      <c r="O68" s="4"/>
      <c r="P68" s="4"/>
      <c r="Q68" s="4"/>
      <c r="R68" s="4"/>
      <c r="S68" s="4"/>
      <c r="T68" s="4"/>
      <c r="U68" s="4"/>
      <c r="V68" s="4"/>
    </row>
    <row r="69" spans="1:22" s="75" customFormat="1" ht="77.25" customHeight="1" x14ac:dyDescent="0.25">
      <c r="A69" s="106"/>
      <c r="B69" s="260"/>
      <c r="C69" s="153"/>
      <c r="D69" s="153"/>
      <c r="E69" s="203"/>
      <c r="F69" s="126" t="s">
        <v>24</v>
      </c>
      <c r="G69" s="89" t="s">
        <v>31</v>
      </c>
      <c r="H69" s="89" t="s">
        <v>31</v>
      </c>
      <c r="I69" s="89" t="s">
        <v>31</v>
      </c>
      <c r="J69" s="89" t="s">
        <v>31</v>
      </c>
      <c r="K69" s="89" t="s">
        <v>31</v>
      </c>
      <c r="L69" s="89" t="s">
        <v>31</v>
      </c>
      <c r="M69" s="89" t="s">
        <v>31</v>
      </c>
      <c r="N69" s="4"/>
      <c r="O69" s="4"/>
      <c r="P69" s="4"/>
      <c r="Q69" s="4"/>
      <c r="R69" s="4"/>
      <c r="S69" s="4"/>
      <c r="T69" s="4"/>
      <c r="U69" s="4"/>
      <c r="V69" s="4"/>
    </row>
    <row r="70" spans="1:22" s="75" customFormat="1" ht="78" customHeight="1" x14ac:dyDescent="0.25">
      <c r="A70" s="106"/>
      <c r="B70" s="261"/>
      <c r="C70" s="154"/>
      <c r="D70" s="154"/>
      <c r="E70" s="204"/>
      <c r="F70" s="126" t="s">
        <v>25</v>
      </c>
      <c r="G70" s="90" t="s">
        <v>31</v>
      </c>
      <c r="H70" s="90" t="s">
        <v>31</v>
      </c>
      <c r="I70" s="90" t="s">
        <v>31</v>
      </c>
      <c r="J70" s="90" t="s">
        <v>31</v>
      </c>
      <c r="K70" s="90" t="s">
        <v>31</v>
      </c>
      <c r="L70" s="90" t="s">
        <v>31</v>
      </c>
      <c r="M70" s="90" t="s">
        <v>31</v>
      </c>
      <c r="N70" s="4"/>
      <c r="O70" s="4"/>
      <c r="P70" s="4"/>
      <c r="Q70" s="4"/>
      <c r="R70" s="4"/>
      <c r="S70" s="4"/>
      <c r="T70" s="4"/>
      <c r="U70" s="4"/>
      <c r="V70" s="4"/>
    </row>
    <row r="71" spans="1:22" s="82" customFormat="1" ht="136.5" customHeight="1" x14ac:dyDescent="0.25">
      <c r="A71" s="102"/>
      <c r="B71" s="259" t="s">
        <v>27</v>
      </c>
      <c r="C71" s="152">
        <v>2025</v>
      </c>
      <c r="D71" s="152">
        <v>2030</v>
      </c>
      <c r="E71" s="202" t="s">
        <v>26</v>
      </c>
      <c r="F71" s="126" t="s">
        <v>17</v>
      </c>
      <c r="G71" s="90">
        <f>G72+G73</f>
        <v>244475265.03</v>
      </c>
      <c r="H71" s="144">
        <f>H72+H73</f>
        <v>36473158.82</v>
      </c>
      <c r="I71" s="145">
        <f t="shared" ref="I71:M71" si="20">I72+I73</f>
        <v>41025272.210000001</v>
      </c>
      <c r="J71" s="145">
        <f t="shared" si="20"/>
        <v>41744208.5</v>
      </c>
      <c r="K71" s="145">
        <f t="shared" si="20"/>
        <v>41744208.5</v>
      </c>
      <c r="L71" s="144">
        <f t="shared" si="20"/>
        <v>41744208.5</v>
      </c>
      <c r="M71" s="144">
        <f t="shared" si="20"/>
        <v>41744208.5</v>
      </c>
      <c r="N71" s="152" t="s">
        <v>16</v>
      </c>
      <c r="O71" s="152" t="s">
        <v>16</v>
      </c>
      <c r="P71" s="152" t="s">
        <v>16</v>
      </c>
      <c r="Q71" s="152" t="s">
        <v>16</v>
      </c>
      <c r="R71" s="152" t="s">
        <v>16</v>
      </c>
      <c r="S71" s="152" t="s">
        <v>16</v>
      </c>
      <c r="T71" s="152" t="s">
        <v>16</v>
      </c>
      <c r="U71" s="152" t="s">
        <v>16</v>
      </c>
      <c r="V71" s="152" t="s">
        <v>16</v>
      </c>
    </row>
    <row r="72" spans="1:22" s="82" customFormat="1" ht="51.75" customHeight="1" x14ac:dyDescent="0.25">
      <c r="A72" s="102"/>
      <c r="B72" s="260"/>
      <c r="C72" s="153"/>
      <c r="D72" s="153"/>
      <c r="E72" s="203"/>
      <c r="F72" s="126" t="s">
        <v>24</v>
      </c>
      <c r="G72" s="90">
        <f>SUM(H72:M72)</f>
        <v>244475265.03</v>
      </c>
      <c r="H72" s="90">
        <f>H75+H78+H93+H81+H84+H87+H90</f>
        <v>36473158.82</v>
      </c>
      <c r="I72" s="90">
        <f t="shared" ref="I72:M72" si="21">I75+I78+I93+I81+I84+I87+I90</f>
        <v>41025272.210000001</v>
      </c>
      <c r="J72" s="90">
        <f t="shared" si="21"/>
        <v>41744208.5</v>
      </c>
      <c r="K72" s="90">
        <f t="shared" si="21"/>
        <v>41744208.5</v>
      </c>
      <c r="L72" s="90">
        <f t="shared" si="21"/>
        <v>41744208.5</v>
      </c>
      <c r="M72" s="90">
        <f t="shared" si="21"/>
        <v>41744208.5</v>
      </c>
      <c r="N72" s="153"/>
      <c r="O72" s="153"/>
      <c r="P72" s="153"/>
      <c r="Q72" s="153"/>
      <c r="R72" s="153"/>
      <c r="S72" s="153"/>
      <c r="T72" s="153"/>
      <c r="U72" s="153"/>
      <c r="V72" s="153"/>
    </row>
    <row r="73" spans="1:22" s="82" customFormat="1" ht="61.5" customHeight="1" x14ac:dyDescent="0.25">
      <c r="A73" s="102"/>
      <c r="B73" s="261"/>
      <c r="C73" s="154"/>
      <c r="D73" s="154"/>
      <c r="E73" s="204"/>
      <c r="F73" s="126" t="s">
        <v>25</v>
      </c>
      <c r="G73" s="90">
        <f>SUM(H73:M73)</f>
        <v>0</v>
      </c>
      <c r="H73" s="90">
        <f>H76+H79+H82+H94+H85+H88+H91</f>
        <v>0</v>
      </c>
      <c r="I73" s="90">
        <f t="shared" ref="I73:M73" si="22">I76+I79+I82+I94+I85+I88+I91</f>
        <v>0</v>
      </c>
      <c r="J73" s="90">
        <f t="shared" si="22"/>
        <v>0</v>
      </c>
      <c r="K73" s="90">
        <f t="shared" si="22"/>
        <v>0</v>
      </c>
      <c r="L73" s="90">
        <f t="shared" si="22"/>
        <v>0</v>
      </c>
      <c r="M73" s="90">
        <f t="shared" si="22"/>
        <v>0</v>
      </c>
      <c r="N73" s="154"/>
      <c r="O73" s="154"/>
      <c r="P73" s="154"/>
      <c r="Q73" s="154"/>
      <c r="R73" s="154"/>
      <c r="S73" s="154"/>
      <c r="T73" s="154"/>
      <c r="U73" s="154"/>
      <c r="V73" s="154"/>
    </row>
    <row r="74" spans="1:22" s="103" customFormat="1" ht="61.5" customHeight="1" x14ac:dyDescent="0.25">
      <c r="A74" s="102"/>
      <c r="B74" s="259" t="s">
        <v>103</v>
      </c>
      <c r="C74" s="152">
        <v>2025</v>
      </c>
      <c r="D74" s="152">
        <v>2030</v>
      </c>
      <c r="E74" s="202" t="s">
        <v>26</v>
      </c>
      <c r="F74" s="126" t="s">
        <v>17</v>
      </c>
      <c r="G74" s="90">
        <f>G75+G76</f>
        <v>243961349.89999995</v>
      </c>
      <c r="H74" s="90">
        <f t="shared" ref="H74:M74" si="23">H75+H76</f>
        <v>36453930.039999999</v>
      </c>
      <c r="I74" s="90">
        <f t="shared" si="23"/>
        <v>40926334.939999998</v>
      </c>
      <c r="J74" s="90">
        <f>J75+J76</f>
        <v>41645271.229999997</v>
      </c>
      <c r="K74" s="90">
        <f t="shared" si="23"/>
        <v>41645271.229999997</v>
      </c>
      <c r="L74" s="90">
        <f t="shared" si="23"/>
        <v>41645271.229999997</v>
      </c>
      <c r="M74" s="90">
        <f t="shared" si="23"/>
        <v>41645271.229999997</v>
      </c>
      <c r="N74" s="190" t="s">
        <v>69</v>
      </c>
      <c r="O74" s="190" t="s">
        <v>68</v>
      </c>
      <c r="P74" s="156">
        <v>100</v>
      </c>
      <c r="Q74" s="156">
        <v>100</v>
      </c>
      <c r="R74" s="156">
        <v>100</v>
      </c>
      <c r="S74" s="156">
        <v>100</v>
      </c>
      <c r="T74" s="156">
        <v>100</v>
      </c>
      <c r="U74" s="156">
        <v>100</v>
      </c>
      <c r="V74" s="156">
        <v>100</v>
      </c>
    </row>
    <row r="75" spans="1:22" s="103" customFormat="1" ht="61.5" customHeight="1" x14ac:dyDescent="0.25">
      <c r="A75" s="102"/>
      <c r="B75" s="260"/>
      <c r="C75" s="153"/>
      <c r="D75" s="153"/>
      <c r="E75" s="203"/>
      <c r="F75" s="126" t="s">
        <v>24</v>
      </c>
      <c r="G75" s="90">
        <f>SUM(H75:M75)</f>
        <v>243961349.89999995</v>
      </c>
      <c r="H75" s="90">
        <v>36453930.039999999</v>
      </c>
      <c r="I75" s="90">
        <v>40926334.939999998</v>
      </c>
      <c r="J75" s="90">
        <v>41645271.229999997</v>
      </c>
      <c r="K75" s="90">
        <v>41645271.229999997</v>
      </c>
      <c r="L75" s="90">
        <v>41645271.229999997</v>
      </c>
      <c r="M75" s="90">
        <v>41645271.229999997</v>
      </c>
      <c r="N75" s="191"/>
      <c r="O75" s="191"/>
      <c r="P75" s="157"/>
      <c r="Q75" s="157"/>
      <c r="R75" s="157"/>
      <c r="S75" s="157"/>
      <c r="T75" s="157"/>
      <c r="U75" s="157"/>
      <c r="V75" s="157"/>
    </row>
    <row r="76" spans="1:22" s="103" customFormat="1" ht="61.5" customHeight="1" x14ac:dyDescent="0.25">
      <c r="A76" s="102"/>
      <c r="B76" s="261"/>
      <c r="C76" s="154"/>
      <c r="D76" s="154"/>
      <c r="E76" s="204"/>
      <c r="F76" s="126" t="s">
        <v>25</v>
      </c>
      <c r="G76" s="90">
        <f>SUM(H76:M76)</f>
        <v>0</v>
      </c>
      <c r="H76" s="90"/>
      <c r="I76" s="90"/>
      <c r="J76" s="90"/>
      <c r="K76" s="90"/>
      <c r="L76" s="88"/>
      <c r="M76" s="90"/>
      <c r="N76" s="192"/>
      <c r="O76" s="192"/>
      <c r="P76" s="158"/>
      <c r="Q76" s="158"/>
      <c r="R76" s="158"/>
      <c r="S76" s="158"/>
      <c r="T76" s="158"/>
      <c r="U76" s="158"/>
      <c r="V76" s="158"/>
    </row>
    <row r="77" spans="1:22" s="103" customFormat="1" ht="61.5" customHeight="1" x14ac:dyDescent="0.25">
      <c r="A77" s="136"/>
      <c r="B77" s="259" t="s">
        <v>127</v>
      </c>
      <c r="C77" s="152">
        <v>2025</v>
      </c>
      <c r="D77" s="152">
        <v>2030</v>
      </c>
      <c r="E77" s="202" t="s">
        <v>26</v>
      </c>
      <c r="F77" s="126" t="s">
        <v>17</v>
      </c>
      <c r="G77" s="90">
        <f>G78+G79</f>
        <v>0</v>
      </c>
      <c r="H77" s="90">
        <f>H78+H79</f>
        <v>0</v>
      </c>
      <c r="I77" s="90">
        <f t="shared" ref="I77:M77" si="24">I78+I79</f>
        <v>0</v>
      </c>
      <c r="J77" s="90">
        <f t="shared" si="24"/>
        <v>0</v>
      </c>
      <c r="K77" s="90">
        <f t="shared" si="24"/>
        <v>0</v>
      </c>
      <c r="L77" s="88">
        <f t="shared" si="24"/>
        <v>0</v>
      </c>
      <c r="M77" s="90">
        <f t="shared" si="24"/>
        <v>0</v>
      </c>
      <c r="N77" s="190" t="s">
        <v>120</v>
      </c>
      <c r="O77" s="190" t="s">
        <v>68</v>
      </c>
      <c r="P77" s="156"/>
      <c r="Q77" s="156"/>
      <c r="R77" s="156"/>
      <c r="S77" s="214"/>
      <c r="T77" s="214"/>
      <c r="U77" s="214"/>
      <c r="V77" s="214"/>
    </row>
    <row r="78" spans="1:22" s="103" customFormat="1" ht="61.5" customHeight="1" x14ac:dyDescent="0.25">
      <c r="A78" s="136"/>
      <c r="B78" s="260"/>
      <c r="C78" s="153"/>
      <c r="D78" s="153"/>
      <c r="E78" s="203"/>
      <c r="F78" s="126" t="s">
        <v>24</v>
      </c>
      <c r="G78" s="90">
        <f>SUM(H78:M78)</f>
        <v>0</v>
      </c>
      <c r="H78" s="90">
        <v>0</v>
      </c>
      <c r="I78" s="90">
        <v>0</v>
      </c>
      <c r="J78" s="90">
        <v>0</v>
      </c>
      <c r="K78" s="90">
        <v>0</v>
      </c>
      <c r="L78" s="88">
        <v>0</v>
      </c>
      <c r="M78" s="90">
        <v>0</v>
      </c>
      <c r="N78" s="191"/>
      <c r="O78" s="191"/>
      <c r="P78" s="157"/>
      <c r="Q78" s="157"/>
      <c r="R78" s="157"/>
      <c r="S78" s="215"/>
      <c r="T78" s="215"/>
      <c r="U78" s="215"/>
      <c r="V78" s="215"/>
    </row>
    <row r="79" spans="1:22" s="103" customFormat="1" ht="78" customHeight="1" x14ac:dyDescent="0.25">
      <c r="A79" s="136"/>
      <c r="B79" s="261"/>
      <c r="C79" s="154"/>
      <c r="D79" s="154"/>
      <c r="E79" s="204"/>
      <c r="F79" s="126" t="s">
        <v>25</v>
      </c>
      <c r="G79" s="90">
        <f>SUM(H79:M79)</f>
        <v>0</v>
      </c>
      <c r="H79" s="90">
        <v>0</v>
      </c>
      <c r="I79" s="90">
        <v>0</v>
      </c>
      <c r="J79" s="90">
        <v>0</v>
      </c>
      <c r="K79" s="90">
        <v>0</v>
      </c>
      <c r="L79" s="90">
        <v>0</v>
      </c>
      <c r="M79" s="90">
        <v>0</v>
      </c>
      <c r="N79" s="192"/>
      <c r="O79" s="192"/>
      <c r="P79" s="158"/>
      <c r="Q79" s="158"/>
      <c r="R79" s="158"/>
      <c r="S79" s="216"/>
      <c r="T79" s="216"/>
      <c r="U79" s="216"/>
      <c r="V79" s="216"/>
    </row>
    <row r="80" spans="1:22" s="137" customFormat="1" ht="78" customHeight="1" x14ac:dyDescent="0.25">
      <c r="A80" s="136"/>
      <c r="B80" s="259" t="s">
        <v>142</v>
      </c>
      <c r="C80" s="152">
        <v>2025</v>
      </c>
      <c r="D80" s="152">
        <v>2030</v>
      </c>
      <c r="E80" s="202" t="s">
        <v>26</v>
      </c>
      <c r="F80" s="126" t="s">
        <v>17</v>
      </c>
      <c r="G80" s="90">
        <f>G81+G82</f>
        <v>460000</v>
      </c>
      <c r="H80" s="124">
        <f>H81+H82</f>
        <v>10000</v>
      </c>
      <c r="I80" s="124">
        <f t="shared" ref="I80:M80" si="25">I81+I82</f>
        <v>90000</v>
      </c>
      <c r="J80" s="124">
        <f t="shared" si="25"/>
        <v>90000</v>
      </c>
      <c r="K80" s="124">
        <f t="shared" si="25"/>
        <v>90000</v>
      </c>
      <c r="L80" s="124">
        <f t="shared" si="25"/>
        <v>90000</v>
      </c>
      <c r="M80" s="124">
        <f t="shared" si="25"/>
        <v>90000</v>
      </c>
      <c r="N80" s="190" t="s">
        <v>120</v>
      </c>
      <c r="O80" s="190" t="s">
        <v>68</v>
      </c>
      <c r="P80" s="156">
        <v>100</v>
      </c>
      <c r="Q80" s="156">
        <v>100</v>
      </c>
      <c r="R80" s="156">
        <v>100</v>
      </c>
      <c r="S80" s="156">
        <v>100</v>
      </c>
      <c r="T80" s="156"/>
      <c r="U80" s="156"/>
      <c r="V80" s="156"/>
    </row>
    <row r="81" spans="1:22" s="137" customFormat="1" ht="78" customHeight="1" x14ac:dyDescent="0.25">
      <c r="A81" s="136"/>
      <c r="B81" s="260"/>
      <c r="C81" s="153"/>
      <c r="D81" s="153"/>
      <c r="E81" s="203"/>
      <c r="F81" s="126" t="s">
        <v>24</v>
      </c>
      <c r="G81" s="90">
        <f>SUM(H81:M81)</f>
        <v>460000</v>
      </c>
      <c r="H81" s="124">
        <v>10000</v>
      </c>
      <c r="I81" s="124">
        <v>90000</v>
      </c>
      <c r="J81" s="124">
        <v>90000</v>
      </c>
      <c r="K81" s="141">
        <v>90000</v>
      </c>
      <c r="L81" s="141">
        <v>90000</v>
      </c>
      <c r="M81" s="141">
        <v>90000</v>
      </c>
      <c r="N81" s="191"/>
      <c r="O81" s="191"/>
      <c r="P81" s="157"/>
      <c r="Q81" s="157"/>
      <c r="R81" s="157"/>
      <c r="S81" s="157"/>
      <c r="T81" s="157"/>
      <c r="U81" s="157"/>
      <c r="V81" s="157"/>
    </row>
    <row r="82" spans="1:22" s="137" customFormat="1" ht="78" customHeight="1" x14ac:dyDescent="0.25">
      <c r="A82" s="136"/>
      <c r="B82" s="261"/>
      <c r="C82" s="154"/>
      <c r="D82" s="154"/>
      <c r="E82" s="204"/>
      <c r="F82" s="126" t="s">
        <v>25</v>
      </c>
      <c r="G82" s="90">
        <f>SUM(H82:M82)</f>
        <v>0</v>
      </c>
      <c r="H82" s="124">
        <v>0</v>
      </c>
      <c r="I82" s="124">
        <v>0</v>
      </c>
      <c r="J82" s="124">
        <v>0</v>
      </c>
      <c r="K82" s="124">
        <v>0</v>
      </c>
      <c r="L82" s="124">
        <v>0</v>
      </c>
      <c r="M82" s="124">
        <v>0</v>
      </c>
      <c r="N82" s="192"/>
      <c r="O82" s="192"/>
      <c r="P82" s="158"/>
      <c r="Q82" s="158"/>
      <c r="R82" s="158"/>
      <c r="S82" s="158"/>
      <c r="T82" s="158"/>
      <c r="U82" s="158"/>
      <c r="V82" s="158"/>
    </row>
    <row r="83" spans="1:22" s="137" customFormat="1" ht="97.5" customHeight="1" x14ac:dyDescent="0.25">
      <c r="A83" s="193"/>
      <c r="B83" s="259" t="s">
        <v>176</v>
      </c>
      <c r="C83" s="152">
        <v>2025</v>
      </c>
      <c r="D83" s="152">
        <v>2030</v>
      </c>
      <c r="E83" s="202" t="s">
        <v>26</v>
      </c>
      <c r="F83" s="126" t="s">
        <v>17</v>
      </c>
      <c r="G83" s="90">
        <f>G84+G85</f>
        <v>0</v>
      </c>
      <c r="H83" s="124">
        <f>H84+H85</f>
        <v>0</v>
      </c>
      <c r="I83" s="124">
        <f t="shared" ref="I83:M83" si="26">I84+I85</f>
        <v>0</v>
      </c>
      <c r="J83" s="124">
        <f t="shared" si="26"/>
        <v>0</v>
      </c>
      <c r="K83" s="124">
        <f t="shared" si="26"/>
        <v>0</v>
      </c>
      <c r="L83" s="124">
        <f t="shared" si="26"/>
        <v>0</v>
      </c>
      <c r="M83" s="124">
        <f t="shared" si="26"/>
        <v>0</v>
      </c>
      <c r="N83" s="152" t="s">
        <v>177</v>
      </c>
      <c r="O83" s="190" t="s">
        <v>68</v>
      </c>
      <c r="P83" s="156"/>
      <c r="Q83" s="156"/>
      <c r="R83" s="156"/>
      <c r="S83" s="214"/>
      <c r="T83" s="190"/>
      <c r="U83" s="190"/>
      <c r="V83" s="190"/>
    </row>
    <row r="84" spans="1:22" s="137" customFormat="1" ht="108.75" customHeight="1" x14ac:dyDescent="0.25">
      <c r="A84" s="194"/>
      <c r="B84" s="260"/>
      <c r="C84" s="153"/>
      <c r="D84" s="153"/>
      <c r="E84" s="203"/>
      <c r="F84" s="126" t="s">
        <v>24</v>
      </c>
      <c r="G84" s="90">
        <f>SUM(H84:M84)</f>
        <v>0</v>
      </c>
      <c r="H84" s="124">
        <v>0</v>
      </c>
      <c r="I84" s="124">
        <v>0</v>
      </c>
      <c r="J84" s="124">
        <v>0</v>
      </c>
      <c r="K84" s="141">
        <v>0</v>
      </c>
      <c r="L84" s="141">
        <v>0</v>
      </c>
      <c r="M84" s="141">
        <v>0</v>
      </c>
      <c r="N84" s="153"/>
      <c r="O84" s="191"/>
      <c r="P84" s="157"/>
      <c r="Q84" s="157"/>
      <c r="R84" s="157"/>
      <c r="S84" s="215"/>
      <c r="T84" s="191"/>
      <c r="U84" s="191"/>
      <c r="V84" s="191"/>
    </row>
    <row r="85" spans="1:22" s="137" customFormat="1" ht="121.5" customHeight="1" x14ac:dyDescent="0.25">
      <c r="A85" s="195"/>
      <c r="B85" s="261"/>
      <c r="C85" s="154"/>
      <c r="D85" s="154"/>
      <c r="E85" s="204"/>
      <c r="F85" s="126" t="s">
        <v>25</v>
      </c>
      <c r="G85" s="90">
        <f>SUM(H85:M85)</f>
        <v>0</v>
      </c>
      <c r="H85" s="124">
        <v>0</v>
      </c>
      <c r="I85" s="141">
        <v>0</v>
      </c>
      <c r="J85" s="141">
        <v>0</v>
      </c>
      <c r="K85" s="141">
        <v>0</v>
      </c>
      <c r="L85" s="141">
        <v>0</v>
      </c>
      <c r="M85" s="141">
        <v>0</v>
      </c>
      <c r="N85" s="154"/>
      <c r="O85" s="192"/>
      <c r="P85" s="158"/>
      <c r="Q85" s="158"/>
      <c r="R85" s="158"/>
      <c r="S85" s="216"/>
      <c r="T85" s="192"/>
      <c r="U85" s="192"/>
      <c r="V85" s="192"/>
    </row>
    <row r="86" spans="1:22" ht="31.15" customHeight="1" x14ac:dyDescent="0.25">
      <c r="A86" s="10"/>
      <c r="B86" s="238" t="s">
        <v>185</v>
      </c>
      <c r="C86" s="152">
        <v>2025</v>
      </c>
      <c r="D86" s="152">
        <v>2030</v>
      </c>
      <c r="E86" s="202" t="s">
        <v>26</v>
      </c>
      <c r="F86" s="126" t="s">
        <v>17</v>
      </c>
      <c r="G86" s="90">
        <f>G87+G88</f>
        <v>53915.130000000005</v>
      </c>
      <c r="H86" s="124">
        <f>H87+H88</f>
        <v>9228.7800000000007</v>
      </c>
      <c r="I86" s="124">
        <f t="shared" ref="I86:M86" si="27">I87+I88</f>
        <v>8937.27</v>
      </c>
      <c r="J86" s="124">
        <f t="shared" si="27"/>
        <v>8937.27</v>
      </c>
      <c r="K86" s="124">
        <f t="shared" si="27"/>
        <v>8937.27</v>
      </c>
      <c r="L86" s="124">
        <f t="shared" si="27"/>
        <v>8937.27</v>
      </c>
      <c r="M86" s="124">
        <f t="shared" si="27"/>
        <v>8937.27</v>
      </c>
      <c r="N86" s="296" t="s">
        <v>188</v>
      </c>
      <c r="O86" s="189" t="s">
        <v>68</v>
      </c>
      <c r="P86" s="156">
        <v>100</v>
      </c>
      <c r="Q86" s="156">
        <v>100</v>
      </c>
      <c r="R86" s="156">
        <v>100</v>
      </c>
      <c r="S86" s="156">
        <v>100</v>
      </c>
      <c r="T86" s="156">
        <v>100</v>
      </c>
      <c r="U86" s="156">
        <v>100</v>
      </c>
      <c r="V86" s="156">
        <v>100</v>
      </c>
    </row>
    <row r="87" spans="1:22" ht="111" customHeight="1" x14ac:dyDescent="0.25">
      <c r="A87" s="10"/>
      <c r="B87" s="239"/>
      <c r="C87" s="153"/>
      <c r="D87" s="153"/>
      <c r="E87" s="203"/>
      <c r="F87" s="126" t="s">
        <v>24</v>
      </c>
      <c r="G87" s="90">
        <f>SUM(H87:M87)</f>
        <v>53915.130000000005</v>
      </c>
      <c r="H87" s="124">
        <v>9228.7800000000007</v>
      </c>
      <c r="I87" s="124">
        <v>8937.27</v>
      </c>
      <c r="J87" s="124">
        <v>8937.27</v>
      </c>
      <c r="K87" s="141">
        <v>8937.27</v>
      </c>
      <c r="L87" s="141">
        <v>8937.27</v>
      </c>
      <c r="M87" s="141">
        <v>8937.27</v>
      </c>
      <c r="N87" s="297"/>
      <c r="O87" s="189"/>
      <c r="P87" s="157"/>
      <c r="Q87" s="157"/>
      <c r="R87" s="157"/>
      <c r="S87" s="157"/>
      <c r="T87" s="157"/>
      <c r="U87" s="157"/>
      <c r="V87" s="157"/>
    </row>
    <row r="88" spans="1:22" ht="57" customHeight="1" x14ac:dyDescent="0.25">
      <c r="A88" s="10"/>
      <c r="B88" s="240"/>
      <c r="C88" s="154"/>
      <c r="D88" s="154"/>
      <c r="E88" s="204"/>
      <c r="F88" s="126" t="s">
        <v>25</v>
      </c>
      <c r="G88" s="90">
        <f>SUM(H88:M88)</f>
        <v>0</v>
      </c>
      <c r="H88" s="124">
        <v>0</v>
      </c>
      <c r="I88" s="124">
        <v>0</v>
      </c>
      <c r="J88" s="124">
        <v>0</v>
      </c>
      <c r="K88" s="124">
        <v>0</v>
      </c>
      <c r="L88" s="128">
        <v>0</v>
      </c>
      <c r="M88" s="124">
        <v>0</v>
      </c>
      <c r="N88" s="298"/>
      <c r="O88" s="189"/>
      <c r="P88" s="158"/>
      <c r="Q88" s="158"/>
      <c r="R88" s="158"/>
      <c r="S88" s="158"/>
      <c r="T88" s="158"/>
      <c r="U88" s="158"/>
      <c r="V88" s="158"/>
    </row>
    <row r="89" spans="1:22" ht="31.15" customHeight="1" x14ac:dyDescent="0.25">
      <c r="A89" s="250"/>
      <c r="B89" s="259" t="s">
        <v>206</v>
      </c>
      <c r="C89" s="152">
        <v>2025</v>
      </c>
      <c r="D89" s="152">
        <v>2030</v>
      </c>
      <c r="E89" s="202" t="s">
        <v>26</v>
      </c>
      <c r="F89" s="126" t="s">
        <v>17</v>
      </c>
      <c r="G89" s="90">
        <f>G90+G91</f>
        <v>0</v>
      </c>
      <c r="H89" s="124">
        <f>H90+H91</f>
        <v>0</v>
      </c>
      <c r="I89" s="124">
        <f t="shared" ref="I89:M89" si="28">I90+I91</f>
        <v>0</v>
      </c>
      <c r="J89" s="124">
        <f t="shared" si="28"/>
        <v>0</v>
      </c>
      <c r="K89" s="124">
        <f t="shared" si="28"/>
        <v>0</v>
      </c>
      <c r="L89" s="124">
        <f t="shared" si="28"/>
        <v>0</v>
      </c>
      <c r="M89" s="124">
        <f t="shared" si="28"/>
        <v>0</v>
      </c>
      <c r="N89" s="152" t="s">
        <v>180</v>
      </c>
      <c r="O89" s="189" t="s">
        <v>68</v>
      </c>
      <c r="P89" s="159"/>
      <c r="Q89" s="159"/>
      <c r="R89" s="159"/>
      <c r="S89" s="189"/>
      <c r="T89" s="190"/>
      <c r="U89" s="190"/>
      <c r="V89" s="190"/>
    </row>
    <row r="90" spans="1:22" ht="124.9" customHeight="1" x14ac:dyDescent="0.25">
      <c r="A90" s="251"/>
      <c r="B90" s="260"/>
      <c r="C90" s="153"/>
      <c r="D90" s="153"/>
      <c r="E90" s="203"/>
      <c r="F90" s="126" t="s">
        <v>24</v>
      </c>
      <c r="G90" s="90">
        <f>SUM(H90:M90)</f>
        <v>0</v>
      </c>
      <c r="H90" s="124">
        <v>0</v>
      </c>
      <c r="I90" s="141">
        <v>0</v>
      </c>
      <c r="J90" s="141">
        <v>0</v>
      </c>
      <c r="K90" s="141">
        <v>0</v>
      </c>
      <c r="L90" s="141">
        <v>0</v>
      </c>
      <c r="M90" s="141">
        <v>0</v>
      </c>
      <c r="N90" s="153"/>
      <c r="O90" s="189"/>
      <c r="P90" s="159"/>
      <c r="Q90" s="159"/>
      <c r="R90" s="159"/>
      <c r="S90" s="189"/>
      <c r="T90" s="191"/>
      <c r="U90" s="191"/>
      <c r="V90" s="191"/>
    </row>
    <row r="91" spans="1:22" ht="62.45" customHeight="1" x14ac:dyDescent="0.25">
      <c r="A91" s="251"/>
      <c r="B91" s="261"/>
      <c r="C91" s="154"/>
      <c r="D91" s="154"/>
      <c r="E91" s="204"/>
      <c r="F91" s="126" t="s">
        <v>25</v>
      </c>
      <c r="G91" s="90">
        <f>SUM(H91:M91)</f>
        <v>0</v>
      </c>
      <c r="H91" s="124">
        <v>0</v>
      </c>
      <c r="I91" s="141">
        <v>0</v>
      </c>
      <c r="J91" s="141">
        <v>0</v>
      </c>
      <c r="K91" s="141">
        <v>0</v>
      </c>
      <c r="L91" s="141">
        <v>0</v>
      </c>
      <c r="M91" s="141">
        <v>0</v>
      </c>
      <c r="N91" s="154"/>
      <c r="O91" s="189"/>
      <c r="P91" s="159"/>
      <c r="Q91" s="159"/>
      <c r="R91" s="159"/>
      <c r="S91" s="189"/>
      <c r="T91" s="192"/>
      <c r="U91" s="192"/>
      <c r="V91" s="192"/>
    </row>
    <row r="92" spans="1:22" ht="69.75" customHeight="1" x14ac:dyDescent="0.25">
      <c r="A92" s="251"/>
      <c r="B92" s="259" t="s">
        <v>207</v>
      </c>
      <c r="C92" s="152">
        <v>2025</v>
      </c>
      <c r="D92" s="152">
        <v>2030</v>
      </c>
      <c r="E92" s="202" t="s">
        <v>26</v>
      </c>
      <c r="F92" s="126" t="s">
        <v>17</v>
      </c>
      <c r="G92" s="90">
        <f>G93+G94</f>
        <v>0</v>
      </c>
      <c r="H92" s="124">
        <f>H93+H94</f>
        <v>0</v>
      </c>
      <c r="I92" s="124">
        <f t="shared" ref="I92:M92" si="29">I93+I94</f>
        <v>0</v>
      </c>
      <c r="J92" s="124">
        <f t="shared" si="29"/>
        <v>0</v>
      </c>
      <c r="K92" s="124">
        <f t="shared" si="29"/>
        <v>0</v>
      </c>
      <c r="L92" s="124">
        <f t="shared" si="29"/>
        <v>0</v>
      </c>
      <c r="M92" s="124">
        <f t="shared" si="29"/>
        <v>0</v>
      </c>
      <c r="N92" s="108" t="s">
        <v>192</v>
      </c>
      <c r="O92" s="110" t="s">
        <v>68</v>
      </c>
      <c r="P92" s="111"/>
      <c r="Q92" s="111"/>
      <c r="R92" s="111"/>
      <c r="S92" s="110"/>
      <c r="T92" s="110"/>
      <c r="U92" s="116"/>
      <c r="V92" s="113"/>
    </row>
    <row r="93" spans="1:22" ht="69.75" customHeight="1" x14ac:dyDescent="0.25">
      <c r="A93" s="251"/>
      <c r="B93" s="260"/>
      <c r="C93" s="153"/>
      <c r="D93" s="153"/>
      <c r="E93" s="203"/>
      <c r="F93" s="126" t="s">
        <v>24</v>
      </c>
      <c r="G93" s="90">
        <f>SUM(H93:M93)</f>
        <v>0</v>
      </c>
      <c r="H93" s="124">
        <v>0</v>
      </c>
      <c r="I93" s="141">
        <v>0</v>
      </c>
      <c r="J93" s="141">
        <v>0</v>
      </c>
      <c r="K93" s="141">
        <v>0</v>
      </c>
      <c r="L93" s="141">
        <v>0</v>
      </c>
      <c r="M93" s="141">
        <v>0</v>
      </c>
      <c r="N93" s="108" t="s">
        <v>190</v>
      </c>
      <c r="O93" s="110" t="s">
        <v>160</v>
      </c>
      <c r="P93" s="111"/>
      <c r="Q93" s="111"/>
      <c r="R93" s="111"/>
      <c r="S93" s="110"/>
      <c r="T93" s="110"/>
      <c r="U93" s="116"/>
      <c r="V93" s="114"/>
    </row>
    <row r="94" spans="1:22" ht="62.45" customHeight="1" x14ac:dyDescent="0.25">
      <c r="A94" s="252"/>
      <c r="B94" s="261"/>
      <c r="C94" s="154"/>
      <c r="D94" s="154"/>
      <c r="E94" s="204"/>
      <c r="F94" s="126" t="s">
        <v>25</v>
      </c>
      <c r="G94" s="90">
        <f>SUM(H94:M94)</f>
        <v>0</v>
      </c>
      <c r="H94" s="124">
        <v>0</v>
      </c>
      <c r="I94" s="141">
        <v>0</v>
      </c>
      <c r="J94" s="141">
        <v>0</v>
      </c>
      <c r="K94" s="141">
        <v>0</v>
      </c>
      <c r="L94" s="141">
        <v>0</v>
      </c>
      <c r="M94" s="141">
        <v>0</v>
      </c>
      <c r="N94" s="108" t="s">
        <v>191</v>
      </c>
      <c r="O94" s="110" t="s">
        <v>160</v>
      </c>
      <c r="P94" s="111"/>
      <c r="Q94" s="111"/>
      <c r="R94" s="111"/>
      <c r="S94" s="110"/>
      <c r="T94" s="110"/>
      <c r="U94" s="116"/>
      <c r="V94" s="115"/>
    </row>
    <row r="95" spans="1:22" ht="15.75" customHeight="1" x14ac:dyDescent="0.25">
      <c r="A95" s="193"/>
      <c r="B95" s="259" t="s">
        <v>117</v>
      </c>
      <c r="C95" s="152">
        <v>2025</v>
      </c>
      <c r="D95" s="152">
        <v>2030</v>
      </c>
      <c r="E95" s="202" t="s">
        <v>26</v>
      </c>
      <c r="F95" s="196"/>
      <c r="G95" s="262"/>
      <c r="H95" s="262"/>
      <c r="I95" s="262"/>
      <c r="J95" s="262"/>
      <c r="K95" s="262"/>
      <c r="L95" s="262"/>
      <c r="M95" s="262"/>
      <c r="N95" s="193"/>
      <c r="O95" s="193"/>
      <c r="P95" s="193"/>
      <c r="Q95" s="193"/>
      <c r="R95" s="193"/>
      <c r="S95" s="193"/>
      <c r="T95" s="193"/>
      <c r="U95" s="193"/>
      <c r="V95" s="193"/>
    </row>
    <row r="96" spans="1:22" ht="57" customHeight="1" x14ac:dyDescent="0.25">
      <c r="A96" s="194"/>
      <c r="B96" s="260"/>
      <c r="C96" s="153"/>
      <c r="D96" s="153"/>
      <c r="E96" s="203"/>
      <c r="F96" s="197"/>
      <c r="G96" s="263"/>
      <c r="H96" s="263"/>
      <c r="I96" s="263"/>
      <c r="J96" s="263"/>
      <c r="K96" s="263"/>
      <c r="L96" s="263"/>
      <c r="M96" s="263"/>
      <c r="N96" s="194"/>
      <c r="O96" s="194"/>
      <c r="P96" s="194"/>
      <c r="Q96" s="194"/>
      <c r="R96" s="194"/>
      <c r="S96" s="194"/>
      <c r="T96" s="194"/>
      <c r="U96" s="194"/>
      <c r="V96" s="194"/>
    </row>
    <row r="97" spans="1:23" ht="62.45" customHeight="1" x14ac:dyDescent="0.25">
      <c r="A97" s="195"/>
      <c r="B97" s="261"/>
      <c r="C97" s="154"/>
      <c r="D97" s="154"/>
      <c r="E97" s="204"/>
      <c r="F97" s="198"/>
      <c r="G97" s="264"/>
      <c r="H97" s="264"/>
      <c r="I97" s="264"/>
      <c r="J97" s="264"/>
      <c r="K97" s="264"/>
      <c r="L97" s="264"/>
      <c r="M97" s="264"/>
      <c r="N97" s="195"/>
      <c r="O97" s="195"/>
      <c r="P97" s="195"/>
      <c r="Q97" s="195"/>
      <c r="R97" s="195"/>
      <c r="S97" s="195"/>
      <c r="T97" s="195"/>
      <c r="U97" s="195"/>
      <c r="V97" s="195"/>
    </row>
    <row r="98" spans="1:23" ht="31.5" customHeight="1" x14ac:dyDescent="0.25">
      <c r="A98" s="58"/>
      <c r="B98" s="259" t="s">
        <v>28</v>
      </c>
      <c r="C98" s="152">
        <v>2025</v>
      </c>
      <c r="D98" s="152">
        <v>2030</v>
      </c>
      <c r="E98" s="202" t="s">
        <v>26</v>
      </c>
      <c r="F98" s="126" t="s">
        <v>17</v>
      </c>
      <c r="G98" s="89">
        <f>G99+G100</f>
        <v>92751733.730000004</v>
      </c>
      <c r="H98" s="89">
        <f>H99+H100</f>
        <v>19713552.41</v>
      </c>
      <c r="I98" s="89">
        <f t="shared" ref="I98:M98" si="30">I99+I100</f>
        <v>20438518.200000003</v>
      </c>
      <c r="J98" s="89">
        <f t="shared" si="30"/>
        <v>20559395.579999998</v>
      </c>
      <c r="K98" s="89">
        <f t="shared" si="30"/>
        <v>10680089.18</v>
      </c>
      <c r="L98" s="89">
        <f t="shared" si="30"/>
        <v>10680089.18</v>
      </c>
      <c r="M98" s="89">
        <f t="shared" si="30"/>
        <v>10680089.18</v>
      </c>
      <c r="N98" s="152" t="s">
        <v>16</v>
      </c>
      <c r="O98" s="152" t="s">
        <v>16</v>
      </c>
      <c r="P98" s="152" t="s">
        <v>16</v>
      </c>
      <c r="Q98" s="152" t="s">
        <v>16</v>
      </c>
      <c r="R98" s="152" t="s">
        <v>16</v>
      </c>
      <c r="S98" s="152" t="s">
        <v>16</v>
      </c>
      <c r="T98" s="152" t="s">
        <v>16</v>
      </c>
      <c r="U98" s="152" t="s">
        <v>16</v>
      </c>
      <c r="V98" s="152" t="s">
        <v>16</v>
      </c>
    </row>
    <row r="99" spans="1:23" ht="51" customHeight="1" x14ac:dyDescent="0.25">
      <c r="A99" s="58"/>
      <c r="B99" s="260"/>
      <c r="C99" s="153"/>
      <c r="D99" s="153"/>
      <c r="E99" s="203"/>
      <c r="F99" s="126" t="s">
        <v>24</v>
      </c>
      <c r="G99" s="89">
        <f>SUM(H99:M99)</f>
        <v>63113814.530000001</v>
      </c>
      <c r="H99" s="89">
        <f>H102+H105+H108</f>
        <v>9834246.0099999998</v>
      </c>
      <c r="I99" s="89">
        <f t="shared" ref="I99:M99" si="31">I102+I105+I108</f>
        <v>10559211.800000001</v>
      </c>
      <c r="J99" s="89">
        <f t="shared" si="31"/>
        <v>10680089.18</v>
      </c>
      <c r="K99" s="89">
        <f t="shared" si="31"/>
        <v>10680089.18</v>
      </c>
      <c r="L99" s="89">
        <f t="shared" si="31"/>
        <v>10680089.18</v>
      </c>
      <c r="M99" s="89">
        <f t="shared" si="31"/>
        <v>10680089.18</v>
      </c>
      <c r="N99" s="153"/>
      <c r="O99" s="153"/>
      <c r="P99" s="153"/>
      <c r="Q99" s="153"/>
      <c r="R99" s="153"/>
      <c r="S99" s="153"/>
      <c r="T99" s="153"/>
      <c r="U99" s="153"/>
      <c r="V99" s="153"/>
    </row>
    <row r="100" spans="1:23" ht="62.45" customHeight="1" x14ac:dyDescent="0.25">
      <c r="A100" s="58"/>
      <c r="B100" s="261"/>
      <c r="C100" s="154"/>
      <c r="D100" s="154"/>
      <c r="E100" s="204"/>
      <c r="F100" s="126" t="s">
        <v>25</v>
      </c>
      <c r="G100" s="89">
        <f>SUM(H100:M100)</f>
        <v>29637919.200000003</v>
      </c>
      <c r="H100" s="89">
        <f>H103+H106+H109</f>
        <v>9879306.4000000004</v>
      </c>
      <c r="I100" s="89">
        <f t="shared" ref="I100:M100" si="32">I103+I106+I109</f>
        <v>9879306.4000000004</v>
      </c>
      <c r="J100" s="89">
        <f t="shared" si="32"/>
        <v>9879306.4000000004</v>
      </c>
      <c r="K100" s="89">
        <f t="shared" si="32"/>
        <v>0</v>
      </c>
      <c r="L100" s="89">
        <f t="shared" si="32"/>
        <v>0</v>
      </c>
      <c r="M100" s="89">
        <f t="shared" si="32"/>
        <v>0</v>
      </c>
      <c r="N100" s="154"/>
      <c r="O100" s="154"/>
      <c r="P100" s="154"/>
      <c r="Q100" s="154"/>
      <c r="R100" s="154"/>
      <c r="S100" s="154"/>
      <c r="T100" s="154"/>
      <c r="U100" s="154"/>
      <c r="V100" s="154"/>
    </row>
    <row r="101" spans="1:23" s="60" customFormat="1" ht="62.45" customHeight="1" x14ac:dyDescent="0.25">
      <c r="A101" s="63"/>
      <c r="B101" s="259" t="s">
        <v>100</v>
      </c>
      <c r="C101" s="152">
        <v>2025</v>
      </c>
      <c r="D101" s="152">
        <v>2030</v>
      </c>
      <c r="E101" s="202" t="s">
        <v>26</v>
      </c>
      <c r="F101" s="126" t="s">
        <v>17</v>
      </c>
      <c r="G101" s="89">
        <f t="shared" ref="G101:M101" si="33">G102+G103</f>
        <v>17021186.149999999</v>
      </c>
      <c r="H101" s="89">
        <f t="shared" si="33"/>
        <v>3629781.28</v>
      </c>
      <c r="I101" s="89">
        <f t="shared" si="33"/>
        <v>2581579.0699999998</v>
      </c>
      <c r="J101" s="89">
        <f>J102+J103</f>
        <v>2702456.45</v>
      </c>
      <c r="K101" s="89">
        <f t="shared" si="33"/>
        <v>2702456.45</v>
      </c>
      <c r="L101" s="89">
        <f t="shared" si="33"/>
        <v>2702456.45</v>
      </c>
      <c r="M101" s="87">
        <f t="shared" si="33"/>
        <v>2702456.45</v>
      </c>
      <c r="N101" s="199" t="s">
        <v>70</v>
      </c>
      <c r="O101" s="152" t="s">
        <v>68</v>
      </c>
      <c r="P101" s="152"/>
      <c r="Q101" s="152">
        <v>79</v>
      </c>
      <c r="R101" s="152">
        <v>80</v>
      </c>
      <c r="S101" s="152">
        <v>81</v>
      </c>
      <c r="T101" s="152">
        <v>0</v>
      </c>
      <c r="U101" s="152">
        <v>0</v>
      </c>
      <c r="V101" s="152">
        <v>0</v>
      </c>
    </row>
    <row r="102" spans="1:23" s="60" customFormat="1" ht="62.45" customHeight="1" x14ac:dyDescent="0.25">
      <c r="A102" s="63"/>
      <c r="B102" s="260"/>
      <c r="C102" s="153"/>
      <c r="D102" s="153"/>
      <c r="E102" s="203"/>
      <c r="F102" s="126" t="s">
        <v>24</v>
      </c>
      <c r="G102" s="89">
        <f>SUM(H102:M102)</f>
        <v>17021186.149999999</v>
      </c>
      <c r="H102" s="89">
        <v>3629781.28</v>
      </c>
      <c r="I102" s="89">
        <v>2581579.0699999998</v>
      </c>
      <c r="J102" s="89">
        <v>2702456.45</v>
      </c>
      <c r="K102" s="89">
        <v>2702456.45</v>
      </c>
      <c r="L102" s="89">
        <v>2702456.45</v>
      </c>
      <c r="M102" s="89">
        <v>2702456.45</v>
      </c>
      <c r="N102" s="200"/>
      <c r="O102" s="153"/>
      <c r="P102" s="153"/>
      <c r="Q102" s="153"/>
      <c r="R102" s="153"/>
      <c r="S102" s="153"/>
      <c r="T102" s="153"/>
      <c r="U102" s="153"/>
      <c r="V102" s="153"/>
    </row>
    <row r="103" spans="1:23" s="60" customFormat="1" ht="62.45" customHeight="1" x14ac:dyDescent="0.25">
      <c r="A103" s="63"/>
      <c r="B103" s="261"/>
      <c r="C103" s="154"/>
      <c r="D103" s="154"/>
      <c r="E103" s="204"/>
      <c r="F103" s="126" t="s">
        <v>25</v>
      </c>
      <c r="G103" s="89">
        <f>SUM(H103:M103)</f>
        <v>0</v>
      </c>
      <c r="H103" s="90">
        <v>0</v>
      </c>
      <c r="I103" s="90">
        <v>0</v>
      </c>
      <c r="J103" s="90">
        <v>0</v>
      </c>
      <c r="K103" s="90">
        <v>0</v>
      </c>
      <c r="L103" s="90">
        <v>0</v>
      </c>
      <c r="M103" s="90">
        <v>0</v>
      </c>
      <c r="N103" s="201"/>
      <c r="O103" s="154"/>
      <c r="P103" s="154"/>
      <c r="Q103" s="154"/>
      <c r="R103" s="154"/>
      <c r="S103" s="154"/>
      <c r="T103" s="154"/>
      <c r="U103" s="154"/>
      <c r="V103" s="154"/>
    </row>
    <row r="104" spans="1:23" s="65" customFormat="1" ht="62.45" customHeight="1" x14ac:dyDescent="0.25">
      <c r="A104" s="79"/>
      <c r="B104" s="259" t="s">
        <v>107</v>
      </c>
      <c r="C104" s="152">
        <v>2025</v>
      </c>
      <c r="D104" s="152">
        <v>2030</v>
      </c>
      <c r="E104" s="202" t="s">
        <v>26</v>
      </c>
      <c r="F104" s="126" t="s">
        <v>17</v>
      </c>
      <c r="G104" s="89">
        <f t="shared" ref="G104:M104" si="34">G105+G106</f>
        <v>75730547.580000013</v>
      </c>
      <c r="H104" s="89">
        <f t="shared" si="34"/>
        <v>16083771.130000001</v>
      </c>
      <c r="I104" s="89">
        <f>I105+I106</f>
        <v>17856939.130000003</v>
      </c>
      <c r="J104" s="89">
        <f>J105+J106</f>
        <v>17856939.130000003</v>
      </c>
      <c r="K104" s="89">
        <f>K105+K106</f>
        <v>7977632.7300000004</v>
      </c>
      <c r="L104" s="89">
        <f t="shared" si="34"/>
        <v>7977632.7300000004</v>
      </c>
      <c r="M104" s="89">
        <f t="shared" si="34"/>
        <v>7977632.7300000004</v>
      </c>
      <c r="N104" s="199" t="s">
        <v>144</v>
      </c>
      <c r="O104" s="152" t="s">
        <v>68</v>
      </c>
      <c r="P104" s="152">
        <v>100</v>
      </c>
      <c r="Q104" s="152">
        <v>100</v>
      </c>
      <c r="R104" s="152">
        <v>100</v>
      </c>
      <c r="S104" s="152">
        <v>100</v>
      </c>
      <c r="T104" s="152"/>
      <c r="U104" s="152"/>
      <c r="V104" s="152"/>
    </row>
    <row r="105" spans="1:23" s="65" customFormat="1" ht="62.45" customHeight="1" x14ac:dyDescent="0.25">
      <c r="A105" s="79"/>
      <c r="B105" s="260"/>
      <c r="C105" s="153"/>
      <c r="D105" s="153"/>
      <c r="E105" s="203"/>
      <c r="F105" s="126" t="s">
        <v>24</v>
      </c>
      <c r="G105" s="89">
        <f>SUM(H105:M105)</f>
        <v>46092628.38000001</v>
      </c>
      <c r="H105" s="89">
        <v>6204464.7300000004</v>
      </c>
      <c r="I105" s="89">
        <v>7977632.7300000004</v>
      </c>
      <c r="J105" s="89">
        <v>7977632.7300000004</v>
      </c>
      <c r="K105" s="89">
        <v>7977632.7300000004</v>
      </c>
      <c r="L105" s="89">
        <v>7977632.7300000004</v>
      </c>
      <c r="M105" s="89">
        <v>7977632.7300000004</v>
      </c>
      <c r="N105" s="200"/>
      <c r="O105" s="153"/>
      <c r="P105" s="153"/>
      <c r="Q105" s="153"/>
      <c r="R105" s="153"/>
      <c r="S105" s="153"/>
      <c r="T105" s="153"/>
      <c r="U105" s="153"/>
      <c r="V105" s="153"/>
    </row>
    <row r="106" spans="1:23" s="65" customFormat="1" ht="62.45" customHeight="1" x14ac:dyDescent="0.25">
      <c r="A106" s="79"/>
      <c r="B106" s="261"/>
      <c r="C106" s="154"/>
      <c r="D106" s="154"/>
      <c r="E106" s="204"/>
      <c r="F106" s="126" t="s">
        <v>25</v>
      </c>
      <c r="G106" s="89">
        <f>SUM(H106:M106)</f>
        <v>29637919.200000003</v>
      </c>
      <c r="H106" s="90">
        <v>9879306.4000000004</v>
      </c>
      <c r="I106" s="90">
        <v>9879306.4000000004</v>
      </c>
      <c r="J106" s="90">
        <v>9879306.4000000004</v>
      </c>
      <c r="K106" s="90">
        <v>0</v>
      </c>
      <c r="L106" s="90">
        <v>0</v>
      </c>
      <c r="M106" s="90">
        <v>0</v>
      </c>
      <c r="N106" s="201"/>
      <c r="O106" s="154"/>
      <c r="P106" s="154"/>
      <c r="Q106" s="154"/>
      <c r="R106" s="154"/>
      <c r="S106" s="154"/>
      <c r="T106" s="154"/>
      <c r="U106" s="154"/>
      <c r="V106" s="154"/>
    </row>
    <row r="107" spans="1:23" s="81" customFormat="1" ht="45" customHeight="1" x14ac:dyDescent="0.25">
      <c r="A107" s="98"/>
      <c r="B107" s="259" t="s">
        <v>128</v>
      </c>
      <c r="C107" s="152">
        <v>2025</v>
      </c>
      <c r="D107" s="152">
        <v>2030</v>
      </c>
      <c r="E107" s="202" t="s">
        <v>26</v>
      </c>
      <c r="F107" s="126" t="s">
        <v>17</v>
      </c>
      <c r="G107" s="89">
        <f>G108+G109</f>
        <v>0</v>
      </c>
      <c r="H107" s="89">
        <f>H108+H109</f>
        <v>0</v>
      </c>
      <c r="I107" s="89">
        <f t="shared" ref="I107:M107" si="35">I108+I109</f>
        <v>0</v>
      </c>
      <c r="J107" s="89">
        <f t="shared" si="35"/>
        <v>0</v>
      </c>
      <c r="K107" s="89">
        <f t="shared" si="35"/>
        <v>0</v>
      </c>
      <c r="L107" s="89">
        <f t="shared" si="35"/>
        <v>0</v>
      </c>
      <c r="M107" s="89">
        <f t="shared" si="35"/>
        <v>0</v>
      </c>
      <c r="N107" s="152" t="s">
        <v>124</v>
      </c>
      <c r="O107" s="152" t="s">
        <v>68</v>
      </c>
      <c r="P107" s="152"/>
      <c r="Q107" s="152"/>
      <c r="R107" s="152"/>
      <c r="S107" s="152"/>
      <c r="T107" s="152"/>
      <c r="U107" s="152"/>
      <c r="V107" s="152"/>
      <c r="W107" s="100"/>
    </row>
    <row r="108" spans="1:23" s="81" customFormat="1" ht="60" customHeight="1" x14ac:dyDescent="0.25">
      <c r="A108" s="98"/>
      <c r="B108" s="260"/>
      <c r="C108" s="153"/>
      <c r="D108" s="153"/>
      <c r="E108" s="203"/>
      <c r="F108" s="126" t="s">
        <v>24</v>
      </c>
      <c r="G108" s="89">
        <f>SUM(H108:M108)</f>
        <v>0</v>
      </c>
      <c r="H108" s="89">
        <v>0</v>
      </c>
      <c r="I108" s="90">
        <v>0</v>
      </c>
      <c r="J108" s="89">
        <v>0</v>
      </c>
      <c r="K108" s="90">
        <v>0</v>
      </c>
      <c r="L108" s="89">
        <v>0</v>
      </c>
      <c r="M108" s="90">
        <v>0</v>
      </c>
      <c r="N108" s="153"/>
      <c r="O108" s="153"/>
      <c r="P108" s="153"/>
      <c r="Q108" s="153"/>
      <c r="R108" s="153"/>
      <c r="S108" s="153"/>
      <c r="T108" s="153"/>
      <c r="U108" s="153"/>
      <c r="V108" s="153"/>
      <c r="W108" s="100"/>
    </row>
    <row r="109" spans="1:23" s="81" customFormat="1" ht="59.25" customHeight="1" x14ac:dyDescent="0.25">
      <c r="A109" s="98"/>
      <c r="B109" s="261"/>
      <c r="C109" s="154"/>
      <c r="D109" s="154"/>
      <c r="E109" s="204"/>
      <c r="F109" s="126" t="s">
        <v>25</v>
      </c>
      <c r="G109" s="89">
        <f>SUM(H109:M109)</f>
        <v>0</v>
      </c>
      <c r="H109" s="90">
        <v>0</v>
      </c>
      <c r="I109" s="90">
        <v>0</v>
      </c>
      <c r="J109" s="90">
        <v>0</v>
      </c>
      <c r="K109" s="90">
        <v>0</v>
      </c>
      <c r="L109" s="90">
        <v>0</v>
      </c>
      <c r="M109" s="90">
        <v>0</v>
      </c>
      <c r="N109" s="154"/>
      <c r="O109" s="154"/>
      <c r="P109" s="154"/>
      <c r="Q109" s="154"/>
      <c r="R109" s="154"/>
      <c r="S109" s="154"/>
      <c r="T109" s="154"/>
      <c r="U109" s="154"/>
      <c r="V109" s="154"/>
      <c r="W109" s="101"/>
    </row>
    <row r="110" spans="1:23" s="99" customFormat="1" ht="52.5" customHeight="1" x14ac:dyDescent="0.25">
      <c r="A110" s="109"/>
      <c r="B110" s="259" t="s">
        <v>118</v>
      </c>
      <c r="C110" s="152">
        <v>2025</v>
      </c>
      <c r="D110" s="152">
        <v>2030</v>
      </c>
      <c r="E110" s="202" t="s">
        <v>26</v>
      </c>
      <c r="F110" s="126" t="s">
        <v>17</v>
      </c>
      <c r="G110" s="89" t="s">
        <v>31</v>
      </c>
      <c r="H110" s="89" t="s">
        <v>31</v>
      </c>
      <c r="I110" s="89" t="s">
        <v>31</v>
      </c>
      <c r="J110" s="89" t="s">
        <v>31</v>
      </c>
      <c r="K110" s="89" t="s">
        <v>31</v>
      </c>
      <c r="L110" s="89" t="s">
        <v>31</v>
      </c>
      <c r="M110" s="89" t="s">
        <v>31</v>
      </c>
      <c r="N110" s="152" t="s">
        <v>16</v>
      </c>
      <c r="O110" s="152" t="s">
        <v>16</v>
      </c>
      <c r="P110" s="152" t="s">
        <v>16</v>
      </c>
      <c r="Q110" s="152" t="s">
        <v>16</v>
      </c>
      <c r="R110" s="152" t="s">
        <v>16</v>
      </c>
      <c r="S110" s="152" t="s">
        <v>16</v>
      </c>
      <c r="T110" s="152" t="s">
        <v>16</v>
      </c>
      <c r="U110" s="152" t="s">
        <v>16</v>
      </c>
      <c r="V110" s="152" t="s">
        <v>16</v>
      </c>
    </row>
    <row r="111" spans="1:23" s="99" customFormat="1" ht="51.75" customHeight="1" x14ac:dyDescent="0.25">
      <c r="A111" s="109"/>
      <c r="B111" s="260"/>
      <c r="C111" s="153"/>
      <c r="D111" s="153"/>
      <c r="E111" s="203"/>
      <c r="F111" s="126" t="s">
        <v>24</v>
      </c>
      <c r="G111" s="89" t="s">
        <v>31</v>
      </c>
      <c r="H111" s="89" t="s">
        <v>31</v>
      </c>
      <c r="I111" s="89" t="s">
        <v>31</v>
      </c>
      <c r="J111" s="89" t="s">
        <v>31</v>
      </c>
      <c r="K111" s="89" t="s">
        <v>31</v>
      </c>
      <c r="L111" s="89" t="s">
        <v>31</v>
      </c>
      <c r="M111" s="89" t="s">
        <v>31</v>
      </c>
      <c r="N111" s="153"/>
      <c r="O111" s="153"/>
      <c r="P111" s="153"/>
      <c r="Q111" s="153"/>
      <c r="R111" s="153"/>
      <c r="S111" s="153"/>
      <c r="T111" s="153"/>
      <c r="U111" s="153"/>
      <c r="V111" s="153"/>
    </row>
    <row r="112" spans="1:23" s="99" customFormat="1" ht="80.25" customHeight="1" x14ac:dyDescent="0.25">
      <c r="A112" s="109"/>
      <c r="B112" s="261"/>
      <c r="C112" s="154"/>
      <c r="D112" s="154"/>
      <c r="E112" s="204"/>
      <c r="F112" s="126" t="s">
        <v>25</v>
      </c>
      <c r="G112" s="90" t="s">
        <v>31</v>
      </c>
      <c r="H112" s="90" t="s">
        <v>31</v>
      </c>
      <c r="I112" s="90" t="s">
        <v>31</v>
      </c>
      <c r="J112" s="90" t="s">
        <v>31</v>
      </c>
      <c r="K112" s="90" t="s">
        <v>31</v>
      </c>
      <c r="L112" s="90" t="s">
        <v>31</v>
      </c>
      <c r="M112" s="90" t="s">
        <v>31</v>
      </c>
      <c r="N112" s="154"/>
      <c r="O112" s="154"/>
      <c r="P112" s="154"/>
      <c r="Q112" s="154"/>
      <c r="R112" s="154"/>
      <c r="S112" s="154"/>
      <c r="T112" s="154"/>
      <c r="U112" s="154"/>
      <c r="V112" s="154"/>
    </row>
    <row r="113" spans="1:22" ht="15.6" customHeight="1" x14ac:dyDescent="0.25">
      <c r="A113" s="250"/>
      <c r="B113" s="259" t="s">
        <v>29</v>
      </c>
      <c r="C113" s="152">
        <v>2025</v>
      </c>
      <c r="D113" s="152">
        <v>2030</v>
      </c>
      <c r="E113" s="202" t="s">
        <v>26</v>
      </c>
      <c r="F113" s="126" t="s">
        <v>17</v>
      </c>
      <c r="G113" s="89">
        <f t="shared" ref="G113:M113" si="36">G114+G115</f>
        <v>225884069.63</v>
      </c>
      <c r="H113" s="89">
        <f>H114+H115</f>
        <v>55796501.280000001</v>
      </c>
      <c r="I113" s="89">
        <f>I114+I115</f>
        <v>50896325.950000003</v>
      </c>
      <c r="J113" s="89">
        <f>J114+J115</f>
        <v>48883254.100000001</v>
      </c>
      <c r="K113" s="89">
        <f t="shared" si="36"/>
        <v>23435996.100000001</v>
      </c>
      <c r="L113" s="89">
        <f t="shared" si="36"/>
        <v>23435996.100000001</v>
      </c>
      <c r="M113" s="89">
        <f t="shared" si="36"/>
        <v>23435996.100000001</v>
      </c>
      <c r="N113" s="152" t="s">
        <v>16</v>
      </c>
      <c r="O113" s="152" t="s">
        <v>16</v>
      </c>
      <c r="P113" s="152" t="s">
        <v>16</v>
      </c>
      <c r="Q113" s="152" t="s">
        <v>16</v>
      </c>
      <c r="R113" s="152" t="s">
        <v>16</v>
      </c>
      <c r="S113" s="152" t="s">
        <v>16</v>
      </c>
      <c r="T113" s="152" t="s">
        <v>16</v>
      </c>
      <c r="U113" s="152" t="s">
        <v>16</v>
      </c>
      <c r="V113" s="152" t="s">
        <v>16</v>
      </c>
    </row>
    <row r="114" spans="1:22" ht="120" x14ac:dyDescent="0.25">
      <c r="A114" s="251"/>
      <c r="B114" s="260"/>
      <c r="C114" s="153"/>
      <c r="D114" s="153"/>
      <c r="E114" s="203"/>
      <c r="F114" s="126" t="s">
        <v>24</v>
      </c>
      <c r="G114" s="89">
        <f>SUM(H114:M114)</f>
        <v>149542295.63</v>
      </c>
      <c r="H114" s="89">
        <f>H117+H120+H123+H126</f>
        <v>30349243.280000001</v>
      </c>
      <c r="I114" s="89">
        <f t="shared" ref="I114:M114" si="37">I117+I120+I123+I126</f>
        <v>25449067.949999999</v>
      </c>
      <c r="J114" s="89">
        <f t="shared" si="37"/>
        <v>23435996.100000001</v>
      </c>
      <c r="K114" s="89">
        <f t="shared" si="37"/>
        <v>23435996.100000001</v>
      </c>
      <c r="L114" s="89">
        <f t="shared" si="37"/>
        <v>23435996.100000001</v>
      </c>
      <c r="M114" s="89">
        <f t="shared" si="37"/>
        <v>23435996.100000001</v>
      </c>
      <c r="N114" s="153"/>
      <c r="O114" s="153"/>
      <c r="P114" s="153"/>
      <c r="Q114" s="153"/>
      <c r="R114" s="153"/>
      <c r="S114" s="153"/>
      <c r="T114" s="153"/>
      <c r="U114" s="153"/>
      <c r="V114" s="153"/>
    </row>
    <row r="115" spans="1:22" ht="75" x14ac:dyDescent="0.25">
      <c r="A115" s="252"/>
      <c r="B115" s="261"/>
      <c r="C115" s="154"/>
      <c r="D115" s="154"/>
      <c r="E115" s="204"/>
      <c r="F115" s="126" t="s">
        <v>25</v>
      </c>
      <c r="G115" s="89">
        <f>SUM(H115:M115)</f>
        <v>76341774</v>
      </c>
      <c r="H115" s="89">
        <f>H118+H121+H124+H127</f>
        <v>25447258</v>
      </c>
      <c r="I115" s="89">
        <f t="shared" ref="I115:M115" si="38">I118+I121+I124+I127</f>
        <v>25447258</v>
      </c>
      <c r="J115" s="89">
        <f t="shared" si="38"/>
        <v>25447258</v>
      </c>
      <c r="K115" s="89">
        <f t="shared" si="38"/>
        <v>0</v>
      </c>
      <c r="L115" s="89">
        <f t="shared" si="38"/>
        <v>0</v>
      </c>
      <c r="M115" s="89">
        <f t="shared" si="38"/>
        <v>0</v>
      </c>
      <c r="N115" s="154"/>
      <c r="O115" s="154"/>
      <c r="P115" s="154"/>
      <c r="Q115" s="154"/>
      <c r="R115" s="154"/>
      <c r="S115" s="154"/>
      <c r="T115" s="154"/>
      <c r="U115" s="154"/>
      <c r="V115" s="154"/>
    </row>
    <row r="116" spans="1:22" ht="15.75" customHeight="1" x14ac:dyDescent="0.25">
      <c r="A116" s="250"/>
      <c r="B116" s="259" t="s">
        <v>108</v>
      </c>
      <c r="C116" s="152">
        <v>2025</v>
      </c>
      <c r="D116" s="152">
        <v>2030</v>
      </c>
      <c r="E116" s="202" t="s">
        <v>26</v>
      </c>
      <c r="F116" s="126" t="s">
        <v>17</v>
      </c>
      <c r="G116" s="89">
        <f t="shared" ref="G116:M116" si="39">G117+G118</f>
        <v>9614267.629999999</v>
      </c>
      <c r="H116" s="89">
        <f t="shared" si="39"/>
        <v>7027905.2800000003</v>
      </c>
      <c r="I116" s="89">
        <f>I117+I118</f>
        <v>2127729.9500000002</v>
      </c>
      <c r="J116" s="89">
        <f>J117+J118</f>
        <v>114658.1</v>
      </c>
      <c r="K116" s="89">
        <f t="shared" si="39"/>
        <v>114658.1</v>
      </c>
      <c r="L116" s="89">
        <f t="shared" si="39"/>
        <v>114658.1</v>
      </c>
      <c r="M116" s="89">
        <f t="shared" si="39"/>
        <v>114658.1</v>
      </c>
      <c r="N116" s="199" t="s">
        <v>124</v>
      </c>
      <c r="O116" s="152" t="s">
        <v>68</v>
      </c>
      <c r="P116" s="152">
        <v>100</v>
      </c>
      <c r="Q116" s="152">
        <v>100</v>
      </c>
      <c r="R116" s="152">
        <v>100</v>
      </c>
      <c r="S116" s="152">
        <v>100</v>
      </c>
      <c r="T116" s="152"/>
      <c r="U116" s="152"/>
      <c r="V116" s="152"/>
    </row>
    <row r="117" spans="1:22" ht="46.15" customHeight="1" x14ac:dyDescent="0.25">
      <c r="A117" s="251"/>
      <c r="B117" s="260"/>
      <c r="C117" s="153"/>
      <c r="D117" s="153"/>
      <c r="E117" s="203"/>
      <c r="F117" s="126" t="s">
        <v>24</v>
      </c>
      <c r="G117" s="89">
        <f>SUM(H117:M117)</f>
        <v>9614267.629999999</v>
      </c>
      <c r="H117" s="89">
        <v>7027905.2800000003</v>
      </c>
      <c r="I117" s="89">
        <v>2127729.9500000002</v>
      </c>
      <c r="J117" s="89">
        <v>114658.1</v>
      </c>
      <c r="K117" s="89">
        <v>114658.1</v>
      </c>
      <c r="L117" s="89">
        <v>114658.1</v>
      </c>
      <c r="M117" s="89">
        <v>114658.1</v>
      </c>
      <c r="N117" s="200"/>
      <c r="O117" s="153"/>
      <c r="P117" s="153"/>
      <c r="Q117" s="153"/>
      <c r="R117" s="153"/>
      <c r="S117" s="153"/>
      <c r="T117" s="153"/>
      <c r="U117" s="153"/>
      <c r="V117" s="153"/>
    </row>
    <row r="118" spans="1:22" ht="62.45" customHeight="1" x14ac:dyDescent="0.25">
      <c r="A118" s="252"/>
      <c r="B118" s="261"/>
      <c r="C118" s="154"/>
      <c r="D118" s="154"/>
      <c r="E118" s="204"/>
      <c r="F118" s="126" t="s">
        <v>25</v>
      </c>
      <c r="G118" s="89">
        <f>SUM(H118:M118)</f>
        <v>0</v>
      </c>
      <c r="H118" s="90">
        <v>0</v>
      </c>
      <c r="I118" s="90">
        <v>0</v>
      </c>
      <c r="J118" s="90">
        <v>0</v>
      </c>
      <c r="K118" s="90">
        <v>0</v>
      </c>
      <c r="L118" s="90">
        <v>0</v>
      </c>
      <c r="M118" s="90">
        <v>0</v>
      </c>
      <c r="N118" s="201"/>
      <c r="O118" s="154"/>
      <c r="P118" s="154"/>
      <c r="Q118" s="154"/>
      <c r="R118" s="154"/>
      <c r="S118" s="154"/>
      <c r="T118" s="154"/>
      <c r="U118" s="154"/>
      <c r="V118" s="154"/>
    </row>
    <row r="119" spans="1:22" ht="31.15" customHeight="1" x14ac:dyDescent="0.25">
      <c r="A119" s="250"/>
      <c r="B119" s="259" t="s">
        <v>109</v>
      </c>
      <c r="C119" s="152">
        <v>2025</v>
      </c>
      <c r="D119" s="152">
        <v>2030</v>
      </c>
      <c r="E119" s="202" t="s">
        <v>26</v>
      </c>
      <c r="F119" s="126" t="s">
        <v>17</v>
      </c>
      <c r="G119" s="89">
        <f t="shared" ref="G119:M119" si="40">G120+G121</f>
        <v>0</v>
      </c>
      <c r="H119" s="89">
        <f t="shared" si="40"/>
        <v>0</v>
      </c>
      <c r="I119" s="89">
        <f t="shared" si="40"/>
        <v>0</v>
      </c>
      <c r="J119" s="89">
        <f t="shared" si="40"/>
        <v>0</v>
      </c>
      <c r="K119" s="89">
        <f t="shared" si="40"/>
        <v>0</v>
      </c>
      <c r="L119" s="89">
        <f t="shared" si="40"/>
        <v>0</v>
      </c>
      <c r="M119" s="89">
        <f t="shared" si="40"/>
        <v>0</v>
      </c>
      <c r="N119" s="199" t="s">
        <v>123</v>
      </c>
      <c r="O119" s="152" t="s">
        <v>68</v>
      </c>
      <c r="P119" s="152"/>
      <c r="Q119" s="152"/>
      <c r="R119" s="152"/>
      <c r="S119" s="152"/>
      <c r="T119" s="152"/>
      <c r="U119" s="152"/>
      <c r="V119" s="152"/>
    </row>
    <row r="120" spans="1:22" ht="76.900000000000006" customHeight="1" x14ac:dyDescent="0.25">
      <c r="A120" s="251"/>
      <c r="B120" s="260"/>
      <c r="C120" s="153"/>
      <c r="D120" s="153"/>
      <c r="E120" s="203"/>
      <c r="F120" s="126" t="s">
        <v>24</v>
      </c>
      <c r="G120" s="89">
        <f>SUM(H120:M120)</f>
        <v>0</v>
      </c>
      <c r="H120" s="89">
        <v>0</v>
      </c>
      <c r="I120" s="89">
        <v>0</v>
      </c>
      <c r="J120" s="89">
        <v>0</v>
      </c>
      <c r="K120" s="89">
        <v>0</v>
      </c>
      <c r="L120" s="89">
        <v>0</v>
      </c>
      <c r="M120" s="89">
        <v>0</v>
      </c>
      <c r="N120" s="200"/>
      <c r="O120" s="153"/>
      <c r="P120" s="153"/>
      <c r="Q120" s="153"/>
      <c r="R120" s="153"/>
      <c r="S120" s="153"/>
      <c r="T120" s="153"/>
      <c r="U120" s="153"/>
      <c r="V120" s="153"/>
    </row>
    <row r="121" spans="1:22" ht="31.5" customHeight="1" x14ac:dyDescent="0.25">
      <c r="A121" s="252"/>
      <c r="B121" s="261"/>
      <c r="C121" s="154"/>
      <c r="D121" s="154"/>
      <c r="E121" s="204"/>
      <c r="F121" s="126" t="s">
        <v>25</v>
      </c>
      <c r="G121" s="89">
        <f>SUM(H121:M121)</f>
        <v>0</v>
      </c>
      <c r="H121" s="90">
        <v>0</v>
      </c>
      <c r="I121" s="90">
        <v>0</v>
      </c>
      <c r="J121" s="90">
        <v>0</v>
      </c>
      <c r="K121" s="90">
        <v>0</v>
      </c>
      <c r="L121" s="90">
        <v>0</v>
      </c>
      <c r="M121" s="90">
        <v>0</v>
      </c>
      <c r="N121" s="201"/>
      <c r="O121" s="154"/>
      <c r="P121" s="154"/>
      <c r="Q121" s="154"/>
      <c r="R121" s="154"/>
      <c r="S121" s="154"/>
      <c r="T121" s="154"/>
      <c r="U121" s="154"/>
      <c r="V121" s="154"/>
    </row>
    <row r="122" spans="1:22" ht="31.15" customHeight="1" x14ac:dyDescent="0.25">
      <c r="A122" s="193"/>
      <c r="B122" s="259" t="s">
        <v>110</v>
      </c>
      <c r="C122" s="152">
        <v>2025</v>
      </c>
      <c r="D122" s="152">
        <v>2030</v>
      </c>
      <c r="E122" s="202" t="s">
        <v>26</v>
      </c>
      <c r="F122" s="126" t="s">
        <v>17</v>
      </c>
      <c r="G122" s="89">
        <f t="shared" ref="G122:M122" si="41">G123+G124</f>
        <v>216269802</v>
      </c>
      <c r="H122" s="89">
        <f>H123+H124</f>
        <v>48768596</v>
      </c>
      <c r="I122" s="89">
        <f t="shared" si="41"/>
        <v>48768596</v>
      </c>
      <c r="J122" s="89">
        <f>J123+J124</f>
        <v>48768596</v>
      </c>
      <c r="K122" s="89">
        <f t="shared" si="41"/>
        <v>23321338</v>
      </c>
      <c r="L122" s="89">
        <f t="shared" si="41"/>
        <v>23321338</v>
      </c>
      <c r="M122" s="89">
        <f t="shared" si="41"/>
        <v>23321338</v>
      </c>
      <c r="N122" s="199" t="s">
        <v>120</v>
      </c>
      <c r="O122" s="152" t="s">
        <v>68</v>
      </c>
      <c r="P122" s="152">
        <v>100</v>
      </c>
      <c r="Q122" s="152">
        <v>100</v>
      </c>
      <c r="R122" s="152">
        <v>100</v>
      </c>
      <c r="S122" s="152">
        <v>100</v>
      </c>
      <c r="T122" s="152">
        <v>100</v>
      </c>
      <c r="U122" s="152">
        <v>100</v>
      </c>
      <c r="V122" s="152">
        <v>100</v>
      </c>
    </row>
    <row r="123" spans="1:22" ht="55.15" customHeight="1" x14ac:dyDescent="0.25">
      <c r="A123" s="194"/>
      <c r="B123" s="260"/>
      <c r="C123" s="153"/>
      <c r="D123" s="153"/>
      <c r="E123" s="203"/>
      <c r="F123" s="126" t="s">
        <v>24</v>
      </c>
      <c r="G123" s="89">
        <f>SUM(H123:M123)</f>
        <v>139928028</v>
      </c>
      <c r="H123" s="89">
        <v>23321338</v>
      </c>
      <c r="I123" s="89">
        <v>23321338</v>
      </c>
      <c r="J123" s="89">
        <v>23321338</v>
      </c>
      <c r="K123" s="89">
        <v>23321338</v>
      </c>
      <c r="L123" s="89">
        <v>23321338</v>
      </c>
      <c r="M123" s="89">
        <v>23321338</v>
      </c>
      <c r="N123" s="200"/>
      <c r="O123" s="153"/>
      <c r="P123" s="153"/>
      <c r="Q123" s="153"/>
      <c r="R123" s="153"/>
      <c r="S123" s="153"/>
      <c r="T123" s="153"/>
      <c r="U123" s="153"/>
      <c r="V123" s="153"/>
    </row>
    <row r="124" spans="1:22" ht="67.5" customHeight="1" x14ac:dyDescent="0.25">
      <c r="A124" s="195"/>
      <c r="B124" s="261"/>
      <c r="C124" s="154"/>
      <c r="D124" s="154"/>
      <c r="E124" s="204"/>
      <c r="F124" s="126" t="s">
        <v>25</v>
      </c>
      <c r="G124" s="89">
        <f>SUM(H124:M124)</f>
        <v>76341774</v>
      </c>
      <c r="H124" s="90">
        <v>25447258</v>
      </c>
      <c r="I124" s="90">
        <v>25447258</v>
      </c>
      <c r="J124" s="90">
        <v>25447258</v>
      </c>
      <c r="K124" s="90">
        <v>0</v>
      </c>
      <c r="L124" s="90">
        <v>0</v>
      </c>
      <c r="M124" s="90">
        <v>0</v>
      </c>
      <c r="N124" s="201"/>
      <c r="O124" s="154"/>
      <c r="P124" s="154"/>
      <c r="Q124" s="154"/>
      <c r="R124" s="154"/>
      <c r="S124" s="154"/>
      <c r="T124" s="154"/>
      <c r="U124" s="154"/>
      <c r="V124" s="154"/>
    </row>
    <row r="125" spans="1:22" ht="31.15" customHeight="1" x14ac:dyDescent="0.25">
      <c r="A125" s="79"/>
      <c r="B125" s="259" t="s">
        <v>129</v>
      </c>
      <c r="C125" s="152">
        <v>2025</v>
      </c>
      <c r="D125" s="152">
        <v>2030</v>
      </c>
      <c r="E125" s="202" t="s">
        <v>26</v>
      </c>
      <c r="F125" s="126" t="s">
        <v>17</v>
      </c>
      <c r="G125" s="89">
        <f>G126+G127</f>
        <v>0</v>
      </c>
      <c r="H125" s="90">
        <f>H126+H127</f>
        <v>0</v>
      </c>
      <c r="I125" s="90">
        <f t="shared" ref="I125:M125" si="42">I126+I127</f>
        <v>0</v>
      </c>
      <c r="J125" s="90">
        <f t="shared" si="42"/>
        <v>0</v>
      </c>
      <c r="K125" s="90">
        <f t="shared" si="42"/>
        <v>0</v>
      </c>
      <c r="L125" s="90">
        <f t="shared" si="42"/>
        <v>0</v>
      </c>
      <c r="M125" s="90">
        <f t="shared" si="42"/>
        <v>0</v>
      </c>
      <c r="N125" s="152" t="s">
        <v>132</v>
      </c>
      <c r="O125" s="152" t="s">
        <v>68</v>
      </c>
      <c r="P125" s="152"/>
      <c r="Q125" s="152"/>
      <c r="R125" s="152"/>
      <c r="S125" s="152"/>
      <c r="T125" s="152"/>
      <c r="U125" s="152"/>
      <c r="V125" s="152"/>
    </row>
    <row r="126" spans="1:22" ht="39" customHeight="1" x14ac:dyDescent="0.25">
      <c r="A126" s="79"/>
      <c r="B126" s="260"/>
      <c r="C126" s="153"/>
      <c r="D126" s="153"/>
      <c r="E126" s="203"/>
      <c r="F126" s="126" t="s">
        <v>24</v>
      </c>
      <c r="G126" s="89">
        <f>SUM(H126:M126)</f>
        <v>0</v>
      </c>
      <c r="H126" s="90">
        <v>0</v>
      </c>
      <c r="I126" s="90">
        <v>0</v>
      </c>
      <c r="J126" s="90">
        <v>0</v>
      </c>
      <c r="K126" s="90">
        <v>0</v>
      </c>
      <c r="L126" s="90">
        <v>0</v>
      </c>
      <c r="M126" s="90">
        <v>0</v>
      </c>
      <c r="N126" s="153"/>
      <c r="O126" s="153"/>
      <c r="P126" s="153"/>
      <c r="Q126" s="153"/>
      <c r="R126" s="153"/>
      <c r="S126" s="153"/>
      <c r="T126" s="153"/>
      <c r="U126" s="153"/>
      <c r="V126" s="153"/>
    </row>
    <row r="127" spans="1:22" ht="36" customHeight="1" x14ac:dyDescent="0.25">
      <c r="A127" s="79"/>
      <c r="B127" s="261"/>
      <c r="C127" s="154"/>
      <c r="D127" s="154"/>
      <c r="E127" s="204"/>
      <c r="F127" s="126" t="s">
        <v>25</v>
      </c>
      <c r="G127" s="89">
        <f>SUM(H127:M127)</f>
        <v>0</v>
      </c>
      <c r="H127" s="90">
        <v>0</v>
      </c>
      <c r="I127" s="90">
        <v>0</v>
      </c>
      <c r="J127" s="90">
        <v>0</v>
      </c>
      <c r="K127" s="90">
        <v>0</v>
      </c>
      <c r="L127" s="90">
        <v>0</v>
      </c>
      <c r="M127" s="90">
        <v>0</v>
      </c>
      <c r="N127" s="154"/>
      <c r="O127" s="154"/>
      <c r="P127" s="154"/>
      <c r="Q127" s="154"/>
      <c r="R127" s="154"/>
      <c r="S127" s="154"/>
      <c r="T127" s="154"/>
      <c r="U127" s="154"/>
      <c r="V127" s="154"/>
    </row>
    <row r="128" spans="1:22" s="81" customFormat="1" ht="36" customHeight="1" x14ac:dyDescent="0.25">
      <c r="A128" s="79"/>
      <c r="B128" s="238" t="s">
        <v>125</v>
      </c>
      <c r="C128" s="152">
        <v>2025</v>
      </c>
      <c r="D128" s="152">
        <v>2030</v>
      </c>
      <c r="E128" s="202" t="s">
        <v>26</v>
      </c>
      <c r="F128" s="126" t="s">
        <v>17</v>
      </c>
      <c r="G128" s="89">
        <f t="shared" ref="G128:M128" si="43">G129+G130</f>
        <v>40000</v>
      </c>
      <c r="H128" s="90">
        <f t="shared" si="43"/>
        <v>40000</v>
      </c>
      <c r="I128" s="90">
        <f t="shared" si="43"/>
        <v>0</v>
      </c>
      <c r="J128" s="90">
        <f t="shared" si="43"/>
        <v>0</v>
      </c>
      <c r="K128" s="90">
        <f t="shared" si="43"/>
        <v>0</v>
      </c>
      <c r="L128" s="90">
        <f t="shared" si="43"/>
        <v>0</v>
      </c>
      <c r="M128" s="90">
        <f t="shared" si="43"/>
        <v>0</v>
      </c>
      <c r="N128" s="152"/>
      <c r="O128" s="152"/>
      <c r="P128" s="152"/>
      <c r="Q128" s="152"/>
      <c r="R128" s="152"/>
      <c r="S128" s="152"/>
      <c r="T128" s="152"/>
      <c r="U128" s="152"/>
      <c r="V128" s="152"/>
    </row>
    <row r="129" spans="1:22" s="81" customFormat="1" ht="36" customHeight="1" x14ac:dyDescent="0.25">
      <c r="A129" s="79"/>
      <c r="B129" s="239"/>
      <c r="C129" s="153"/>
      <c r="D129" s="153"/>
      <c r="E129" s="203"/>
      <c r="F129" s="126" t="s">
        <v>24</v>
      </c>
      <c r="G129" s="89">
        <f>SUM(H129:M129)</f>
        <v>40000</v>
      </c>
      <c r="H129" s="90">
        <f>H132</f>
        <v>40000</v>
      </c>
      <c r="I129" s="90">
        <f t="shared" ref="I129:M129" si="44">I132</f>
        <v>0</v>
      </c>
      <c r="J129" s="90">
        <f t="shared" si="44"/>
        <v>0</v>
      </c>
      <c r="K129" s="90">
        <f t="shared" si="44"/>
        <v>0</v>
      </c>
      <c r="L129" s="90">
        <f t="shared" si="44"/>
        <v>0</v>
      </c>
      <c r="M129" s="90">
        <f t="shared" si="44"/>
        <v>0</v>
      </c>
      <c r="N129" s="153"/>
      <c r="O129" s="153"/>
      <c r="P129" s="153"/>
      <c r="Q129" s="153"/>
      <c r="R129" s="153"/>
      <c r="S129" s="153"/>
      <c r="T129" s="153"/>
      <c r="U129" s="153"/>
      <c r="V129" s="153"/>
    </row>
    <row r="130" spans="1:22" s="81" customFormat="1" ht="36" customHeight="1" x14ac:dyDescent="0.25">
      <c r="A130" s="79"/>
      <c r="B130" s="240"/>
      <c r="C130" s="154"/>
      <c r="D130" s="154"/>
      <c r="E130" s="204"/>
      <c r="F130" s="126" t="s">
        <v>25</v>
      </c>
      <c r="G130" s="89">
        <f>SUM(H130:M130)</f>
        <v>0</v>
      </c>
      <c r="H130" s="90">
        <f>H133</f>
        <v>0</v>
      </c>
      <c r="I130" s="90">
        <f t="shared" ref="I130:M130" si="45">I133</f>
        <v>0</v>
      </c>
      <c r="J130" s="90">
        <f t="shared" si="45"/>
        <v>0</v>
      </c>
      <c r="K130" s="90">
        <f t="shared" si="45"/>
        <v>0</v>
      </c>
      <c r="L130" s="90">
        <f t="shared" si="45"/>
        <v>0</v>
      </c>
      <c r="M130" s="90">
        <f t="shared" si="45"/>
        <v>0</v>
      </c>
      <c r="N130" s="154"/>
      <c r="O130" s="154"/>
      <c r="P130" s="154"/>
      <c r="Q130" s="154"/>
      <c r="R130" s="154"/>
      <c r="S130" s="154"/>
      <c r="T130" s="154"/>
      <c r="U130" s="154"/>
      <c r="V130" s="154"/>
    </row>
    <row r="131" spans="1:22" ht="36" customHeight="1" x14ac:dyDescent="0.25">
      <c r="A131" s="11"/>
      <c r="B131" s="238" t="s">
        <v>208</v>
      </c>
      <c r="C131" s="152">
        <v>2025</v>
      </c>
      <c r="D131" s="152">
        <v>2030</v>
      </c>
      <c r="E131" s="202" t="s">
        <v>26</v>
      </c>
      <c r="F131" s="126" t="s">
        <v>17</v>
      </c>
      <c r="G131" s="89">
        <f>G132+G133</f>
        <v>40000</v>
      </c>
      <c r="H131" s="90">
        <f>H132+H133</f>
        <v>40000</v>
      </c>
      <c r="I131" s="90">
        <f t="shared" ref="I131:M131" si="46">I132+I133</f>
        <v>0</v>
      </c>
      <c r="J131" s="90">
        <f t="shared" si="46"/>
        <v>0</v>
      </c>
      <c r="K131" s="90">
        <f t="shared" si="46"/>
        <v>0</v>
      </c>
      <c r="L131" s="90">
        <f>L132+L133</f>
        <v>0</v>
      </c>
      <c r="M131" s="90">
        <f t="shared" si="46"/>
        <v>0</v>
      </c>
      <c r="N131" s="199" t="s">
        <v>173</v>
      </c>
      <c r="O131" s="152" t="s">
        <v>72</v>
      </c>
      <c r="P131" s="152">
        <v>1</v>
      </c>
      <c r="Q131" s="152">
        <v>1</v>
      </c>
      <c r="R131" s="152"/>
      <c r="S131" s="152"/>
      <c r="T131" s="152"/>
      <c r="U131" s="152"/>
      <c r="V131" s="152"/>
    </row>
    <row r="132" spans="1:22" ht="36" customHeight="1" x14ac:dyDescent="0.25">
      <c r="A132" s="11"/>
      <c r="B132" s="239"/>
      <c r="C132" s="153"/>
      <c r="D132" s="153"/>
      <c r="E132" s="203"/>
      <c r="F132" s="126" t="s">
        <v>24</v>
      </c>
      <c r="G132" s="89">
        <f>SUM(H132:M132)</f>
        <v>40000</v>
      </c>
      <c r="H132" s="89">
        <v>40000</v>
      </c>
      <c r="I132" s="89">
        <v>0</v>
      </c>
      <c r="J132" s="89">
        <v>0</v>
      </c>
      <c r="K132" s="89">
        <v>0</v>
      </c>
      <c r="L132" s="89">
        <v>0</v>
      </c>
      <c r="M132" s="89">
        <v>0</v>
      </c>
      <c r="N132" s="200"/>
      <c r="O132" s="153"/>
      <c r="P132" s="153"/>
      <c r="Q132" s="153"/>
      <c r="R132" s="153"/>
      <c r="S132" s="153"/>
      <c r="T132" s="153"/>
      <c r="U132" s="153"/>
      <c r="V132" s="153"/>
    </row>
    <row r="133" spans="1:22" ht="36" customHeight="1" x14ac:dyDescent="0.25">
      <c r="A133" s="11"/>
      <c r="B133" s="240"/>
      <c r="C133" s="154"/>
      <c r="D133" s="154"/>
      <c r="E133" s="204"/>
      <c r="F133" s="126" t="s">
        <v>25</v>
      </c>
      <c r="G133" s="89">
        <f>SUM(H133:M133)</f>
        <v>0</v>
      </c>
      <c r="H133" s="89">
        <v>0</v>
      </c>
      <c r="I133" s="89">
        <v>0</v>
      </c>
      <c r="J133" s="89">
        <v>0</v>
      </c>
      <c r="K133" s="89">
        <v>0</v>
      </c>
      <c r="L133" s="89">
        <v>0</v>
      </c>
      <c r="M133" s="89">
        <v>0</v>
      </c>
      <c r="N133" s="201"/>
      <c r="O133" s="154"/>
      <c r="P133" s="154"/>
      <c r="Q133" s="154"/>
      <c r="R133" s="154"/>
      <c r="S133" s="154"/>
      <c r="T133" s="154"/>
      <c r="U133" s="154"/>
      <c r="V133" s="154"/>
    </row>
    <row r="134" spans="1:22" ht="15.75" customHeight="1" x14ac:dyDescent="0.25">
      <c r="A134" s="250"/>
      <c r="B134" s="259" t="s">
        <v>150</v>
      </c>
      <c r="C134" s="152">
        <v>2025</v>
      </c>
      <c r="D134" s="152">
        <v>2030</v>
      </c>
      <c r="E134" s="202" t="s">
        <v>23</v>
      </c>
      <c r="F134" s="126" t="s">
        <v>17</v>
      </c>
      <c r="G134" s="89">
        <f>G135+G136</f>
        <v>46918809.779999994</v>
      </c>
      <c r="H134" s="89">
        <f t="shared" ref="H134:M134" si="47">H135+H136</f>
        <v>12216317.43</v>
      </c>
      <c r="I134" s="89">
        <f t="shared" si="47"/>
        <v>11940125.43</v>
      </c>
      <c r="J134" s="89">
        <f t="shared" si="47"/>
        <v>12216317.43</v>
      </c>
      <c r="K134" s="89">
        <f t="shared" si="47"/>
        <v>3515349.83</v>
      </c>
      <c r="L134" s="89">
        <f t="shared" si="47"/>
        <v>3515349.83</v>
      </c>
      <c r="M134" s="89">
        <f t="shared" si="47"/>
        <v>3515349.83</v>
      </c>
      <c r="N134" s="199"/>
      <c r="O134" s="152"/>
      <c r="P134" s="152"/>
      <c r="Q134" s="152"/>
      <c r="R134" s="152"/>
      <c r="S134" s="152"/>
      <c r="T134" s="152"/>
      <c r="U134" s="152"/>
      <c r="V134" s="152"/>
    </row>
    <row r="135" spans="1:22" ht="81" customHeight="1" x14ac:dyDescent="0.25">
      <c r="A135" s="251"/>
      <c r="B135" s="260"/>
      <c r="C135" s="153"/>
      <c r="D135" s="153"/>
      <c r="E135" s="203"/>
      <c r="F135" s="126" t="s">
        <v>24</v>
      </c>
      <c r="G135" s="89">
        <f>SUM(H135:M135)</f>
        <v>20815906.979999997</v>
      </c>
      <c r="H135" s="90">
        <f>H138+H141</f>
        <v>3515349.83</v>
      </c>
      <c r="I135" s="90">
        <f t="shared" ref="I135:M135" si="48">I138+I141</f>
        <v>3239157.83</v>
      </c>
      <c r="J135" s="90">
        <f t="shared" si="48"/>
        <v>3515349.83</v>
      </c>
      <c r="K135" s="90">
        <f t="shared" si="48"/>
        <v>3515349.83</v>
      </c>
      <c r="L135" s="90">
        <f t="shared" si="48"/>
        <v>3515349.83</v>
      </c>
      <c r="M135" s="90">
        <f t="shared" si="48"/>
        <v>3515349.83</v>
      </c>
      <c r="N135" s="200"/>
      <c r="O135" s="153"/>
      <c r="P135" s="153"/>
      <c r="Q135" s="153"/>
      <c r="R135" s="153"/>
      <c r="S135" s="153"/>
      <c r="T135" s="153"/>
      <c r="U135" s="153"/>
      <c r="V135" s="153"/>
    </row>
    <row r="136" spans="1:22" ht="60" customHeight="1" x14ac:dyDescent="0.25">
      <c r="A136" s="252"/>
      <c r="B136" s="261"/>
      <c r="C136" s="154"/>
      <c r="D136" s="154"/>
      <c r="E136" s="204"/>
      <c r="F136" s="126" t="s">
        <v>25</v>
      </c>
      <c r="G136" s="89">
        <f>SUM(H136:M136)</f>
        <v>26102902.799999997</v>
      </c>
      <c r="H136" s="90">
        <f>H139+H142</f>
        <v>8700967.5999999996</v>
      </c>
      <c r="I136" s="90">
        <f t="shared" ref="I136:M136" si="49">I139+I142</f>
        <v>8700967.5999999996</v>
      </c>
      <c r="J136" s="90">
        <f t="shared" si="49"/>
        <v>8700967.5999999996</v>
      </c>
      <c r="K136" s="90">
        <f t="shared" si="49"/>
        <v>0</v>
      </c>
      <c r="L136" s="90">
        <f t="shared" si="49"/>
        <v>0</v>
      </c>
      <c r="M136" s="90">
        <f t="shared" si="49"/>
        <v>0</v>
      </c>
      <c r="N136" s="201"/>
      <c r="O136" s="154"/>
      <c r="P136" s="154"/>
      <c r="Q136" s="154"/>
      <c r="R136" s="154"/>
      <c r="S136" s="154"/>
      <c r="T136" s="154"/>
      <c r="U136" s="154"/>
      <c r="V136" s="154"/>
    </row>
    <row r="137" spans="1:22" ht="15.75" customHeight="1" x14ac:dyDescent="0.25">
      <c r="A137" s="250"/>
      <c r="B137" s="259" t="s">
        <v>148</v>
      </c>
      <c r="C137" s="152">
        <v>2025</v>
      </c>
      <c r="D137" s="152">
        <v>2030</v>
      </c>
      <c r="E137" s="202" t="s">
        <v>26</v>
      </c>
      <c r="F137" s="126" t="s">
        <v>17</v>
      </c>
      <c r="G137" s="89">
        <f>G138+G139</f>
        <v>45537849.780000001</v>
      </c>
      <c r="H137" s="89">
        <f>H138+H139</f>
        <v>11940125.43</v>
      </c>
      <c r="I137" s="89">
        <f t="shared" ref="I137:M137" si="50">I138+I139</f>
        <v>11940125.43</v>
      </c>
      <c r="J137" s="89">
        <f t="shared" si="50"/>
        <v>11940125.43</v>
      </c>
      <c r="K137" s="89">
        <f t="shared" si="50"/>
        <v>3239157.83</v>
      </c>
      <c r="L137" s="89">
        <f t="shared" si="50"/>
        <v>3239157.83</v>
      </c>
      <c r="M137" s="89">
        <f t="shared" si="50"/>
        <v>3239157.83</v>
      </c>
      <c r="N137" s="199" t="s">
        <v>140</v>
      </c>
      <c r="O137" s="152" t="s">
        <v>68</v>
      </c>
      <c r="P137" s="152">
        <v>25</v>
      </c>
      <c r="Q137" s="152">
        <v>25</v>
      </c>
      <c r="R137" s="152">
        <v>25</v>
      </c>
      <c r="S137" s="152">
        <v>25</v>
      </c>
      <c r="T137" s="152">
        <v>25</v>
      </c>
      <c r="U137" s="152">
        <v>25</v>
      </c>
      <c r="V137" s="152">
        <v>25</v>
      </c>
    </row>
    <row r="138" spans="1:22" ht="45" customHeight="1" x14ac:dyDescent="0.25">
      <c r="A138" s="251"/>
      <c r="B138" s="260"/>
      <c r="C138" s="153"/>
      <c r="D138" s="153"/>
      <c r="E138" s="203"/>
      <c r="F138" s="126" t="s">
        <v>24</v>
      </c>
      <c r="G138" s="89">
        <f>SUM(H138:M138)</f>
        <v>19434946.98</v>
      </c>
      <c r="H138" s="89">
        <v>3239157.83</v>
      </c>
      <c r="I138" s="89">
        <v>3239157.83</v>
      </c>
      <c r="J138" s="89">
        <v>3239157.83</v>
      </c>
      <c r="K138" s="89">
        <v>3239157.83</v>
      </c>
      <c r="L138" s="89">
        <v>3239157.83</v>
      </c>
      <c r="M138" s="89">
        <v>3239157.83</v>
      </c>
      <c r="N138" s="200"/>
      <c r="O138" s="153"/>
      <c r="P138" s="153"/>
      <c r="Q138" s="153"/>
      <c r="R138" s="153"/>
      <c r="S138" s="153"/>
      <c r="T138" s="153"/>
      <c r="U138" s="153"/>
      <c r="V138" s="153"/>
    </row>
    <row r="139" spans="1:22" ht="52.5" customHeight="1" x14ac:dyDescent="0.25">
      <c r="A139" s="252"/>
      <c r="B139" s="261"/>
      <c r="C139" s="154"/>
      <c r="D139" s="154"/>
      <c r="E139" s="204"/>
      <c r="F139" s="126" t="s">
        <v>25</v>
      </c>
      <c r="G139" s="89">
        <f>SUM(H139:M139)</f>
        <v>26102902.799999997</v>
      </c>
      <c r="H139" s="90">
        <v>8700967.5999999996</v>
      </c>
      <c r="I139" s="90">
        <v>8700967.5999999996</v>
      </c>
      <c r="J139" s="90">
        <v>8700967.5999999996</v>
      </c>
      <c r="K139" s="90">
        <v>0</v>
      </c>
      <c r="L139" s="90">
        <v>0</v>
      </c>
      <c r="M139" s="90">
        <v>0</v>
      </c>
      <c r="N139" s="201"/>
      <c r="O139" s="154"/>
      <c r="P139" s="154"/>
      <c r="Q139" s="154"/>
      <c r="R139" s="154"/>
      <c r="S139" s="154"/>
      <c r="T139" s="154"/>
      <c r="U139" s="154"/>
      <c r="V139" s="154"/>
    </row>
    <row r="140" spans="1:22" ht="15.75" customHeight="1" x14ac:dyDescent="0.25">
      <c r="A140" s="38"/>
      <c r="B140" s="238" t="s">
        <v>149</v>
      </c>
      <c r="C140" s="152">
        <v>2025</v>
      </c>
      <c r="D140" s="152">
        <v>2030</v>
      </c>
      <c r="E140" s="202" t="s">
        <v>26</v>
      </c>
      <c r="F140" s="126" t="s">
        <v>17</v>
      </c>
      <c r="G140" s="89">
        <f>G141+G142</f>
        <v>1380960</v>
      </c>
      <c r="H140" s="89">
        <f>H141+H142</f>
        <v>276192</v>
      </c>
      <c r="I140" s="89">
        <f t="shared" ref="I140:M140" si="51">I141+I142</f>
        <v>0</v>
      </c>
      <c r="J140" s="89">
        <f t="shared" si="51"/>
        <v>276192</v>
      </c>
      <c r="K140" s="89">
        <f t="shared" si="51"/>
        <v>276192</v>
      </c>
      <c r="L140" s="89">
        <f t="shared" si="51"/>
        <v>276192</v>
      </c>
      <c r="M140" s="89">
        <f t="shared" si="51"/>
        <v>276192</v>
      </c>
      <c r="N140" s="152" t="s">
        <v>124</v>
      </c>
      <c r="O140" s="152" t="s">
        <v>68</v>
      </c>
      <c r="P140" s="152">
        <v>100</v>
      </c>
      <c r="Q140" s="152">
        <v>100</v>
      </c>
      <c r="R140" s="152"/>
      <c r="S140" s="152">
        <v>100</v>
      </c>
      <c r="T140" s="152">
        <v>100</v>
      </c>
      <c r="U140" s="152">
        <v>100</v>
      </c>
      <c r="V140" s="152">
        <v>100</v>
      </c>
    </row>
    <row r="141" spans="1:22" ht="89.45" customHeight="1" x14ac:dyDescent="0.25">
      <c r="A141" s="38"/>
      <c r="B141" s="239"/>
      <c r="C141" s="153"/>
      <c r="D141" s="153"/>
      <c r="E141" s="203"/>
      <c r="F141" s="126" t="s">
        <v>24</v>
      </c>
      <c r="G141" s="89">
        <f>SUM(H141:M141)</f>
        <v>1380960</v>
      </c>
      <c r="H141" s="89">
        <v>276192</v>
      </c>
      <c r="I141" s="90">
        <v>0</v>
      </c>
      <c r="J141" s="90">
        <v>276192</v>
      </c>
      <c r="K141" s="90">
        <v>276192</v>
      </c>
      <c r="L141" s="90">
        <v>276192</v>
      </c>
      <c r="M141" s="90">
        <v>276192</v>
      </c>
      <c r="N141" s="153"/>
      <c r="O141" s="153"/>
      <c r="P141" s="153"/>
      <c r="Q141" s="153"/>
      <c r="R141" s="153"/>
      <c r="S141" s="153"/>
      <c r="T141" s="153"/>
      <c r="U141" s="153"/>
      <c r="V141" s="153"/>
    </row>
    <row r="142" spans="1:22" ht="71.45" customHeight="1" x14ac:dyDescent="0.25">
      <c r="A142" s="38"/>
      <c r="B142" s="240"/>
      <c r="C142" s="154"/>
      <c r="D142" s="154"/>
      <c r="E142" s="204"/>
      <c r="F142" s="126" t="s">
        <v>25</v>
      </c>
      <c r="G142" s="89">
        <f>SUM(H142:M142)</f>
        <v>0</v>
      </c>
      <c r="H142" s="90">
        <v>0</v>
      </c>
      <c r="I142" s="90">
        <v>0</v>
      </c>
      <c r="J142" s="90">
        <v>0</v>
      </c>
      <c r="K142" s="90">
        <v>0</v>
      </c>
      <c r="L142" s="90">
        <v>0</v>
      </c>
      <c r="M142" s="90">
        <v>0</v>
      </c>
      <c r="N142" s="154"/>
      <c r="O142" s="154"/>
      <c r="P142" s="154"/>
      <c r="Q142" s="154"/>
      <c r="R142" s="154"/>
      <c r="S142" s="154"/>
      <c r="T142" s="154"/>
      <c r="U142" s="154"/>
      <c r="V142" s="154"/>
    </row>
    <row r="143" spans="1:22" ht="21" customHeight="1" x14ac:dyDescent="0.25">
      <c r="A143" s="193"/>
      <c r="B143" s="259" t="s">
        <v>222</v>
      </c>
      <c r="C143" s="152">
        <v>2025</v>
      </c>
      <c r="D143" s="152">
        <v>2030</v>
      </c>
      <c r="E143" s="202" t="s">
        <v>23</v>
      </c>
      <c r="F143" s="126" t="s">
        <v>17</v>
      </c>
      <c r="G143" s="89">
        <f>G144+G145</f>
        <v>309955.19999999995</v>
      </c>
      <c r="H143" s="89">
        <f t="shared" ref="H143:M143" si="52">H144+H145</f>
        <v>44538.400000000001</v>
      </c>
      <c r="I143" s="89">
        <f t="shared" si="52"/>
        <v>53083.360000000001</v>
      </c>
      <c r="J143" s="89">
        <f t="shared" si="52"/>
        <v>53083.360000000001</v>
      </c>
      <c r="K143" s="89">
        <f t="shared" si="52"/>
        <v>53083.360000000001</v>
      </c>
      <c r="L143" s="89">
        <f t="shared" si="52"/>
        <v>53083.360000000001</v>
      </c>
      <c r="M143" s="89">
        <f t="shared" si="52"/>
        <v>53083.360000000001</v>
      </c>
      <c r="N143" s="199"/>
      <c r="O143" s="152"/>
      <c r="P143" s="152"/>
      <c r="Q143" s="152"/>
      <c r="R143" s="152"/>
      <c r="S143" s="152"/>
      <c r="T143" s="152"/>
      <c r="U143" s="152"/>
      <c r="V143" s="152"/>
    </row>
    <row r="144" spans="1:22" ht="42.75" customHeight="1" x14ac:dyDescent="0.25">
      <c r="A144" s="194"/>
      <c r="B144" s="260"/>
      <c r="C144" s="153"/>
      <c r="D144" s="153"/>
      <c r="E144" s="203"/>
      <c r="F144" s="126" t="s">
        <v>24</v>
      </c>
      <c r="G144" s="89">
        <f>SUM(H144:M144)</f>
        <v>309955.19999999995</v>
      </c>
      <c r="H144" s="90">
        <f>H147</f>
        <v>44538.400000000001</v>
      </c>
      <c r="I144" s="90">
        <f t="shared" ref="I144:M144" si="53">I147</f>
        <v>53083.360000000001</v>
      </c>
      <c r="J144" s="90">
        <f>J147</f>
        <v>53083.360000000001</v>
      </c>
      <c r="K144" s="90">
        <f t="shared" si="53"/>
        <v>53083.360000000001</v>
      </c>
      <c r="L144" s="90">
        <f t="shared" si="53"/>
        <v>53083.360000000001</v>
      </c>
      <c r="M144" s="90">
        <f t="shared" si="53"/>
        <v>53083.360000000001</v>
      </c>
      <c r="N144" s="200"/>
      <c r="O144" s="153"/>
      <c r="P144" s="153"/>
      <c r="Q144" s="153"/>
      <c r="R144" s="153"/>
      <c r="S144" s="153"/>
      <c r="T144" s="153"/>
      <c r="U144" s="153"/>
      <c r="V144" s="153"/>
    </row>
    <row r="145" spans="1:22" ht="62.25" customHeight="1" x14ac:dyDescent="0.25">
      <c r="A145" s="194"/>
      <c r="B145" s="261"/>
      <c r="C145" s="154"/>
      <c r="D145" s="154"/>
      <c r="E145" s="204"/>
      <c r="F145" s="126" t="s">
        <v>25</v>
      </c>
      <c r="G145" s="89">
        <f>SUM(H145:M145)</f>
        <v>0</v>
      </c>
      <c r="H145" s="90">
        <f>H148</f>
        <v>0</v>
      </c>
      <c r="I145" s="90">
        <f t="shared" ref="I145:M145" si="54">I148</f>
        <v>0</v>
      </c>
      <c r="J145" s="90">
        <f>J148</f>
        <v>0</v>
      </c>
      <c r="K145" s="90">
        <f t="shared" si="54"/>
        <v>0</v>
      </c>
      <c r="L145" s="90">
        <f t="shared" si="54"/>
        <v>0</v>
      </c>
      <c r="M145" s="90">
        <f t="shared" si="54"/>
        <v>0</v>
      </c>
      <c r="N145" s="201"/>
      <c r="O145" s="154"/>
      <c r="P145" s="154"/>
      <c r="Q145" s="154"/>
      <c r="R145" s="154"/>
      <c r="S145" s="154"/>
      <c r="T145" s="154"/>
      <c r="U145" s="154"/>
      <c r="V145" s="154"/>
    </row>
    <row r="146" spans="1:22" ht="25.5" customHeight="1" x14ac:dyDescent="0.25">
      <c r="A146" s="11"/>
      <c r="B146" s="202" t="s">
        <v>186</v>
      </c>
      <c r="C146" s="196">
        <v>2025</v>
      </c>
      <c r="D146" s="196">
        <v>2030</v>
      </c>
      <c r="E146" s="196" t="s">
        <v>26</v>
      </c>
      <c r="F146" s="126" t="s">
        <v>17</v>
      </c>
      <c r="G146" s="89">
        <f>G147+G148</f>
        <v>309955.19999999995</v>
      </c>
      <c r="H146" s="89">
        <f>H147+H148</f>
        <v>44538.400000000001</v>
      </c>
      <c r="I146" s="89">
        <f t="shared" ref="I146:M146" si="55">I147+I148</f>
        <v>53083.360000000001</v>
      </c>
      <c r="J146" s="89">
        <f t="shared" si="55"/>
        <v>53083.360000000001</v>
      </c>
      <c r="K146" s="89">
        <f t="shared" si="55"/>
        <v>53083.360000000001</v>
      </c>
      <c r="L146" s="89">
        <f t="shared" si="55"/>
        <v>53083.360000000001</v>
      </c>
      <c r="M146" s="89">
        <f t="shared" si="55"/>
        <v>53083.360000000001</v>
      </c>
      <c r="N146" s="152" t="s">
        <v>178</v>
      </c>
      <c r="O146" s="152" t="s">
        <v>72</v>
      </c>
      <c r="P146" s="152"/>
      <c r="Q146" s="152">
        <v>16</v>
      </c>
      <c r="R146" s="152">
        <v>16</v>
      </c>
      <c r="S146" s="152">
        <v>16</v>
      </c>
      <c r="T146" s="152">
        <v>16</v>
      </c>
      <c r="U146" s="152">
        <v>16</v>
      </c>
      <c r="V146" s="152">
        <v>16</v>
      </c>
    </row>
    <row r="147" spans="1:22" ht="37.15" customHeight="1" x14ac:dyDescent="0.25">
      <c r="A147" s="11"/>
      <c r="B147" s="203"/>
      <c r="C147" s="197"/>
      <c r="D147" s="197"/>
      <c r="E147" s="197"/>
      <c r="F147" s="126" t="s">
        <v>24</v>
      </c>
      <c r="G147" s="89">
        <f>SUM(H147:M147)</f>
        <v>309955.19999999995</v>
      </c>
      <c r="H147" s="89">
        <v>44538.400000000001</v>
      </c>
      <c r="I147" s="90">
        <v>53083.360000000001</v>
      </c>
      <c r="J147" s="89">
        <v>53083.360000000001</v>
      </c>
      <c r="K147" s="89">
        <v>53083.360000000001</v>
      </c>
      <c r="L147" s="89">
        <v>53083.360000000001</v>
      </c>
      <c r="M147" s="89">
        <v>53083.360000000001</v>
      </c>
      <c r="N147" s="153"/>
      <c r="O147" s="153"/>
      <c r="P147" s="153"/>
      <c r="Q147" s="153"/>
      <c r="R147" s="153"/>
      <c r="S147" s="153"/>
      <c r="T147" s="153"/>
      <c r="U147" s="153"/>
      <c r="V147" s="153"/>
    </row>
    <row r="148" spans="1:22" ht="48.75" customHeight="1" x14ac:dyDescent="0.25">
      <c r="A148" s="11"/>
      <c r="B148" s="203"/>
      <c r="C148" s="197"/>
      <c r="D148" s="197"/>
      <c r="E148" s="197"/>
      <c r="F148" s="196" t="s">
        <v>25</v>
      </c>
      <c r="G148" s="290">
        <f>SUM(H148:M148)</f>
        <v>0</v>
      </c>
      <c r="H148" s="262">
        <v>0</v>
      </c>
      <c r="I148" s="262">
        <v>0</v>
      </c>
      <c r="J148" s="262">
        <v>0</v>
      </c>
      <c r="K148" s="262">
        <v>0</v>
      </c>
      <c r="L148" s="262">
        <v>0</v>
      </c>
      <c r="M148" s="262">
        <v>0</v>
      </c>
      <c r="N148" s="153"/>
      <c r="O148" s="153"/>
      <c r="P148" s="153"/>
      <c r="Q148" s="153"/>
      <c r="R148" s="153"/>
      <c r="S148" s="153"/>
      <c r="T148" s="153"/>
      <c r="U148" s="153"/>
      <c r="V148" s="153"/>
    </row>
    <row r="149" spans="1:22" ht="19.5" customHeight="1" x14ac:dyDescent="0.25">
      <c r="A149" s="55"/>
      <c r="B149" s="204"/>
      <c r="C149" s="198"/>
      <c r="D149" s="198"/>
      <c r="E149" s="198"/>
      <c r="F149" s="198"/>
      <c r="G149" s="291"/>
      <c r="H149" s="264"/>
      <c r="I149" s="264"/>
      <c r="J149" s="264"/>
      <c r="K149" s="264"/>
      <c r="L149" s="264"/>
      <c r="M149" s="264"/>
      <c r="N149" s="154"/>
      <c r="O149" s="154"/>
      <c r="P149" s="154"/>
      <c r="Q149" s="154"/>
      <c r="R149" s="154"/>
      <c r="S149" s="154"/>
      <c r="T149" s="154"/>
      <c r="U149" s="154"/>
      <c r="V149" s="154"/>
    </row>
    <row r="150" spans="1:22" ht="34.5" customHeight="1" x14ac:dyDescent="0.25">
      <c r="A150" s="55"/>
      <c r="B150" s="259" t="s">
        <v>119</v>
      </c>
      <c r="C150" s="196">
        <v>2025</v>
      </c>
      <c r="D150" s="196">
        <v>2030</v>
      </c>
      <c r="E150" s="202" t="s">
        <v>23</v>
      </c>
      <c r="F150" s="126" t="s">
        <v>17</v>
      </c>
      <c r="G150" s="89" t="s">
        <v>31</v>
      </c>
      <c r="H150" s="89" t="s">
        <v>31</v>
      </c>
      <c r="I150" s="89" t="s">
        <v>31</v>
      </c>
      <c r="J150" s="89" t="s">
        <v>31</v>
      </c>
      <c r="K150" s="89" t="s">
        <v>31</v>
      </c>
      <c r="L150" s="89" t="s">
        <v>31</v>
      </c>
      <c r="M150" s="89" t="s">
        <v>31</v>
      </c>
      <c r="N150" s="152" t="s">
        <v>16</v>
      </c>
      <c r="O150" s="152" t="s">
        <v>16</v>
      </c>
      <c r="P150" s="152" t="s">
        <v>16</v>
      </c>
      <c r="Q150" s="152" t="s">
        <v>16</v>
      </c>
      <c r="R150" s="152" t="s">
        <v>16</v>
      </c>
      <c r="S150" s="152" t="s">
        <v>16</v>
      </c>
      <c r="T150" s="152" t="s">
        <v>16</v>
      </c>
      <c r="U150" s="152" t="s">
        <v>16</v>
      </c>
      <c r="V150" s="152" t="s">
        <v>16</v>
      </c>
    </row>
    <row r="151" spans="1:22" ht="106.9" customHeight="1" x14ac:dyDescent="0.25">
      <c r="A151" s="55"/>
      <c r="B151" s="260"/>
      <c r="C151" s="197"/>
      <c r="D151" s="197"/>
      <c r="E151" s="203"/>
      <c r="F151" s="126" t="s">
        <v>24</v>
      </c>
      <c r="G151" s="89" t="s">
        <v>31</v>
      </c>
      <c r="H151" s="89" t="s">
        <v>31</v>
      </c>
      <c r="I151" s="89" t="s">
        <v>31</v>
      </c>
      <c r="J151" s="89" t="s">
        <v>31</v>
      </c>
      <c r="K151" s="89" t="s">
        <v>31</v>
      </c>
      <c r="L151" s="89" t="s">
        <v>31</v>
      </c>
      <c r="M151" s="89" t="s">
        <v>31</v>
      </c>
      <c r="N151" s="153"/>
      <c r="O151" s="153"/>
      <c r="P151" s="153"/>
      <c r="Q151" s="153"/>
      <c r="R151" s="153"/>
      <c r="S151" s="153"/>
      <c r="T151" s="153"/>
      <c r="U151" s="153"/>
      <c r="V151" s="153"/>
    </row>
    <row r="152" spans="1:22" ht="16.899999999999999" customHeight="1" x14ac:dyDescent="0.25">
      <c r="A152" s="53"/>
      <c r="B152" s="261"/>
      <c r="C152" s="198"/>
      <c r="D152" s="198"/>
      <c r="E152" s="204"/>
      <c r="F152" s="126" t="s">
        <v>25</v>
      </c>
      <c r="G152" s="90" t="s">
        <v>31</v>
      </c>
      <c r="H152" s="90" t="s">
        <v>31</v>
      </c>
      <c r="I152" s="90" t="s">
        <v>31</v>
      </c>
      <c r="J152" s="90" t="s">
        <v>31</v>
      </c>
      <c r="K152" s="90" t="s">
        <v>31</v>
      </c>
      <c r="L152" s="90" t="s">
        <v>31</v>
      </c>
      <c r="M152" s="90" t="s">
        <v>31</v>
      </c>
      <c r="N152" s="154"/>
      <c r="O152" s="154"/>
      <c r="P152" s="154"/>
      <c r="Q152" s="154"/>
      <c r="R152" s="154"/>
      <c r="S152" s="154"/>
      <c r="T152" s="154"/>
      <c r="U152" s="154"/>
      <c r="V152" s="154"/>
    </row>
    <row r="153" spans="1:22" ht="40.9" customHeight="1" x14ac:dyDescent="0.25">
      <c r="A153" s="53"/>
      <c r="B153" s="259" t="s">
        <v>54</v>
      </c>
      <c r="C153" s="196">
        <v>2025</v>
      </c>
      <c r="D153" s="196">
        <v>2030</v>
      </c>
      <c r="E153" s="202" t="s">
        <v>23</v>
      </c>
      <c r="F153" s="126" t="s">
        <v>17</v>
      </c>
      <c r="G153" s="89">
        <f t="shared" ref="G153:M153" si="56">G154+G155</f>
        <v>30370073.899999999</v>
      </c>
      <c r="H153" s="89">
        <f t="shared" si="56"/>
        <v>4095616</v>
      </c>
      <c r="I153" s="89">
        <f t="shared" si="56"/>
        <v>5254891.58</v>
      </c>
      <c r="J153" s="89">
        <f t="shared" si="56"/>
        <v>5254891.58</v>
      </c>
      <c r="K153" s="89">
        <f t="shared" si="56"/>
        <v>5254891.58</v>
      </c>
      <c r="L153" s="89">
        <f t="shared" si="56"/>
        <v>5254891.58</v>
      </c>
      <c r="M153" s="89">
        <f t="shared" si="56"/>
        <v>5254891.58</v>
      </c>
      <c r="N153" s="152" t="s">
        <v>16</v>
      </c>
      <c r="O153" s="152" t="s">
        <v>16</v>
      </c>
      <c r="P153" s="152" t="s">
        <v>16</v>
      </c>
      <c r="Q153" s="152" t="s">
        <v>16</v>
      </c>
      <c r="R153" s="152" t="s">
        <v>16</v>
      </c>
      <c r="S153" s="152" t="s">
        <v>16</v>
      </c>
      <c r="T153" s="152" t="s">
        <v>16</v>
      </c>
      <c r="U153" s="152" t="s">
        <v>16</v>
      </c>
      <c r="V153" s="152" t="s">
        <v>16</v>
      </c>
    </row>
    <row r="154" spans="1:22" ht="81.599999999999994" customHeight="1" x14ac:dyDescent="0.25">
      <c r="A154" s="53"/>
      <c r="B154" s="260"/>
      <c r="C154" s="197"/>
      <c r="D154" s="197"/>
      <c r="E154" s="203"/>
      <c r="F154" s="126" t="s">
        <v>24</v>
      </c>
      <c r="G154" s="89">
        <f>SUM(H154:M154)</f>
        <v>30370073.899999999</v>
      </c>
      <c r="H154" s="89">
        <f>H157</f>
        <v>4095616</v>
      </c>
      <c r="I154" s="89">
        <f t="shared" ref="I154:M154" si="57">I157</f>
        <v>5254891.58</v>
      </c>
      <c r="J154" s="89">
        <f t="shared" si="57"/>
        <v>5254891.58</v>
      </c>
      <c r="K154" s="89">
        <f t="shared" si="57"/>
        <v>5254891.58</v>
      </c>
      <c r="L154" s="89">
        <f t="shared" si="57"/>
        <v>5254891.58</v>
      </c>
      <c r="M154" s="89">
        <f t="shared" si="57"/>
        <v>5254891.58</v>
      </c>
      <c r="N154" s="153"/>
      <c r="O154" s="153"/>
      <c r="P154" s="153"/>
      <c r="Q154" s="153"/>
      <c r="R154" s="153"/>
      <c r="S154" s="153"/>
      <c r="T154" s="153"/>
      <c r="U154" s="153"/>
      <c r="V154" s="153"/>
    </row>
    <row r="155" spans="1:22" s="54" customFormat="1" ht="81.599999999999994" customHeight="1" x14ac:dyDescent="0.25">
      <c r="A155" s="34"/>
      <c r="B155" s="261"/>
      <c r="C155" s="198"/>
      <c r="D155" s="198"/>
      <c r="E155" s="204"/>
      <c r="F155" s="126" t="s">
        <v>25</v>
      </c>
      <c r="G155" s="89">
        <f>SUM(H155:M155)</f>
        <v>0</v>
      </c>
      <c r="H155" s="90">
        <f>H158</f>
        <v>0</v>
      </c>
      <c r="I155" s="90">
        <f t="shared" ref="I155:M155" si="58">I158</f>
        <v>0</v>
      </c>
      <c r="J155" s="90">
        <f t="shared" si="58"/>
        <v>0</v>
      </c>
      <c r="K155" s="90">
        <f t="shared" si="58"/>
        <v>0</v>
      </c>
      <c r="L155" s="90">
        <f t="shared" si="58"/>
        <v>0</v>
      </c>
      <c r="M155" s="90">
        <f t="shared" si="58"/>
        <v>0</v>
      </c>
      <c r="N155" s="154"/>
      <c r="O155" s="154"/>
      <c r="P155" s="154"/>
      <c r="Q155" s="154"/>
      <c r="R155" s="154"/>
      <c r="S155" s="154"/>
      <c r="T155" s="154"/>
      <c r="U155" s="154"/>
      <c r="V155" s="154"/>
    </row>
    <row r="156" spans="1:22" s="54" customFormat="1" ht="51.6" customHeight="1" x14ac:dyDescent="0.25">
      <c r="A156" s="34"/>
      <c r="B156" s="238" t="s">
        <v>0</v>
      </c>
      <c r="C156" s="196">
        <v>2025</v>
      </c>
      <c r="D156" s="196">
        <v>2030</v>
      </c>
      <c r="E156" s="202" t="s">
        <v>23</v>
      </c>
      <c r="F156" s="126" t="s">
        <v>17</v>
      </c>
      <c r="G156" s="89">
        <f t="shared" ref="G156:M156" si="59">G157+G158</f>
        <v>30370073.899999999</v>
      </c>
      <c r="H156" s="89">
        <f t="shared" si="59"/>
        <v>4095616</v>
      </c>
      <c r="I156" s="89">
        <f t="shared" si="59"/>
        <v>5254891.58</v>
      </c>
      <c r="J156" s="89">
        <f t="shared" si="59"/>
        <v>5254891.58</v>
      </c>
      <c r="K156" s="89">
        <f t="shared" si="59"/>
        <v>5254891.58</v>
      </c>
      <c r="L156" s="89">
        <f t="shared" si="59"/>
        <v>5254891.58</v>
      </c>
      <c r="M156" s="89">
        <f t="shared" si="59"/>
        <v>5254891.58</v>
      </c>
      <c r="N156" s="152" t="s">
        <v>120</v>
      </c>
      <c r="O156" s="152" t="s">
        <v>68</v>
      </c>
      <c r="P156" s="152"/>
      <c r="Q156" s="152">
        <v>100</v>
      </c>
      <c r="R156" s="152">
        <v>100</v>
      </c>
      <c r="S156" s="152">
        <v>100</v>
      </c>
      <c r="T156" s="152">
        <v>100</v>
      </c>
      <c r="U156" s="152">
        <v>100</v>
      </c>
      <c r="V156" s="152">
        <v>100</v>
      </c>
    </row>
    <row r="157" spans="1:22" s="54" customFormat="1" ht="102" customHeight="1" x14ac:dyDescent="0.25">
      <c r="A157" s="34"/>
      <c r="B157" s="239"/>
      <c r="C157" s="197"/>
      <c r="D157" s="197"/>
      <c r="E157" s="203"/>
      <c r="F157" s="126" t="s">
        <v>24</v>
      </c>
      <c r="G157" s="89">
        <f>SUM(H157:M157)</f>
        <v>30370073.899999999</v>
      </c>
      <c r="H157" s="89">
        <v>4095616</v>
      </c>
      <c r="I157" s="89">
        <v>5254891.58</v>
      </c>
      <c r="J157" s="89">
        <v>5254891.58</v>
      </c>
      <c r="K157" s="89">
        <v>5254891.58</v>
      </c>
      <c r="L157" s="89">
        <v>5254891.58</v>
      </c>
      <c r="M157" s="89">
        <v>5254891.58</v>
      </c>
      <c r="N157" s="153"/>
      <c r="O157" s="153"/>
      <c r="P157" s="153"/>
      <c r="Q157" s="153"/>
      <c r="R157" s="153"/>
      <c r="S157" s="153"/>
      <c r="T157" s="153"/>
      <c r="U157" s="153"/>
      <c r="V157" s="153"/>
    </row>
    <row r="158" spans="1:22" s="35" customFormat="1" ht="48" customHeight="1" x14ac:dyDescent="0.25">
      <c r="A158" s="37"/>
      <c r="B158" s="240"/>
      <c r="C158" s="198"/>
      <c r="D158" s="198"/>
      <c r="E158" s="204"/>
      <c r="F158" s="126" t="s">
        <v>25</v>
      </c>
      <c r="G158" s="89">
        <f>SUM(H158:M158)</f>
        <v>0</v>
      </c>
      <c r="H158" s="90"/>
      <c r="I158" s="90"/>
      <c r="J158" s="90"/>
      <c r="K158" s="90"/>
      <c r="L158" s="90"/>
      <c r="M158" s="90"/>
      <c r="N158" s="154"/>
      <c r="O158" s="154"/>
      <c r="P158" s="154"/>
      <c r="Q158" s="154"/>
      <c r="R158" s="154"/>
      <c r="S158" s="154"/>
      <c r="T158" s="154"/>
      <c r="U158" s="154"/>
      <c r="V158" s="154"/>
    </row>
    <row r="159" spans="1:22" s="78" customFormat="1" ht="28.15" customHeight="1" x14ac:dyDescent="0.25">
      <c r="A159" s="11"/>
      <c r="B159" s="256" t="s">
        <v>63</v>
      </c>
      <c r="C159" s="253"/>
      <c r="D159" s="253"/>
      <c r="E159" s="256" t="s">
        <v>23</v>
      </c>
      <c r="F159" s="13" t="s">
        <v>17</v>
      </c>
      <c r="G159" s="40">
        <f t="shared" ref="G159:M159" si="60">G160+G161</f>
        <v>3239541783.5999999</v>
      </c>
      <c r="H159" s="40">
        <f>H160+H161</f>
        <v>593495722.27999997</v>
      </c>
      <c r="I159" s="40">
        <f>I160+I161</f>
        <v>561212709.32000005</v>
      </c>
      <c r="J159" s="40">
        <f t="shared" si="60"/>
        <v>554228987</v>
      </c>
      <c r="K159" s="40">
        <f t="shared" si="60"/>
        <v>510201455</v>
      </c>
      <c r="L159" s="40">
        <f t="shared" si="60"/>
        <v>510201455</v>
      </c>
      <c r="M159" s="40">
        <f t="shared" si="60"/>
        <v>510201455</v>
      </c>
      <c r="N159" s="177" t="s">
        <v>16</v>
      </c>
      <c r="O159" s="177" t="s">
        <v>16</v>
      </c>
      <c r="P159" s="177" t="s">
        <v>16</v>
      </c>
      <c r="Q159" s="177" t="s">
        <v>16</v>
      </c>
      <c r="R159" s="177" t="s">
        <v>16</v>
      </c>
      <c r="S159" s="177" t="s">
        <v>16</v>
      </c>
      <c r="T159" s="177" t="s">
        <v>16</v>
      </c>
      <c r="U159" s="177" t="s">
        <v>16</v>
      </c>
      <c r="V159" s="177" t="s">
        <v>16</v>
      </c>
    </row>
    <row r="160" spans="1:22" s="78" customFormat="1" ht="28.15" customHeight="1" x14ac:dyDescent="0.25">
      <c r="A160" s="11"/>
      <c r="B160" s="257"/>
      <c r="C160" s="254"/>
      <c r="D160" s="254"/>
      <c r="E160" s="257"/>
      <c r="F160" s="13" t="s">
        <v>24</v>
      </c>
      <c r="G160" s="40">
        <f>SUM(H160:M160)</f>
        <v>951492765.60000002</v>
      </c>
      <c r="H160" s="40">
        <f>H154+H114+H99+H72+H21+H144+H129+H135</f>
        <v>191245821.28000003</v>
      </c>
      <c r="I160" s="40">
        <f t="shared" ref="I160:M160" si="61">I154+I114+I99+I72+I21+I144+I129+I135</f>
        <v>157629852.32000002</v>
      </c>
      <c r="J160" s="40">
        <f t="shared" si="61"/>
        <v>150654273.00000003</v>
      </c>
      <c r="K160" s="40">
        <f t="shared" si="61"/>
        <v>150654273.00000003</v>
      </c>
      <c r="L160" s="40">
        <f t="shared" si="61"/>
        <v>150654273.00000003</v>
      </c>
      <c r="M160" s="40">
        <f t="shared" si="61"/>
        <v>150654273.00000003</v>
      </c>
      <c r="N160" s="178"/>
      <c r="O160" s="178"/>
      <c r="P160" s="178"/>
      <c r="Q160" s="178"/>
      <c r="R160" s="178"/>
      <c r="S160" s="178"/>
      <c r="T160" s="178"/>
      <c r="U160" s="178"/>
      <c r="V160" s="178"/>
    </row>
    <row r="161" spans="1:22" ht="82.15" customHeight="1" x14ac:dyDescent="0.25">
      <c r="A161" s="69"/>
      <c r="B161" s="258"/>
      <c r="C161" s="255"/>
      <c r="D161" s="255"/>
      <c r="E161" s="258"/>
      <c r="F161" s="13" t="s">
        <v>25</v>
      </c>
      <c r="G161" s="40">
        <f>SUM(H161:M161)</f>
        <v>2288049018</v>
      </c>
      <c r="H161" s="41">
        <f>H155+H115+H100+H73+H22+H145+H130+H136</f>
        <v>402249901</v>
      </c>
      <c r="I161" s="41">
        <f t="shared" ref="I161:M161" si="62">I155+I115+I100+I73+I22+I145+I130+I136</f>
        <v>403582857</v>
      </c>
      <c r="J161" s="41">
        <f t="shared" si="62"/>
        <v>403574714</v>
      </c>
      <c r="K161" s="41">
        <f t="shared" si="62"/>
        <v>359547182</v>
      </c>
      <c r="L161" s="41">
        <f t="shared" si="62"/>
        <v>359547182</v>
      </c>
      <c r="M161" s="41">
        <f t="shared" si="62"/>
        <v>359547182</v>
      </c>
      <c r="N161" s="179"/>
      <c r="O161" s="179"/>
      <c r="P161" s="179"/>
      <c r="Q161" s="179"/>
      <c r="R161" s="179"/>
      <c r="S161" s="179"/>
      <c r="T161" s="179"/>
      <c r="U161" s="179"/>
      <c r="V161" s="179"/>
    </row>
    <row r="162" spans="1:22" ht="53.45" customHeight="1" x14ac:dyDescent="0.25">
      <c r="A162" s="69"/>
      <c r="B162" s="31" t="s">
        <v>64</v>
      </c>
      <c r="C162" s="4"/>
      <c r="D162" s="4"/>
      <c r="E162" s="9"/>
      <c r="F162" s="9"/>
      <c r="G162" s="18"/>
      <c r="H162" s="18"/>
      <c r="I162" s="18"/>
      <c r="J162" s="19"/>
      <c r="K162" s="92"/>
      <c r="L162" s="92"/>
      <c r="M162" s="92"/>
      <c r="N162" s="4"/>
      <c r="O162" s="4"/>
      <c r="P162" s="4"/>
      <c r="Q162" s="4"/>
      <c r="R162" s="4"/>
      <c r="S162" s="4"/>
      <c r="T162" s="4"/>
      <c r="U162" s="4"/>
      <c r="V162" s="4"/>
    </row>
    <row r="163" spans="1:22" ht="48" customHeight="1" x14ac:dyDescent="0.25">
      <c r="A163" s="69"/>
      <c r="B163" s="31" t="s">
        <v>30</v>
      </c>
      <c r="C163" s="4">
        <v>2025</v>
      </c>
      <c r="D163" s="4">
        <v>2030</v>
      </c>
      <c r="E163" s="6" t="s">
        <v>31</v>
      </c>
      <c r="F163" s="6" t="s">
        <v>31</v>
      </c>
      <c r="G163" s="33" t="s">
        <v>31</v>
      </c>
      <c r="H163" s="33" t="s">
        <v>31</v>
      </c>
      <c r="I163" s="33" t="s">
        <v>31</v>
      </c>
      <c r="J163" s="42" t="s">
        <v>31</v>
      </c>
      <c r="K163" s="93" t="s">
        <v>31</v>
      </c>
      <c r="L163" s="93" t="s">
        <v>31</v>
      </c>
      <c r="M163" s="93" t="s">
        <v>31</v>
      </c>
      <c r="N163" s="4"/>
      <c r="O163" s="4"/>
      <c r="P163" s="4"/>
      <c r="Q163" s="4"/>
      <c r="R163" s="4"/>
      <c r="S163" s="4"/>
      <c r="T163" s="4"/>
      <c r="U163" s="4"/>
      <c r="V163" s="4"/>
    </row>
    <row r="164" spans="1:22" s="70" customFormat="1" ht="85.9" customHeight="1" x14ac:dyDescent="0.25">
      <c r="A164" s="69"/>
      <c r="B164" s="282" t="s">
        <v>32</v>
      </c>
      <c r="C164" s="152">
        <v>2025</v>
      </c>
      <c r="D164" s="152">
        <v>2030</v>
      </c>
      <c r="E164" s="199" t="s">
        <v>135</v>
      </c>
      <c r="F164" s="9" t="s">
        <v>17</v>
      </c>
      <c r="G164" s="33" t="s">
        <v>31</v>
      </c>
      <c r="H164" s="33" t="s">
        <v>31</v>
      </c>
      <c r="I164" s="33" t="s">
        <v>31</v>
      </c>
      <c r="J164" s="42" t="s">
        <v>31</v>
      </c>
      <c r="K164" s="93" t="s">
        <v>31</v>
      </c>
      <c r="L164" s="93" t="s">
        <v>31</v>
      </c>
      <c r="M164" s="93" t="s">
        <v>31</v>
      </c>
      <c r="N164" s="152"/>
      <c r="O164" s="152"/>
      <c r="P164" s="152"/>
      <c r="Q164" s="152"/>
      <c r="R164" s="152"/>
      <c r="S164" s="152"/>
      <c r="T164" s="152"/>
      <c r="U164" s="152"/>
      <c r="V164" s="152"/>
    </row>
    <row r="165" spans="1:22" s="70" customFormat="1" ht="63" customHeight="1" x14ac:dyDescent="0.25">
      <c r="A165" s="69"/>
      <c r="B165" s="283"/>
      <c r="C165" s="153"/>
      <c r="D165" s="153"/>
      <c r="E165" s="200"/>
      <c r="F165" s="9" t="s">
        <v>24</v>
      </c>
      <c r="G165" s="33" t="s">
        <v>31</v>
      </c>
      <c r="H165" s="33" t="s">
        <v>31</v>
      </c>
      <c r="I165" s="33" t="s">
        <v>31</v>
      </c>
      <c r="J165" s="42" t="s">
        <v>31</v>
      </c>
      <c r="K165" s="93" t="s">
        <v>31</v>
      </c>
      <c r="L165" s="93" t="s">
        <v>31</v>
      </c>
      <c r="M165" s="93" t="s">
        <v>31</v>
      </c>
      <c r="N165" s="153"/>
      <c r="O165" s="153"/>
      <c r="P165" s="153"/>
      <c r="Q165" s="153"/>
      <c r="R165" s="153"/>
      <c r="S165" s="153"/>
      <c r="T165" s="153"/>
      <c r="U165" s="153"/>
      <c r="V165" s="153"/>
    </row>
    <row r="166" spans="1:22" s="70" customFormat="1" ht="72.599999999999994" customHeight="1" x14ac:dyDescent="0.25">
      <c r="A166" s="69"/>
      <c r="B166" s="284"/>
      <c r="C166" s="154"/>
      <c r="D166" s="154"/>
      <c r="E166" s="201"/>
      <c r="F166" s="9" t="s">
        <v>25</v>
      </c>
      <c r="G166" s="33" t="s">
        <v>31</v>
      </c>
      <c r="H166" s="33" t="s">
        <v>31</v>
      </c>
      <c r="I166" s="33" t="s">
        <v>31</v>
      </c>
      <c r="J166" s="42" t="s">
        <v>31</v>
      </c>
      <c r="K166" s="93" t="s">
        <v>31</v>
      </c>
      <c r="L166" s="93" t="s">
        <v>31</v>
      </c>
      <c r="M166" s="93" t="s">
        <v>31</v>
      </c>
      <c r="N166" s="154"/>
      <c r="O166" s="154"/>
      <c r="P166" s="154"/>
      <c r="Q166" s="154"/>
      <c r="R166" s="154"/>
      <c r="S166" s="154"/>
      <c r="T166" s="154"/>
      <c r="U166" s="154"/>
      <c r="V166" s="154"/>
    </row>
    <row r="167" spans="1:22" s="70" customFormat="1" ht="48" customHeight="1" x14ac:dyDescent="0.25">
      <c r="A167" s="76"/>
      <c r="B167" s="186" t="s">
        <v>33</v>
      </c>
      <c r="C167" s="168">
        <v>2025</v>
      </c>
      <c r="D167" s="168">
        <v>2030</v>
      </c>
      <c r="E167" s="180" t="s">
        <v>136</v>
      </c>
      <c r="F167" s="97" t="s">
        <v>17</v>
      </c>
      <c r="G167" s="92">
        <f>G168+G169</f>
        <v>138449971.97</v>
      </c>
      <c r="H167" s="88">
        <f>H168+H169</f>
        <v>35786376.969999999</v>
      </c>
      <c r="I167" s="88">
        <f t="shared" ref="I167:M167" si="63">I168+I169</f>
        <v>32511119</v>
      </c>
      <c r="J167" s="88">
        <f t="shared" si="63"/>
        <v>17538119</v>
      </c>
      <c r="K167" s="88">
        <f t="shared" si="63"/>
        <v>17538119</v>
      </c>
      <c r="L167" s="88">
        <f t="shared" si="63"/>
        <v>17538119</v>
      </c>
      <c r="M167" s="88">
        <f t="shared" si="63"/>
        <v>17538119</v>
      </c>
      <c r="N167" s="152"/>
      <c r="O167" s="152"/>
      <c r="P167" s="152"/>
      <c r="Q167" s="152"/>
      <c r="R167" s="152"/>
      <c r="S167" s="152"/>
      <c r="T167" s="152"/>
      <c r="U167" s="152"/>
      <c r="V167" s="152"/>
    </row>
    <row r="168" spans="1:22" s="70" customFormat="1" ht="42" customHeight="1" x14ac:dyDescent="0.25">
      <c r="A168" s="76"/>
      <c r="B168" s="187"/>
      <c r="C168" s="169"/>
      <c r="D168" s="169"/>
      <c r="E168" s="181"/>
      <c r="F168" s="97" t="s">
        <v>24</v>
      </c>
      <c r="G168" s="92">
        <f>SUM(H168:M168)</f>
        <v>108503971.97</v>
      </c>
      <c r="H168" s="88">
        <f>H171+H174</f>
        <v>20813376.969999999</v>
      </c>
      <c r="I168" s="88">
        <f t="shared" ref="I168:M168" si="64">I171+I174</f>
        <v>17538119</v>
      </c>
      <c r="J168" s="88">
        <f t="shared" si="64"/>
        <v>17538119</v>
      </c>
      <c r="K168" s="88">
        <f t="shared" si="64"/>
        <v>17538119</v>
      </c>
      <c r="L168" s="88">
        <f t="shared" si="64"/>
        <v>17538119</v>
      </c>
      <c r="M168" s="88">
        <f t="shared" si="64"/>
        <v>17538119</v>
      </c>
      <c r="N168" s="153"/>
      <c r="O168" s="153"/>
      <c r="P168" s="153"/>
      <c r="Q168" s="153"/>
      <c r="R168" s="153"/>
      <c r="S168" s="153"/>
      <c r="T168" s="153"/>
      <c r="U168" s="153"/>
      <c r="V168" s="153"/>
    </row>
    <row r="169" spans="1:22" s="70" customFormat="1" ht="48" customHeight="1" x14ac:dyDescent="0.25">
      <c r="A169" s="76"/>
      <c r="B169" s="188"/>
      <c r="C169" s="170"/>
      <c r="D169" s="170"/>
      <c r="E169" s="182"/>
      <c r="F169" s="97" t="s">
        <v>25</v>
      </c>
      <c r="G169" s="92">
        <f>SUM(H169:M169)</f>
        <v>29946000</v>
      </c>
      <c r="H169" s="88">
        <f>H172+H175</f>
        <v>14973000</v>
      </c>
      <c r="I169" s="88">
        <f t="shared" ref="I169:M169" si="65">I172+I175</f>
        <v>14973000</v>
      </c>
      <c r="J169" s="88">
        <f t="shared" si="65"/>
        <v>0</v>
      </c>
      <c r="K169" s="88">
        <f t="shared" si="65"/>
        <v>0</v>
      </c>
      <c r="L169" s="88">
        <f t="shared" si="65"/>
        <v>0</v>
      </c>
      <c r="M169" s="88">
        <f t="shared" si="65"/>
        <v>0</v>
      </c>
      <c r="N169" s="154"/>
      <c r="O169" s="154"/>
      <c r="P169" s="154"/>
      <c r="Q169" s="154"/>
      <c r="R169" s="154"/>
      <c r="S169" s="154"/>
      <c r="T169" s="154"/>
      <c r="U169" s="154"/>
      <c r="V169" s="154"/>
    </row>
    <row r="170" spans="1:22" s="78" customFormat="1" ht="48" customHeight="1" x14ac:dyDescent="0.25">
      <c r="A170" s="69"/>
      <c r="B170" s="238" t="s">
        <v>34</v>
      </c>
      <c r="C170" s="168">
        <v>2025</v>
      </c>
      <c r="D170" s="168">
        <v>2030</v>
      </c>
      <c r="E170" s="180" t="s">
        <v>137</v>
      </c>
      <c r="F170" s="97" t="s">
        <v>17</v>
      </c>
      <c r="G170" s="92">
        <f>H170+I170+J170+K170+L170+M170</f>
        <v>93284315.969999999</v>
      </c>
      <c r="H170" s="88">
        <f t="shared" ref="H170:M170" si="66">H171+H172</f>
        <v>5593720.9699999997</v>
      </c>
      <c r="I170" s="92">
        <f t="shared" si="66"/>
        <v>17538119</v>
      </c>
      <c r="J170" s="88">
        <f>J171+J172</f>
        <v>17538119</v>
      </c>
      <c r="K170" s="92">
        <f t="shared" si="66"/>
        <v>17538119</v>
      </c>
      <c r="L170" s="92">
        <f>L171+L172</f>
        <v>17538119</v>
      </c>
      <c r="M170" s="92">
        <f t="shared" si="66"/>
        <v>17538119</v>
      </c>
      <c r="N170" s="162" t="s">
        <v>71</v>
      </c>
      <c r="O170" s="152" t="s">
        <v>72</v>
      </c>
      <c r="P170" s="152">
        <f>Q170+R170+S170+T170+U170+V170</f>
        <v>49550</v>
      </c>
      <c r="Q170" s="152">
        <v>8200</v>
      </c>
      <c r="R170" s="152">
        <v>8050</v>
      </c>
      <c r="S170" s="152">
        <v>8250</v>
      </c>
      <c r="T170" s="152">
        <v>8300</v>
      </c>
      <c r="U170" s="152">
        <v>8350</v>
      </c>
      <c r="V170" s="152">
        <v>8400</v>
      </c>
    </row>
    <row r="171" spans="1:22" s="78" customFormat="1" ht="48" customHeight="1" x14ac:dyDescent="0.25">
      <c r="A171" s="69"/>
      <c r="B171" s="239"/>
      <c r="C171" s="169"/>
      <c r="D171" s="169"/>
      <c r="E171" s="181"/>
      <c r="F171" s="97" t="s">
        <v>24</v>
      </c>
      <c r="G171" s="92">
        <f>SUM(H171:M171)</f>
        <v>93284315.969999999</v>
      </c>
      <c r="H171" s="88">
        <v>5593720.9699999997</v>
      </c>
      <c r="I171" s="92">
        <v>17538119</v>
      </c>
      <c r="J171" s="88">
        <v>17538119</v>
      </c>
      <c r="K171" s="88">
        <v>17538119</v>
      </c>
      <c r="L171" s="88">
        <v>17538119</v>
      </c>
      <c r="M171" s="88">
        <v>17538119</v>
      </c>
      <c r="N171" s="163"/>
      <c r="O171" s="153"/>
      <c r="P171" s="153"/>
      <c r="Q171" s="153"/>
      <c r="R171" s="153"/>
      <c r="S171" s="153"/>
      <c r="T171" s="153"/>
      <c r="U171" s="153"/>
      <c r="V171" s="153"/>
    </row>
    <row r="172" spans="1:22" s="78" customFormat="1" ht="48" customHeight="1" x14ac:dyDescent="0.25">
      <c r="A172" s="69"/>
      <c r="B172" s="240"/>
      <c r="C172" s="170"/>
      <c r="D172" s="170"/>
      <c r="E172" s="182"/>
      <c r="F172" s="97" t="s">
        <v>25</v>
      </c>
      <c r="G172" s="92">
        <f>SUM(H172:M172)</f>
        <v>0</v>
      </c>
      <c r="H172" s="92">
        <v>0</v>
      </c>
      <c r="I172" s="92">
        <v>0</v>
      </c>
      <c r="J172" s="88">
        <v>0</v>
      </c>
      <c r="K172" s="92">
        <v>0</v>
      </c>
      <c r="L172" s="92">
        <v>0</v>
      </c>
      <c r="M172" s="92">
        <v>0</v>
      </c>
      <c r="N172" s="164"/>
      <c r="O172" s="154"/>
      <c r="P172" s="154"/>
      <c r="Q172" s="154"/>
      <c r="R172" s="154"/>
      <c r="S172" s="154"/>
      <c r="T172" s="154"/>
      <c r="U172" s="154"/>
      <c r="V172" s="154"/>
    </row>
    <row r="173" spans="1:22" s="70" customFormat="1" ht="51.6" customHeight="1" x14ac:dyDescent="0.25">
      <c r="A173" s="68"/>
      <c r="B173" s="238" t="s">
        <v>130</v>
      </c>
      <c r="C173" s="168">
        <v>2025</v>
      </c>
      <c r="D173" s="168">
        <v>2030</v>
      </c>
      <c r="E173" s="180" t="s">
        <v>137</v>
      </c>
      <c r="F173" s="97" t="s">
        <v>17</v>
      </c>
      <c r="G173" s="92">
        <f>H173+I173+J173+K173+L173+M173</f>
        <v>45165656</v>
      </c>
      <c r="H173" s="88">
        <f>H174+H175</f>
        <v>30192656</v>
      </c>
      <c r="I173" s="88">
        <f t="shared" ref="I173:M173" si="67">I174+I175</f>
        <v>14973000</v>
      </c>
      <c r="J173" s="88">
        <f t="shared" si="67"/>
        <v>0</v>
      </c>
      <c r="K173" s="88">
        <f t="shared" si="67"/>
        <v>0</v>
      </c>
      <c r="L173" s="88">
        <f t="shared" si="67"/>
        <v>0</v>
      </c>
      <c r="M173" s="88">
        <f t="shared" si="67"/>
        <v>0</v>
      </c>
      <c r="N173" s="171" t="s">
        <v>124</v>
      </c>
      <c r="O173" s="168" t="s">
        <v>68</v>
      </c>
      <c r="P173" s="168">
        <v>100</v>
      </c>
      <c r="Q173" s="168">
        <v>100</v>
      </c>
      <c r="R173" s="168">
        <v>100</v>
      </c>
      <c r="S173" s="168"/>
      <c r="T173" s="168"/>
      <c r="U173" s="168"/>
      <c r="V173" s="168"/>
    </row>
    <row r="174" spans="1:22" s="70" customFormat="1" ht="48" customHeight="1" x14ac:dyDescent="0.25">
      <c r="A174" s="68"/>
      <c r="B174" s="239"/>
      <c r="C174" s="169"/>
      <c r="D174" s="169"/>
      <c r="E174" s="181"/>
      <c r="F174" s="97" t="s">
        <v>24</v>
      </c>
      <c r="G174" s="92">
        <f>SUM(H174:M174)</f>
        <v>15219656</v>
      </c>
      <c r="H174" s="88">
        <v>15219656</v>
      </c>
      <c r="I174" s="88">
        <v>0</v>
      </c>
      <c r="J174" s="88">
        <v>0</v>
      </c>
      <c r="K174" s="88">
        <v>0</v>
      </c>
      <c r="L174" s="88">
        <v>0</v>
      </c>
      <c r="M174" s="88">
        <v>0</v>
      </c>
      <c r="N174" s="172"/>
      <c r="O174" s="169"/>
      <c r="P174" s="169"/>
      <c r="Q174" s="169"/>
      <c r="R174" s="169"/>
      <c r="S174" s="169"/>
      <c r="T174" s="169"/>
      <c r="U174" s="169"/>
      <c r="V174" s="169"/>
    </row>
    <row r="175" spans="1:22" s="70" customFormat="1" ht="96.75" customHeight="1" x14ac:dyDescent="0.25">
      <c r="A175" s="68"/>
      <c r="B175" s="240"/>
      <c r="C175" s="170"/>
      <c r="D175" s="170"/>
      <c r="E175" s="182"/>
      <c r="F175" s="97" t="s">
        <v>25</v>
      </c>
      <c r="G175" s="92">
        <f>SUM(H175:M175)</f>
        <v>29946000</v>
      </c>
      <c r="H175" s="92">
        <v>14973000</v>
      </c>
      <c r="I175" s="92">
        <v>14973000</v>
      </c>
      <c r="J175" s="92">
        <v>0</v>
      </c>
      <c r="K175" s="92">
        <v>0</v>
      </c>
      <c r="L175" s="92">
        <v>0</v>
      </c>
      <c r="M175" s="92">
        <v>0</v>
      </c>
      <c r="N175" s="173"/>
      <c r="O175" s="170"/>
      <c r="P175" s="170"/>
      <c r="Q175" s="170"/>
      <c r="R175" s="170"/>
      <c r="S175" s="170"/>
      <c r="T175" s="170"/>
      <c r="U175" s="170"/>
      <c r="V175" s="170"/>
    </row>
    <row r="176" spans="1:22" ht="27.6" customHeight="1" x14ac:dyDescent="0.25">
      <c r="A176" s="107"/>
      <c r="B176" s="282" t="s">
        <v>35</v>
      </c>
      <c r="C176" s="168">
        <v>2025</v>
      </c>
      <c r="D176" s="168">
        <v>2030</v>
      </c>
      <c r="E176" s="199" t="s">
        <v>135</v>
      </c>
      <c r="F176" s="9" t="s">
        <v>17</v>
      </c>
      <c r="G176" s="18" t="s">
        <v>31</v>
      </c>
      <c r="H176" s="18" t="s">
        <v>31</v>
      </c>
      <c r="I176" s="18" t="s">
        <v>31</v>
      </c>
      <c r="J176" s="18" t="s">
        <v>31</v>
      </c>
      <c r="K176" s="92" t="s">
        <v>31</v>
      </c>
      <c r="L176" s="92" t="s">
        <v>31</v>
      </c>
      <c r="M176" s="92" t="s">
        <v>31</v>
      </c>
      <c r="N176" s="162"/>
      <c r="O176" s="152"/>
      <c r="P176" s="152"/>
      <c r="Q176" s="152"/>
      <c r="R176" s="152"/>
      <c r="S176" s="152"/>
      <c r="T176" s="152"/>
      <c r="U176" s="152"/>
      <c r="V176" s="152"/>
    </row>
    <row r="177" spans="1:22" ht="39" customHeight="1" x14ac:dyDescent="0.25">
      <c r="A177" s="107"/>
      <c r="B177" s="283"/>
      <c r="C177" s="169"/>
      <c r="D177" s="169"/>
      <c r="E177" s="200"/>
      <c r="F177" s="9" t="s">
        <v>24</v>
      </c>
      <c r="G177" s="18" t="s">
        <v>31</v>
      </c>
      <c r="H177" s="18" t="s">
        <v>31</v>
      </c>
      <c r="I177" s="18" t="s">
        <v>31</v>
      </c>
      <c r="J177" s="18" t="s">
        <v>31</v>
      </c>
      <c r="K177" s="92" t="s">
        <v>31</v>
      </c>
      <c r="L177" s="92" t="s">
        <v>31</v>
      </c>
      <c r="M177" s="92" t="s">
        <v>31</v>
      </c>
      <c r="N177" s="163"/>
      <c r="O177" s="153"/>
      <c r="P177" s="153"/>
      <c r="Q177" s="153"/>
      <c r="R177" s="153"/>
      <c r="S177" s="153"/>
      <c r="T177" s="153"/>
      <c r="U177" s="153"/>
      <c r="V177" s="153"/>
    </row>
    <row r="178" spans="1:22" ht="68.45" customHeight="1" x14ac:dyDescent="0.25">
      <c r="A178" s="107"/>
      <c r="B178" s="284"/>
      <c r="C178" s="170"/>
      <c r="D178" s="170"/>
      <c r="E178" s="201"/>
      <c r="F178" s="9" t="s">
        <v>25</v>
      </c>
      <c r="G178" s="18" t="s">
        <v>31</v>
      </c>
      <c r="H178" s="18" t="s">
        <v>31</v>
      </c>
      <c r="I178" s="18" t="s">
        <v>31</v>
      </c>
      <c r="J178" s="18" t="s">
        <v>31</v>
      </c>
      <c r="K178" s="92" t="s">
        <v>31</v>
      </c>
      <c r="L178" s="92" t="s">
        <v>31</v>
      </c>
      <c r="M178" s="92" t="s">
        <v>31</v>
      </c>
      <c r="N178" s="164"/>
      <c r="O178" s="154"/>
      <c r="P178" s="154"/>
      <c r="Q178" s="154"/>
      <c r="R178" s="154"/>
      <c r="S178" s="154"/>
      <c r="T178" s="154"/>
      <c r="U178" s="154"/>
      <c r="V178" s="154"/>
    </row>
    <row r="179" spans="1:22" ht="34.15" customHeight="1" x14ac:dyDescent="0.25">
      <c r="A179" s="107"/>
      <c r="B179" s="186" t="s">
        <v>36</v>
      </c>
      <c r="C179" s="168">
        <v>2025</v>
      </c>
      <c r="D179" s="168">
        <v>2030</v>
      </c>
      <c r="E179" s="180" t="s">
        <v>137</v>
      </c>
      <c r="F179" s="97" t="s">
        <v>17</v>
      </c>
      <c r="G179" s="92">
        <f>G180+G181</f>
        <v>74607349.030000001</v>
      </c>
      <c r="H179" s="92">
        <f>H180+H181</f>
        <v>20558104.030000001</v>
      </c>
      <c r="I179" s="92">
        <f t="shared" ref="I179:M179" si="68">I180+I181</f>
        <v>17770277</v>
      </c>
      <c r="J179" s="92">
        <f t="shared" si="68"/>
        <v>9069742</v>
      </c>
      <c r="K179" s="92">
        <f t="shared" si="68"/>
        <v>9069742</v>
      </c>
      <c r="L179" s="92">
        <f t="shared" si="68"/>
        <v>9069742</v>
      </c>
      <c r="M179" s="92">
        <f t="shared" si="68"/>
        <v>9069742</v>
      </c>
      <c r="N179" s="162"/>
      <c r="O179" s="152"/>
      <c r="P179" s="152"/>
      <c r="Q179" s="152"/>
      <c r="R179" s="152"/>
      <c r="S179" s="152"/>
      <c r="T179" s="152"/>
      <c r="U179" s="152"/>
      <c r="V179" s="152"/>
    </row>
    <row r="180" spans="1:22" ht="25.9" customHeight="1" x14ac:dyDescent="0.25">
      <c r="A180" s="193"/>
      <c r="B180" s="187"/>
      <c r="C180" s="169"/>
      <c r="D180" s="169"/>
      <c r="E180" s="181"/>
      <c r="F180" s="97" t="s">
        <v>24</v>
      </c>
      <c r="G180" s="92">
        <f>SUM(H180:M180)</f>
        <v>57206279.030000001</v>
      </c>
      <c r="H180" s="92">
        <f>H183+H186+H189</f>
        <v>11857569.029999999</v>
      </c>
      <c r="I180" s="92">
        <f t="shared" ref="I180:M180" si="69">I183+I186+I189</f>
        <v>9069742</v>
      </c>
      <c r="J180" s="92">
        <f t="shared" si="69"/>
        <v>9069742</v>
      </c>
      <c r="K180" s="92">
        <f t="shared" si="69"/>
        <v>9069742</v>
      </c>
      <c r="L180" s="92">
        <f t="shared" si="69"/>
        <v>9069742</v>
      </c>
      <c r="M180" s="92">
        <f t="shared" si="69"/>
        <v>9069742</v>
      </c>
      <c r="N180" s="163"/>
      <c r="O180" s="153"/>
      <c r="P180" s="153"/>
      <c r="Q180" s="153"/>
      <c r="R180" s="153"/>
      <c r="S180" s="153"/>
      <c r="T180" s="153"/>
      <c r="U180" s="153"/>
      <c r="V180" s="153"/>
    </row>
    <row r="181" spans="1:22" ht="55.9" customHeight="1" x14ac:dyDescent="0.25">
      <c r="A181" s="194"/>
      <c r="B181" s="188"/>
      <c r="C181" s="170"/>
      <c r="D181" s="170"/>
      <c r="E181" s="182"/>
      <c r="F181" s="97" t="s">
        <v>25</v>
      </c>
      <c r="G181" s="92">
        <f>SUM(H181:M181)</f>
        <v>17401070</v>
      </c>
      <c r="H181" s="92">
        <f>H184+H187+H190</f>
        <v>8700535</v>
      </c>
      <c r="I181" s="92">
        <f t="shared" ref="I181:M181" si="70">I184+I187+I190</f>
        <v>8700535</v>
      </c>
      <c r="J181" s="92">
        <f t="shared" si="70"/>
        <v>0</v>
      </c>
      <c r="K181" s="92">
        <f t="shared" si="70"/>
        <v>0</v>
      </c>
      <c r="L181" s="92">
        <f t="shared" si="70"/>
        <v>0</v>
      </c>
      <c r="M181" s="92">
        <f t="shared" si="70"/>
        <v>0</v>
      </c>
      <c r="N181" s="164"/>
      <c r="O181" s="154"/>
      <c r="P181" s="154"/>
      <c r="Q181" s="154"/>
      <c r="R181" s="154"/>
      <c r="S181" s="154"/>
      <c r="T181" s="154"/>
      <c r="U181" s="154"/>
      <c r="V181" s="154"/>
    </row>
    <row r="182" spans="1:22" s="73" customFormat="1" ht="115.15" customHeight="1" x14ac:dyDescent="0.25">
      <c r="A182" s="195"/>
      <c r="B182" s="186" t="s">
        <v>34</v>
      </c>
      <c r="C182" s="168">
        <v>2025</v>
      </c>
      <c r="D182" s="168">
        <v>2030</v>
      </c>
      <c r="E182" s="180" t="s">
        <v>137</v>
      </c>
      <c r="F182" s="97" t="s">
        <v>17</v>
      </c>
      <c r="G182" s="92">
        <f t="shared" ref="G182:M182" si="71">G183+G184</f>
        <v>48270599.030000001</v>
      </c>
      <c r="H182" s="92">
        <f t="shared" si="71"/>
        <v>2921889.03</v>
      </c>
      <c r="I182" s="92">
        <f t="shared" si="71"/>
        <v>9069742</v>
      </c>
      <c r="J182" s="88">
        <f>J183+J184</f>
        <v>9069742</v>
      </c>
      <c r="K182" s="92">
        <f t="shared" si="71"/>
        <v>9069742</v>
      </c>
      <c r="L182" s="92">
        <f t="shared" si="71"/>
        <v>9069742</v>
      </c>
      <c r="M182" s="92">
        <f t="shared" si="71"/>
        <v>9069742</v>
      </c>
      <c r="N182" s="171" t="s">
        <v>73</v>
      </c>
      <c r="O182" s="152" t="s">
        <v>68</v>
      </c>
      <c r="P182" s="152">
        <v>100</v>
      </c>
      <c r="Q182" s="152">
        <v>100</v>
      </c>
      <c r="R182" s="152">
        <v>100</v>
      </c>
      <c r="S182" s="152">
        <v>100</v>
      </c>
      <c r="T182" s="152">
        <v>100</v>
      </c>
      <c r="U182" s="152">
        <v>100</v>
      </c>
      <c r="V182" s="152">
        <v>100</v>
      </c>
    </row>
    <row r="183" spans="1:22" ht="37.9" customHeight="1" x14ac:dyDescent="0.25">
      <c r="A183" s="193"/>
      <c r="B183" s="187"/>
      <c r="C183" s="169"/>
      <c r="D183" s="169"/>
      <c r="E183" s="181"/>
      <c r="F183" s="97" t="s">
        <v>24</v>
      </c>
      <c r="G183" s="92">
        <f>SUM(H183:M183)</f>
        <v>48270599.030000001</v>
      </c>
      <c r="H183" s="92">
        <v>2921889.03</v>
      </c>
      <c r="I183" s="92">
        <v>9069742</v>
      </c>
      <c r="J183" s="92">
        <v>9069742</v>
      </c>
      <c r="K183" s="92">
        <v>9069742</v>
      </c>
      <c r="L183" s="92">
        <v>9069742</v>
      </c>
      <c r="M183" s="92">
        <v>9069742</v>
      </c>
      <c r="N183" s="172"/>
      <c r="O183" s="153"/>
      <c r="P183" s="153"/>
      <c r="Q183" s="153"/>
      <c r="R183" s="153"/>
      <c r="S183" s="153"/>
      <c r="T183" s="153"/>
      <c r="U183" s="153"/>
      <c r="V183" s="153"/>
    </row>
    <row r="184" spans="1:22" ht="33" customHeight="1" x14ac:dyDescent="0.25">
      <c r="A184" s="194"/>
      <c r="B184" s="188"/>
      <c r="C184" s="170"/>
      <c r="D184" s="170"/>
      <c r="E184" s="182"/>
      <c r="F184" s="97" t="s">
        <v>25</v>
      </c>
      <c r="G184" s="92">
        <f>SUM(H184:M184)</f>
        <v>0</v>
      </c>
      <c r="H184" s="92">
        <v>0</v>
      </c>
      <c r="I184" s="92">
        <v>0</v>
      </c>
      <c r="J184" s="88">
        <v>0</v>
      </c>
      <c r="K184" s="92">
        <v>0</v>
      </c>
      <c r="L184" s="92">
        <v>0</v>
      </c>
      <c r="M184" s="92">
        <v>0</v>
      </c>
      <c r="N184" s="173"/>
      <c r="O184" s="154"/>
      <c r="P184" s="154"/>
      <c r="Q184" s="154"/>
      <c r="R184" s="154"/>
      <c r="S184" s="154"/>
      <c r="T184" s="154"/>
      <c r="U184" s="154"/>
      <c r="V184" s="154"/>
    </row>
    <row r="185" spans="1:22" ht="30.6" customHeight="1" x14ac:dyDescent="0.25">
      <c r="A185" s="195"/>
      <c r="B185" s="186" t="s">
        <v>130</v>
      </c>
      <c r="C185" s="168">
        <v>2025</v>
      </c>
      <c r="D185" s="168">
        <v>2030</v>
      </c>
      <c r="E185" s="180" t="s">
        <v>137</v>
      </c>
      <c r="F185" s="97" t="s">
        <v>17</v>
      </c>
      <c r="G185" s="92">
        <f>G186+G187</f>
        <v>26336750</v>
      </c>
      <c r="H185" s="92">
        <f>H186+H187</f>
        <v>17636215</v>
      </c>
      <c r="I185" s="92">
        <f t="shared" ref="I185:M185" si="72">I186+I187</f>
        <v>8700535</v>
      </c>
      <c r="J185" s="92">
        <f t="shared" si="72"/>
        <v>0</v>
      </c>
      <c r="K185" s="88">
        <f>K186+K187</f>
        <v>0</v>
      </c>
      <c r="L185" s="92">
        <f t="shared" si="72"/>
        <v>0</v>
      </c>
      <c r="M185" s="92">
        <f t="shared" si="72"/>
        <v>0</v>
      </c>
      <c r="N185" s="171" t="s">
        <v>124</v>
      </c>
      <c r="O185" s="168" t="s">
        <v>68</v>
      </c>
      <c r="P185" s="168">
        <v>100</v>
      </c>
      <c r="Q185" s="168">
        <v>100</v>
      </c>
      <c r="R185" s="168">
        <v>100</v>
      </c>
      <c r="S185" s="168">
        <v>100</v>
      </c>
      <c r="T185" s="168">
        <v>100</v>
      </c>
      <c r="U185" s="168">
        <v>100</v>
      </c>
      <c r="V185" s="168">
        <v>100</v>
      </c>
    </row>
    <row r="186" spans="1:22" ht="27.75" customHeight="1" x14ac:dyDescent="0.25">
      <c r="A186" s="193"/>
      <c r="B186" s="187"/>
      <c r="C186" s="169"/>
      <c r="D186" s="169"/>
      <c r="E186" s="181"/>
      <c r="F186" s="97" t="s">
        <v>24</v>
      </c>
      <c r="G186" s="92">
        <f>SUM(H186:M186)</f>
        <v>8935680</v>
      </c>
      <c r="H186" s="92">
        <v>8935680</v>
      </c>
      <c r="I186" s="92">
        <v>0</v>
      </c>
      <c r="J186" s="92">
        <v>0</v>
      </c>
      <c r="K186" s="92">
        <v>0</v>
      </c>
      <c r="L186" s="92">
        <v>0</v>
      </c>
      <c r="M186" s="92">
        <v>0</v>
      </c>
      <c r="N186" s="172"/>
      <c r="O186" s="169"/>
      <c r="P186" s="169"/>
      <c r="Q186" s="169"/>
      <c r="R186" s="169"/>
      <c r="S186" s="169"/>
      <c r="T186" s="169"/>
      <c r="U186" s="169"/>
      <c r="V186" s="169"/>
    </row>
    <row r="187" spans="1:22" ht="31.15" customHeight="1" x14ac:dyDescent="0.25">
      <c r="A187" s="194"/>
      <c r="B187" s="188"/>
      <c r="C187" s="170"/>
      <c r="D187" s="170"/>
      <c r="E187" s="182"/>
      <c r="F187" s="97" t="s">
        <v>25</v>
      </c>
      <c r="G187" s="92">
        <f>SUM(H187:M187)</f>
        <v>17401070</v>
      </c>
      <c r="H187" s="92">
        <v>8700535</v>
      </c>
      <c r="I187" s="92">
        <v>8700535</v>
      </c>
      <c r="J187" s="92">
        <v>0</v>
      </c>
      <c r="K187" s="92">
        <v>0</v>
      </c>
      <c r="L187" s="92">
        <v>0</v>
      </c>
      <c r="M187" s="92">
        <v>0</v>
      </c>
      <c r="N187" s="173"/>
      <c r="O187" s="170"/>
      <c r="P187" s="170"/>
      <c r="Q187" s="170"/>
      <c r="R187" s="170"/>
      <c r="S187" s="170"/>
      <c r="T187" s="170"/>
      <c r="U187" s="170"/>
      <c r="V187" s="170"/>
    </row>
    <row r="188" spans="1:22" ht="27.6" customHeight="1" x14ac:dyDescent="0.25">
      <c r="A188" s="195"/>
      <c r="B188" s="186" t="s">
        <v>146</v>
      </c>
      <c r="C188" s="168">
        <v>2025</v>
      </c>
      <c r="D188" s="168">
        <v>2030</v>
      </c>
      <c r="E188" s="180" t="s">
        <v>137</v>
      </c>
      <c r="F188" s="97" t="s">
        <v>17</v>
      </c>
      <c r="G188" s="92">
        <f>G189+G190</f>
        <v>0</v>
      </c>
      <c r="H188" s="92">
        <f>H189+H190</f>
        <v>0</v>
      </c>
      <c r="I188" s="92">
        <f t="shared" ref="I188:M188" si="73">I189+I190</f>
        <v>0</v>
      </c>
      <c r="J188" s="92">
        <f t="shared" si="73"/>
        <v>0</v>
      </c>
      <c r="K188" s="92">
        <f t="shared" si="73"/>
        <v>0</v>
      </c>
      <c r="L188" s="92">
        <f t="shared" si="73"/>
        <v>0</v>
      </c>
      <c r="M188" s="92">
        <f t="shared" si="73"/>
        <v>0</v>
      </c>
      <c r="N188" s="171" t="s">
        <v>147</v>
      </c>
      <c r="O188" s="152" t="s">
        <v>68</v>
      </c>
      <c r="P188" s="152"/>
      <c r="Q188" s="152"/>
      <c r="R188" s="152"/>
      <c r="S188" s="152"/>
      <c r="T188" s="152"/>
      <c r="U188" s="152"/>
      <c r="V188" s="152"/>
    </row>
    <row r="189" spans="1:22" ht="27.75" customHeight="1" x14ac:dyDescent="0.25">
      <c r="A189" s="250"/>
      <c r="B189" s="187"/>
      <c r="C189" s="169"/>
      <c r="D189" s="169"/>
      <c r="E189" s="181"/>
      <c r="F189" s="97" t="s">
        <v>24</v>
      </c>
      <c r="G189" s="92">
        <f>SUM(H189:M189)</f>
        <v>0</v>
      </c>
      <c r="H189" s="92">
        <v>0</v>
      </c>
      <c r="I189" s="92">
        <v>0</v>
      </c>
      <c r="J189" s="92">
        <v>0</v>
      </c>
      <c r="K189" s="92">
        <v>0</v>
      </c>
      <c r="L189" s="92">
        <v>0</v>
      </c>
      <c r="M189" s="92">
        <v>0</v>
      </c>
      <c r="N189" s="172"/>
      <c r="O189" s="153"/>
      <c r="P189" s="153"/>
      <c r="Q189" s="153"/>
      <c r="R189" s="153"/>
      <c r="S189" s="153"/>
      <c r="T189" s="153"/>
      <c r="U189" s="153"/>
      <c r="V189" s="153"/>
    </row>
    <row r="190" spans="1:22" ht="27.75" customHeight="1" x14ac:dyDescent="0.25">
      <c r="A190" s="251"/>
      <c r="B190" s="188"/>
      <c r="C190" s="170"/>
      <c r="D190" s="170"/>
      <c r="E190" s="182"/>
      <c r="F190" s="97" t="s">
        <v>25</v>
      </c>
      <c r="G190" s="92">
        <f>SUM(H190:M190)</f>
        <v>0</v>
      </c>
      <c r="H190" s="92">
        <v>0</v>
      </c>
      <c r="I190" s="92">
        <v>0</v>
      </c>
      <c r="J190" s="92">
        <v>0</v>
      </c>
      <c r="K190" s="92">
        <v>0</v>
      </c>
      <c r="L190" s="92">
        <v>0</v>
      </c>
      <c r="M190" s="92">
        <v>0</v>
      </c>
      <c r="N190" s="173"/>
      <c r="O190" s="154"/>
      <c r="P190" s="154"/>
      <c r="Q190" s="154"/>
      <c r="R190" s="154"/>
      <c r="S190" s="154"/>
      <c r="T190" s="154"/>
      <c r="U190" s="154"/>
      <c r="V190" s="154"/>
    </row>
    <row r="191" spans="1:22" ht="43.15" customHeight="1" x14ac:dyDescent="0.25">
      <c r="A191" s="252"/>
      <c r="B191" s="186" t="s">
        <v>114</v>
      </c>
      <c r="C191" s="168">
        <v>2025</v>
      </c>
      <c r="D191" s="168">
        <v>2030</v>
      </c>
      <c r="E191" s="180" t="s">
        <v>135</v>
      </c>
      <c r="F191" s="97" t="s">
        <v>17</v>
      </c>
      <c r="G191" s="92" t="s">
        <v>31</v>
      </c>
      <c r="H191" s="92" t="s">
        <v>31</v>
      </c>
      <c r="I191" s="92" t="s">
        <v>31</v>
      </c>
      <c r="J191" s="92" t="s">
        <v>31</v>
      </c>
      <c r="K191" s="92" t="s">
        <v>31</v>
      </c>
      <c r="L191" s="92" t="s">
        <v>31</v>
      </c>
      <c r="M191" s="92" t="s">
        <v>31</v>
      </c>
      <c r="N191" s="171"/>
      <c r="O191" s="152"/>
      <c r="P191" s="152"/>
      <c r="Q191" s="152"/>
      <c r="R191" s="152"/>
      <c r="S191" s="152"/>
      <c r="T191" s="152"/>
      <c r="U191" s="152"/>
      <c r="V191" s="152"/>
    </row>
    <row r="192" spans="1:22" ht="15.75" customHeight="1" x14ac:dyDescent="0.25">
      <c r="A192" s="59"/>
      <c r="B192" s="187"/>
      <c r="C192" s="169"/>
      <c r="D192" s="169"/>
      <c r="E192" s="181"/>
      <c r="F192" s="97" t="s">
        <v>24</v>
      </c>
      <c r="G192" s="92" t="s">
        <v>31</v>
      </c>
      <c r="H192" s="92" t="s">
        <v>31</v>
      </c>
      <c r="I192" s="92" t="s">
        <v>31</v>
      </c>
      <c r="J192" s="92" t="s">
        <v>31</v>
      </c>
      <c r="K192" s="92" t="s">
        <v>31</v>
      </c>
      <c r="L192" s="92" t="s">
        <v>31</v>
      </c>
      <c r="M192" s="92" t="s">
        <v>31</v>
      </c>
      <c r="N192" s="172"/>
      <c r="O192" s="153"/>
      <c r="P192" s="153"/>
      <c r="Q192" s="153"/>
      <c r="R192" s="153"/>
      <c r="S192" s="153"/>
      <c r="T192" s="153"/>
      <c r="U192" s="153"/>
      <c r="V192" s="153"/>
    </row>
    <row r="193" spans="1:22" ht="40.15" customHeight="1" x14ac:dyDescent="0.25">
      <c r="A193" s="59"/>
      <c r="B193" s="188"/>
      <c r="C193" s="170"/>
      <c r="D193" s="170"/>
      <c r="E193" s="182"/>
      <c r="F193" s="97" t="s">
        <v>25</v>
      </c>
      <c r="G193" s="92" t="s">
        <v>31</v>
      </c>
      <c r="H193" s="92" t="s">
        <v>31</v>
      </c>
      <c r="I193" s="92" t="s">
        <v>31</v>
      </c>
      <c r="J193" s="92" t="s">
        <v>31</v>
      </c>
      <c r="K193" s="92" t="s">
        <v>31</v>
      </c>
      <c r="L193" s="92" t="s">
        <v>31</v>
      </c>
      <c r="M193" s="92" t="s">
        <v>31</v>
      </c>
      <c r="N193" s="173"/>
      <c r="O193" s="154"/>
      <c r="P193" s="154"/>
      <c r="Q193" s="154"/>
      <c r="R193" s="154"/>
      <c r="S193" s="154"/>
      <c r="T193" s="154"/>
      <c r="U193" s="154"/>
      <c r="V193" s="154"/>
    </row>
    <row r="194" spans="1:22" ht="68.45" customHeight="1" x14ac:dyDescent="0.25">
      <c r="A194" s="59"/>
      <c r="B194" s="186" t="s">
        <v>37</v>
      </c>
      <c r="C194" s="168">
        <v>2025</v>
      </c>
      <c r="D194" s="168">
        <v>2030</v>
      </c>
      <c r="E194" s="180" t="s">
        <v>137</v>
      </c>
      <c r="F194" s="97" t="s">
        <v>17</v>
      </c>
      <c r="G194" s="92">
        <f t="shared" ref="G194:M194" si="74">G195+G196</f>
        <v>18440168</v>
      </c>
      <c r="H194" s="92">
        <f t="shared" si="74"/>
        <v>4730978</v>
      </c>
      <c r="I194" s="92">
        <f t="shared" si="74"/>
        <v>3991758</v>
      </c>
      <c r="J194" s="92">
        <f t="shared" si="74"/>
        <v>2429358</v>
      </c>
      <c r="K194" s="92">
        <f t="shared" si="74"/>
        <v>2429358</v>
      </c>
      <c r="L194" s="92">
        <f t="shared" si="74"/>
        <v>2429358</v>
      </c>
      <c r="M194" s="92">
        <f t="shared" si="74"/>
        <v>2429358</v>
      </c>
      <c r="N194" s="171"/>
      <c r="O194" s="211"/>
      <c r="P194" s="211"/>
      <c r="Q194" s="211"/>
      <c r="R194" s="211"/>
      <c r="S194" s="211"/>
      <c r="T194" s="211"/>
      <c r="U194" s="211"/>
      <c r="V194" s="211"/>
    </row>
    <row r="195" spans="1:22" s="60" customFormat="1" ht="68.45" customHeight="1" x14ac:dyDescent="0.25">
      <c r="A195" s="250"/>
      <c r="B195" s="187"/>
      <c r="C195" s="169"/>
      <c r="D195" s="169"/>
      <c r="E195" s="181"/>
      <c r="F195" s="97" t="s">
        <v>24</v>
      </c>
      <c r="G195" s="92">
        <f>SUM(H195:M195)</f>
        <v>15315368</v>
      </c>
      <c r="H195" s="92">
        <f>H198+H201</f>
        <v>3168578</v>
      </c>
      <c r="I195" s="92">
        <f t="shared" ref="I195:M195" si="75">I198+I201</f>
        <v>2429358</v>
      </c>
      <c r="J195" s="92">
        <f t="shared" si="75"/>
        <v>2429358</v>
      </c>
      <c r="K195" s="92">
        <f t="shared" si="75"/>
        <v>2429358</v>
      </c>
      <c r="L195" s="92">
        <f t="shared" si="75"/>
        <v>2429358</v>
      </c>
      <c r="M195" s="92">
        <f t="shared" si="75"/>
        <v>2429358</v>
      </c>
      <c r="N195" s="172"/>
      <c r="O195" s="212"/>
      <c r="P195" s="212"/>
      <c r="Q195" s="212"/>
      <c r="R195" s="212"/>
      <c r="S195" s="212"/>
      <c r="T195" s="212"/>
      <c r="U195" s="212"/>
      <c r="V195" s="212"/>
    </row>
    <row r="196" spans="1:22" s="60" customFormat="1" ht="68.45" customHeight="1" x14ac:dyDescent="0.25">
      <c r="A196" s="251"/>
      <c r="B196" s="188"/>
      <c r="C196" s="170"/>
      <c r="D196" s="170"/>
      <c r="E196" s="182"/>
      <c r="F196" s="97" t="s">
        <v>25</v>
      </c>
      <c r="G196" s="92">
        <f>SUM(H196:M196)</f>
        <v>3124800</v>
      </c>
      <c r="H196" s="92">
        <f>H199+H202</f>
        <v>1562400</v>
      </c>
      <c r="I196" s="92">
        <f t="shared" ref="I196:M196" si="76">I199+I202</f>
        <v>1562400</v>
      </c>
      <c r="J196" s="92">
        <f t="shared" si="76"/>
        <v>0</v>
      </c>
      <c r="K196" s="92">
        <f t="shared" si="76"/>
        <v>0</v>
      </c>
      <c r="L196" s="92">
        <f t="shared" si="76"/>
        <v>0</v>
      </c>
      <c r="M196" s="92">
        <f t="shared" si="76"/>
        <v>0</v>
      </c>
      <c r="N196" s="173"/>
      <c r="O196" s="213"/>
      <c r="P196" s="213"/>
      <c r="Q196" s="213"/>
      <c r="R196" s="213"/>
      <c r="S196" s="213"/>
      <c r="T196" s="213"/>
      <c r="U196" s="213"/>
      <c r="V196" s="213"/>
    </row>
    <row r="197" spans="1:22" s="60" customFormat="1" ht="68.45" customHeight="1" x14ac:dyDescent="0.25">
      <c r="A197" s="252"/>
      <c r="B197" s="186" t="s">
        <v>34</v>
      </c>
      <c r="C197" s="168">
        <v>2025</v>
      </c>
      <c r="D197" s="168">
        <v>2030</v>
      </c>
      <c r="E197" s="180" t="s">
        <v>137</v>
      </c>
      <c r="F197" s="97" t="s">
        <v>17</v>
      </c>
      <c r="G197" s="92">
        <f t="shared" ref="G197:M197" si="77">G198+G199</f>
        <v>12920520</v>
      </c>
      <c r="H197" s="92">
        <f t="shared" si="77"/>
        <v>773730</v>
      </c>
      <c r="I197" s="92">
        <f t="shared" si="77"/>
        <v>2429358</v>
      </c>
      <c r="J197" s="88">
        <f>J198+J199</f>
        <v>2429358</v>
      </c>
      <c r="K197" s="92">
        <f t="shared" si="77"/>
        <v>2429358</v>
      </c>
      <c r="L197" s="92">
        <f t="shared" si="77"/>
        <v>2429358</v>
      </c>
      <c r="M197" s="92">
        <f t="shared" si="77"/>
        <v>2429358</v>
      </c>
      <c r="N197" s="171" t="s">
        <v>74</v>
      </c>
      <c r="O197" s="152" t="s">
        <v>68</v>
      </c>
      <c r="P197" s="152">
        <v>20</v>
      </c>
      <c r="Q197" s="152">
        <v>20</v>
      </c>
      <c r="R197" s="152">
        <v>20</v>
      </c>
      <c r="S197" s="152">
        <v>20</v>
      </c>
      <c r="T197" s="152">
        <v>20</v>
      </c>
      <c r="U197" s="152">
        <v>20</v>
      </c>
      <c r="V197" s="152">
        <v>20</v>
      </c>
    </row>
    <row r="198" spans="1:22" ht="30" customHeight="1" x14ac:dyDescent="0.25">
      <c r="A198" s="12"/>
      <c r="B198" s="187"/>
      <c r="C198" s="169"/>
      <c r="D198" s="169"/>
      <c r="E198" s="181"/>
      <c r="F198" s="97" t="s">
        <v>24</v>
      </c>
      <c r="G198" s="92">
        <f>SUM(H198:M198)</f>
        <v>12920520</v>
      </c>
      <c r="H198" s="92">
        <v>773730</v>
      </c>
      <c r="I198" s="92">
        <v>2429358</v>
      </c>
      <c r="J198" s="88">
        <v>2429358</v>
      </c>
      <c r="K198" s="88">
        <v>2429358</v>
      </c>
      <c r="L198" s="88">
        <v>2429358</v>
      </c>
      <c r="M198" s="88">
        <v>2429358</v>
      </c>
      <c r="N198" s="172"/>
      <c r="O198" s="153"/>
      <c r="P198" s="153"/>
      <c r="Q198" s="153"/>
      <c r="R198" s="153"/>
      <c r="S198" s="153"/>
      <c r="T198" s="153"/>
      <c r="U198" s="153"/>
      <c r="V198" s="153"/>
    </row>
    <row r="199" spans="1:22" ht="43.9" customHeight="1" x14ac:dyDescent="0.25">
      <c r="A199" s="12"/>
      <c r="B199" s="188"/>
      <c r="C199" s="170"/>
      <c r="D199" s="170"/>
      <c r="E199" s="182"/>
      <c r="F199" s="97" t="s">
        <v>25</v>
      </c>
      <c r="G199" s="92">
        <f>SUM(H199:M199)</f>
        <v>0</v>
      </c>
      <c r="H199" s="92">
        <v>0</v>
      </c>
      <c r="I199" s="92">
        <v>0</v>
      </c>
      <c r="J199" s="88">
        <v>0</v>
      </c>
      <c r="K199" s="92">
        <v>0</v>
      </c>
      <c r="L199" s="92">
        <v>0</v>
      </c>
      <c r="M199" s="92">
        <v>0</v>
      </c>
      <c r="N199" s="173"/>
      <c r="O199" s="154"/>
      <c r="P199" s="154"/>
      <c r="Q199" s="154"/>
      <c r="R199" s="154"/>
      <c r="S199" s="154"/>
      <c r="T199" s="154"/>
      <c r="U199" s="154"/>
      <c r="V199" s="154"/>
    </row>
    <row r="200" spans="1:22" ht="33.6" customHeight="1" x14ac:dyDescent="0.25">
      <c r="A200" s="12"/>
      <c r="B200" s="186" t="s">
        <v>131</v>
      </c>
      <c r="C200" s="168">
        <v>2025</v>
      </c>
      <c r="D200" s="168">
        <v>2030</v>
      </c>
      <c r="E200" s="180" t="s">
        <v>137</v>
      </c>
      <c r="F200" s="97" t="s">
        <v>17</v>
      </c>
      <c r="G200" s="92">
        <f>G201+G202</f>
        <v>5519648</v>
      </c>
      <c r="H200" s="92">
        <f>H201+H202</f>
        <v>3957248</v>
      </c>
      <c r="I200" s="92">
        <f t="shared" ref="I200:M200" si="78">I201+I202</f>
        <v>1562400</v>
      </c>
      <c r="J200" s="92">
        <f t="shared" si="78"/>
        <v>0</v>
      </c>
      <c r="K200" s="88">
        <f t="shared" si="78"/>
        <v>0</v>
      </c>
      <c r="L200" s="92">
        <f t="shared" si="78"/>
        <v>0</v>
      </c>
      <c r="M200" s="92">
        <f t="shared" si="78"/>
        <v>0</v>
      </c>
      <c r="N200" s="171" t="s">
        <v>124</v>
      </c>
      <c r="O200" s="168" t="s">
        <v>68</v>
      </c>
      <c r="P200" s="168">
        <v>100</v>
      </c>
      <c r="Q200" s="168">
        <v>100</v>
      </c>
      <c r="R200" s="168">
        <v>100</v>
      </c>
      <c r="S200" s="168">
        <v>100</v>
      </c>
      <c r="T200" s="168">
        <v>100</v>
      </c>
      <c r="U200" s="168">
        <v>100</v>
      </c>
      <c r="V200" s="168">
        <v>100</v>
      </c>
    </row>
    <row r="201" spans="1:22" ht="18.600000000000001" customHeight="1" x14ac:dyDescent="0.25">
      <c r="A201" s="250"/>
      <c r="B201" s="187"/>
      <c r="C201" s="169"/>
      <c r="D201" s="169"/>
      <c r="E201" s="181"/>
      <c r="F201" s="97" t="s">
        <v>24</v>
      </c>
      <c r="G201" s="92">
        <f>SUM(H201:M201)</f>
        <v>2394848</v>
      </c>
      <c r="H201" s="92">
        <v>2394848</v>
      </c>
      <c r="I201" s="92">
        <v>0</v>
      </c>
      <c r="J201" s="92">
        <v>0</v>
      </c>
      <c r="K201" s="92">
        <v>0</v>
      </c>
      <c r="L201" s="92">
        <v>0</v>
      </c>
      <c r="M201" s="92">
        <v>0</v>
      </c>
      <c r="N201" s="172"/>
      <c r="O201" s="169"/>
      <c r="P201" s="169"/>
      <c r="Q201" s="169"/>
      <c r="R201" s="169"/>
      <c r="S201" s="169"/>
      <c r="T201" s="169"/>
      <c r="U201" s="169"/>
      <c r="V201" s="169"/>
    </row>
    <row r="202" spans="1:22" ht="50.45" customHeight="1" x14ac:dyDescent="0.25">
      <c r="A202" s="251"/>
      <c r="B202" s="188"/>
      <c r="C202" s="170"/>
      <c r="D202" s="170"/>
      <c r="E202" s="182"/>
      <c r="F202" s="97" t="s">
        <v>25</v>
      </c>
      <c r="G202" s="92">
        <f>SUM(H202:M202)</f>
        <v>3124800</v>
      </c>
      <c r="H202" s="92">
        <v>1562400</v>
      </c>
      <c r="I202" s="92">
        <v>1562400</v>
      </c>
      <c r="J202" s="92">
        <v>0</v>
      </c>
      <c r="K202" s="92">
        <v>0</v>
      </c>
      <c r="L202" s="92">
        <v>0</v>
      </c>
      <c r="M202" s="92">
        <v>0</v>
      </c>
      <c r="N202" s="173"/>
      <c r="O202" s="170"/>
      <c r="P202" s="170"/>
      <c r="Q202" s="170"/>
      <c r="R202" s="170"/>
      <c r="S202" s="170"/>
      <c r="T202" s="170"/>
      <c r="U202" s="170"/>
      <c r="V202" s="170"/>
    </row>
    <row r="203" spans="1:22" ht="36" customHeight="1" x14ac:dyDescent="0.25">
      <c r="A203" s="252"/>
      <c r="B203" s="186" t="s">
        <v>38</v>
      </c>
      <c r="C203" s="168">
        <v>2025</v>
      </c>
      <c r="D203" s="168">
        <v>2030</v>
      </c>
      <c r="E203" s="180" t="s">
        <v>133</v>
      </c>
      <c r="F203" s="97" t="s">
        <v>17</v>
      </c>
      <c r="G203" s="92">
        <f>G204+G205</f>
        <v>45716727.18</v>
      </c>
      <c r="H203" s="92">
        <f>H204+H205</f>
        <v>11122573.74</v>
      </c>
      <c r="I203" s="92">
        <f t="shared" ref="I203:M203" si="79">I204+I205</f>
        <v>9824646.8399999999</v>
      </c>
      <c r="J203" s="92">
        <f t="shared" si="79"/>
        <v>6192376.6500000004</v>
      </c>
      <c r="K203" s="92">
        <f t="shared" si="79"/>
        <v>6192376.6500000004</v>
      </c>
      <c r="L203" s="92">
        <f t="shared" si="79"/>
        <v>6192376.6500000004</v>
      </c>
      <c r="M203" s="92">
        <f t="shared" si="79"/>
        <v>6192376.6500000004</v>
      </c>
      <c r="N203" s="171"/>
      <c r="O203" s="152"/>
      <c r="P203" s="152"/>
      <c r="Q203" s="152"/>
      <c r="R203" s="152"/>
      <c r="S203" s="152"/>
      <c r="T203" s="152"/>
      <c r="U203" s="152"/>
      <c r="V203" s="152"/>
    </row>
    <row r="204" spans="1:22" ht="35.25" customHeight="1" x14ac:dyDescent="0.25">
      <c r="B204" s="187"/>
      <c r="C204" s="169"/>
      <c r="D204" s="169"/>
      <c r="E204" s="181"/>
      <c r="F204" s="97" t="s">
        <v>24</v>
      </c>
      <c r="G204" s="92">
        <f>SUM(H204:M204)</f>
        <v>38962891.18</v>
      </c>
      <c r="H204" s="92">
        <f>H207+H210+H213</f>
        <v>7745655.7400000002</v>
      </c>
      <c r="I204" s="92">
        <f t="shared" ref="I204:M204" si="80">I207+I210+I213</f>
        <v>6447728.8399999999</v>
      </c>
      <c r="J204" s="92">
        <f t="shared" si="80"/>
        <v>6192376.6500000004</v>
      </c>
      <c r="K204" s="92">
        <f t="shared" si="80"/>
        <v>6192376.6500000004</v>
      </c>
      <c r="L204" s="92">
        <f t="shared" si="80"/>
        <v>6192376.6500000004</v>
      </c>
      <c r="M204" s="92">
        <f t="shared" si="80"/>
        <v>6192376.6500000004</v>
      </c>
      <c r="N204" s="172"/>
      <c r="O204" s="153"/>
      <c r="P204" s="153"/>
      <c r="Q204" s="153"/>
      <c r="R204" s="153"/>
      <c r="S204" s="153"/>
      <c r="T204" s="153"/>
      <c r="U204" s="153"/>
      <c r="V204" s="153"/>
    </row>
    <row r="205" spans="1:22" ht="39" customHeight="1" x14ac:dyDescent="0.25">
      <c r="B205" s="188"/>
      <c r="C205" s="170"/>
      <c r="D205" s="170"/>
      <c r="E205" s="182"/>
      <c r="F205" s="97" t="s">
        <v>25</v>
      </c>
      <c r="G205" s="92">
        <f>SUM(H205:M205)</f>
        <v>6753836</v>
      </c>
      <c r="H205" s="92">
        <f>H208+H211+H214</f>
        <v>3376918</v>
      </c>
      <c r="I205" s="92">
        <f t="shared" ref="I205:M205" si="81">I208+I211+I214</f>
        <v>3376918</v>
      </c>
      <c r="J205" s="92">
        <f t="shared" si="81"/>
        <v>0</v>
      </c>
      <c r="K205" s="92">
        <f t="shared" si="81"/>
        <v>0</v>
      </c>
      <c r="L205" s="92">
        <f t="shared" si="81"/>
        <v>0</v>
      </c>
      <c r="M205" s="92">
        <f t="shared" si="81"/>
        <v>0</v>
      </c>
      <c r="N205" s="173"/>
      <c r="O205" s="154"/>
      <c r="P205" s="154"/>
      <c r="Q205" s="154"/>
      <c r="R205" s="154"/>
      <c r="S205" s="154"/>
      <c r="T205" s="154"/>
      <c r="U205" s="154"/>
      <c r="V205" s="154"/>
    </row>
    <row r="206" spans="1:22" ht="19.149999999999999" customHeight="1" x14ac:dyDescent="0.25">
      <c r="B206" s="186" t="s">
        <v>34</v>
      </c>
      <c r="C206" s="168">
        <v>2025</v>
      </c>
      <c r="D206" s="168">
        <v>2030</v>
      </c>
      <c r="E206" s="180" t="s">
        <v>135</v>
      </c>
      <c r="F206" s="97" t="s">
        <v>17</v>
      </c>
      <c r="G206" s="92">
        <f t="shared" ref="G206:M206" si="82">G207+G208</f>
        <v>36405296.18</v>
      </c>
      <c r="H206" s="92">
        <f t="shared" si="82"/>
        <v>5188060.74</v>
      </c>
      <c r="I206" s="92">
        <f t="shared" si="82"/>
        <v>6447728.8399999999</v>
      </c>
      <c r="J206" s="88">
        <f t="shared" si="82"/>
        <v>6192376.6500000004</v>
      </c>
      <c r="K206" s="92">
        <f t="shared" si="82"/>
        <v>6192376.6500000004</v>
      </c>
      <c r="L206" s="92">
        <f t="shared" si="82"/>
        <v>6192376.6500000004</v>
      </c>
      <c r="M206" s="92">
        <f t="shared" si="82"/>
        <v>6192376.6500000004</v>
      </c>
      <c r="N206" s="171" t="s">
        <v>75</v>
      </c>
      <c r="O206" s="152" t="s">
        <v>68</v>
      </c>
      <c r="P206" s="152">
        <v>6.8</v>
      </c>
      <c r="Q206" s="152">
        <v>6.8</v>
      </c>
      <c r="R206" s="152">
        <v>6.8</v>
      </c>
      <c r="S206" s="152">
        <v>6.8</v>
      </c>
      <c r="T206" s="152">
        <v>6.8</v>
      </c>
      <c r="U206" s="152">
        <v>6.8</v>
      </c>
      <c r="V206" s="152">
        <v>6.8</v>
      </c>
    </row>
    <row r="207" spans="1:22" ht="22.5" customHeight="1" x14ac:dyDescent="0.25">
      <c r="B207" s="187"/>
      <c r="C207" s="169"/>
      <c r="D207" s="169"/>
      <c r="E207" s="181"/>
      <c r="F207" s="97" t="s">
        <v>24</v>
      </c>
      <c r="G207" s="92">
        <f>SUM(H207:M207)</f>
        <v>36405296.18</v>
      </c>
      <c r="H207" s="88">
        <v>5188060.74</v>
      </c>
      <c r="I207" s="92">
        <v>6447728.8399999999</v>
      </c>
      <c r="J207" s="88">
        <v>6192376.6500000004</v>
      </c>
      <c r="K207" s="88">
        <v>6192376.6500000004</v>
      </c>
      <c r="L207" s="88">
        <v>6192376.6500000004</v>
      </c>
      <c r="M207" s="88">
        <v>6192376.6500000004</v>
      </c>
      <c r="N207" s="172"/>
      <c r="O207" s="153"/>
      <c r="P207" s="153"/>
      <c r="Q207" s="153"/>
      <c r="R207" s="153"/>
      <c r="S207" s="153"/>
      <c r="T207" s="153"/>
      <c r="U207" s="153"/>
      <c r="V207" s="153"/>
    </row>
    <row r="208" spans="1:22" ht="30" customHeight="1" x14ac:dyDescent="0.25">
      <c r="B208" s="188"/>
      <c r="C208" s="170"/>
      <c r="D208" s="170"/>
      <c r="E208" s="182"/>
      <c r="F208" s="97" t="s">
        <v>25</v>
      </c>
      <c r="G208" s="92">
        <f>SUM(H208:M208)</f>
        <v>0</v>
      </c>
      <c r="H208" s="92">
        <v>0</v>
      </c>
      <c r="I208" s="92">
        <v>0</v>
      </c>
      <c r="J208" s="88">
        <v>0</v>
      </c>
      <c r="K208" s="92">
        <v>0</v>
      </c>
      <c r="L208" s="92">
        <v>0</v>
      </c>
      <c r="M208" s="92">
        <v>0</v>
      </c>
      <c r="N208" s="173"/>
      <c r="O208" s="154"/>
      <c r="P208" s="154"/>
      <c r="Q208" s="154"/>
      <c r="R208" s="154"/>
      <c r="S208" s="154"/>
      <c r="T208" s="154"/>
      <c r="U208" s="154"/>
      <c r="V208" s="154"/>
    </row>
    <row r="209" spans="1:22" ht="23.45" customHeight="1" x14ac:dyDescent="0.25">
      <c r="A209" s="180"/>
      <c r="B209" s="186" t="s">
        <v>131</v>
      </c>
      <c r="C209" s="168">
        <v>2025</v>
      </c>
      <c r="D209" s="168">
        <v>2030</v>
      </c>
      <c r="E209" s="180" t="s">
        <v>135</v>
      </c>
      <c r="F209" s="97" t="s">
        <v>17</v>
      </c>
      <c r="G209" s="92">
        <f>G210+G211</f>
        <v>8109637</v>
      </c>
      <c r="H209" s="92">
        <f>H210+H211</f>
        <v>5330596</v>
      </c>
      <c r="I209" s="92">
        <f t="shared" ref="I209:M209" si="83">I210+I211</f>
        <v>2779041</v>
      </c>
      <c r="J209" s="92">
        <f t="shared" si="83"/>
        <v>0</v>
      </c>
      <c r="K209" s="88">
        <f t="shared" si="83"/>
        <v>0</v>
      </c>
      <c r="L209" s="92">
        <f t="shared" si="83"/>
        <v>0</v>
      </c>
      <c r="M209" s="92">
        <f t="shared" si="83"/>
        <v>0</v>
      </c>
      <c r="N209" s="171" t="s">
        <v>124</v>
      </c>
      <c r="O209" s="168" t="s">
        <v>68</v>
      </c>
      <c r="P209" s="168">
        <v>100</v>
      </c>
      <c r="Q209" s="168">
        <v>100</v>
      </c>
      <c r="R209" s="168">
        <v>100</v>
      </c>
      <c r="S209" s="168"/>
      <c r="T209" s="168"/>
      <c r="U209" s="168"/>
      <c r="V209" s="168"/>
    </row>
    <row r="210" spans="1:22" ht="33" customHeight="1" x14ac:dyDescent="0.25">
      <c r="A210" s="181"/>
      <c r="B210" s="187"/>
      <c r="C210" s="169"/>
      <c r="D210" s="169"/>
      <c r="E210" s="181"/>
      <c r="F210" s="97" t="s">
        <v>24</v>
      </c>
      <c r="G210" s="92">
        <f>SUM(H210:M210)</f>
        <v>2551555</v>
      </c>
      <c r="H210" s="88">
        <v>2551555</v>
      </c>
      <c r="I210" s="88">
        <v>0</v>
      </c>
      <c r="J210" s="88">
        <v>0</v>
      </c>
      <c r="K210" s="88">
        <v>0</v>
      </c>
      <c r="L210" s="88">
        <v>0</v>
      </c>
      <c r="M210" s="88">
        <v>0</v>
      </c>
      <c r="N210" s="172"/>
      <c r="O210" s="169"/>
      <c r="P210" s="169"/>
      <c r="Q210" s="169"/>
      <c r="R210" s="169"/>
      <c r="S210" s="169"/>
      <c r="T210" s="169"/>
      <c r="U210" s="169"/>
      <c r="V210" s="169"/>
    </row>
    <row r="211" spans="1:22" ht="46.5" customHeight="1" x14ac:dyDescent="0.25">
      <c r="A211" s="182"/>
      <c r="B211" s="188"/>
      <c r="C211" s="170"/>
      <c r="D211" s="170"/>
      <c r="E211" s="182"/>
      <c r="F211" s="97" t="s">
        <v>25</v>
      </c>
      <c r="G211" s="92">
        <f>SUM(H211:M211)</f>
        <v>5558082</v>
      </c>
      <c r="H211" s="92">
        <v>2779041</v>
      </c>
      <c r="I211" s="92">
        <v>2779041</v>
      </c>
      <c r="J211" s="92">
        <v>0</v>
      </c>
      <c r="K211" s="92">
        <v>0</v>
      </c>
      <c r="L211" s="92">
        <v>0</v>
      </c>
      <c r="M211" s="92">
        <v>0</v>
      </c>
      <c r="N211" s="173"/>
      <c r="O211" s="170"/>
      <c r="P211" s="170"/>
      <c r="Q211" s="170"/>
      <c r="R211" s="170"/>
      <c r="S211" s="170"/>
      <c r="T211" s="170"/>
      <c r="U211" s="170"/>
      <c r="V211" s="170"/>
    </row>
    <row r="212" spans="1:22" s="81" customFormat="1" ht="35.25" customHeight="1" x14ac:dyDescent="0.25">
      <c r="A212" s="105"/>
      <c r="B212" s="186" t="s">
        <v>209</v>
      </c>
      <c r="C212" s="168">
        <v>2025</v>
      </c>
      <c r="D212" s="168">
        <v>2030</v>
      </c>
      <c r="E212" s="180" t="s">
        <v>135</v>
      </c>
      <c r="F212" s="97" t="s">
        <v>17</v>
      </c>
      <c r="G212" s="92">
        <f t="shared" ref="G212:G214" si="84">H212+I212</f>
        <v>1201794</v>
      </c>
      <c r="H212" s="92">
        <f>H213+H214</f>
        <v>603917</v>
      </c>
      <c r="I212" s="92">
        <f t="shared" ref="I212:M212" si="85">I213+I214</f>
        <v>597877</v>
      </c>
      <c r="J212" s="92">
        <f t="shared" si="85"/>
        <v>0</v>
      </c>
      <c r="K212" s="92">
        <f t="shared" si="85"/>
        <v>0</v>
      </c>
      <c r="L212" s="92">
        <f t="shared" si="85"/>
        <v>0</v>
      </c>
      <c r="M212" s="92">
        <f t="shared" si="85"/>
        <v>0</v>
      </c>
      <c r="N212" s="171" t="s">
        <v>124</v>
      </c>
      <c r="O212" s="152" t="s">
        <v>68</v>
      </c>
      <c r="P212" s="168">
        <v>100</v>
      </c>
      <c r="Q212" s="168">
        <v>100</v>
      </c>
      <c r="R212" s="168">
        <v>100</v>
      </c>
      <c r="S212" s="152"/>
      <c r="T212" s="152"/>
      <c r="U212" s="152"/>
      <c r="V212" s="152"/>
    </row>
    <row r="213" spans="1:22" s="81" customFormat="1" ht="36" customHeight="1" x14ac:dyDescent="0.25">
      <c r="A213" s="105"/>
      <c r="B213" s="187"/>
      <c r="C213" s="169"/>
      <c r="D213" s="169"/>
      <c r="E213" s="181"/>
      <c r="F213" s="97" t="s">
        <v>24</v>
      </c>
      <c r="G213" s="92">
        <f t="shared" si="84"/>
        <v>6040</v>
      </c>
      <c r="H213" s="88">
        <v>6040</v>
      </c>
      <c r="I213" s="88">
        <v>0</v>
      </c>
      <c r="J213" s="88">
        <v>0</v>
      </c>
      <c r="K213" s="88">
        <v>0</v>
      </c>
      <c r="L213" s="88">
        <v>0</v>
      </c>
      <c r="M213" s="88">
        <v>0</v>
      </c>
      <c r="N213" s="172"/>
      <c r="O213" s="153"/>
      <c r="P213" s="169"/>
      <c r="Q213" s="169"/>
      <c r="R213" s="169"/>
      <c r="S213" s="153"/>
      <c r="T213" s="153"/>
      <c r="U213" s="153"/>
      <c r="V213" s="153"/>
    </row>
    <row r="214" spans="1:22" s="81" customFormat="1" ht="38.25" customHeight="1" x14ac:dyDescent="0.25">
      <c r="A214" s="105"/>
      <c r="B214" s="188"/>
      <c r="C214" s="170"/>
      <c r="D214" s="170"/>
      <c r="E214" s="182"/>
      <c r="F214" s="97" t="s">
        <v>25</v>
      </c>
      <c r="G214" s="92">
        <f t="shared" si="84"/>
        <v>1195754</v>
      </c>
      <c r="H214" s="92">
        <v>597877</v>
      </c>
      <c r="I214" s="92">
        <v>597877</v>
      </c>
      <c r="J214" s="92">
        <v>0</v>
      </c>
      <c r="K214" s="92">
        <v>0</v>
      </c>
      <c r="L214" s="92">
        <v>0</v>
      </c>
      <c r="M214" s="92">
        <v>0</v>
      </c>
      <c r="N214" s="173"/>
      <c r="O214" s="154"/>
      <c r="P214" s="170"/>
      <c r="Q214" s="170"/>
      <c r="R214" s="170"/>
      <c r="S214" s="154"/>
      <c r="T214" s="154"/>
      <c r="U214" s="154"/>
      <c r="V214" s="154"/>
    </row>
    <row r="215" spans="1:22" s="104" customFormat="1" ht="44.25" customHeight="1" x14ac:dyDescent="0.25">
      <c r="A215" s="62"/>
      <c r="B215" s="238" t="s">
        <v>115</v>
      </c>
      <c r="C215" s="168">
        <v>2025</v>
      </c>
      <c r="D215" s="168">
        <v>2030</v>
      </c>
      <c r="E215" s="174" t="s">
        <v>137</v>
      </c>
      <c r="F215" s="125" t="s">
        <v>17</v>
      </c>
      <c r="G215" s="88" t="s">
        <v>31</v>
      </c>
      <c r="H215" s="88" t="s">
        <v>31</v>
      </c>
      <c r="I215" s="88" t="s">
        <v>31</v>
      </c>
      <c r="J215" s="88" t="s">
        <v>31</v>
      </c>
      <c r="K215" s="88">
        <v>0</v>
      </c>
      <c r="L215" s="88">
        <v>0</v>
      </c>
      <c r="M215" s="88">
        <v>0</v>
      </c>
      <c r="N215" s="171" t="s">
        <v>31</v>
      </c>
      <c r="O215" s="152" t="s">
        <v>31</v>
      </c>
      <c r="P215" s="152" t="s">
        <v>31</v>
      </c>
      <c r="Q215" s="152" t="s">
        <v>31</v>
      </c>
      <c r="R215" s="152" t="s">
        <v>31</v>
      </c>
      <c r="S215" s="152" t="s">
        <v>31</v>
      </c>
      <c r="T215" s="152" t="s">
        <v>31</v>
      </c>
      <c r="U215" s="152" t="s">
        <v>31</v>
      </c>
      <c r="V215" s="152" t="s">
        <v>31</v>
      </c>
    </row>
    <row r="216" spans="1:22" s="104" customFormat="1" ht="38.25" customHeight="1" x14ac:dyDescent="0.25">
      <c r="A216" s="62"/>
      <c r="B216" s="239"/>
      <c r="C216" s="169"/>
      <c r="D216" s="169"/>
      <c r="E216" s="175"/>
      <c r="F216" s="125" t="s">
        <v>24</v>
      </c>
      <c r="G216" s="88" t="s">
        <v>31</v>
      </c>
      <c r="H216" s="88" t="s">
        <v>31</v>
      </c>
      <c r="I216" s="88" t="s">
        <v>31</v>
      </c>
      <c r="J216" s="88" t="s">
        <v>31</v>
      </c>
      <c r="K216" s="88">
        <v>0</v>
      </c>
      <c r="L216" s="88">
        <v>0</v>
      </c>
      <c r="M216" s="88">
        <v>0</v>
      </c>
      <c r="N216" s="172"/>
      <c r="O216" s="153"/>
      <c r="P216" s="153"/>
      <c r="Q216" s="153"/>
      <c r="R216" s="153"/>
      <c r="S216" s="153"/>
      <c r="T216" s="153"/>
      <c r="U216" s="153"/>
      <c r="V216" s="153"/>
    </row>
    <row r="217" spans="1:22" s="104" customFormat="1" ht="38.25" customHeight="1" x14ac:dyDescent="0.25">
      <c r="A217" s="62"/>
      <c r="B217" s="240"/>
      <c r="C217" s="170"/>
      <c r="D217" s="170"/>
      <c r="E217" s="176"/>
      <c r="F217" s="125" t="s">
        <v>25</v>
      </c>
      <c r="G217" s="88" t="s">
        <v>31</v>
      </c>
      <c r="H217" s="88" t="s">
        <v>31</v>
      </c>
      <c r="I217" s="88" t="s">
        <v>31</v>
      </c>
      <c r="J217" s="88" t="s">
        <v>31</v>
      </c>
      <c r="K217" s="88">
        <v>0</v>
      </c>
      <c r="L217" s="88">
        <v>0</v>
      </c>
      <c r="M217" s="88">
        <v>0</v>
      </c>
      <c r="N217" s="173"/>
      <c r="O217" s="154"/>
      <c r="P217" s="154"/>
      <c r="Q217" s="154"/>
      <c r="R217" s="154"/>
      <c r="S217" s="154"/>
      <c r="T217" s="154"/>
      <c r="U217" s="154"/>
      <c r="V217" s="154"/>
    </row>
    <row r="218" spans="1:22" s="60" customFormat="1" ht="42" customHeight="1" x14ac:dyDescent="0.25">
      <c r="A218" s="15"/>
      <c r="B218" s="186" t="s">
        <v>39</v>
      </c>
      <c r="C218" s="168">
        <v>2025</v>
      </c>
      <c r="D218" s="168">
        <v>2030</v>
      </c>
      <c r="E218" s="180" t="s">
        <v>135</v>
      </c>
      <c r="F218" s="97" t="s">
        <v>17</v>
      </c>
      <c r="G218" s="92">
        <f t="shared" ref="G218:M218" si="86">G219+G220</f>
        <v>88923821.960000008</v>
      </c>
      <c r="H218" s="92">
        <f t="shared" si="86"/>
        <v>22172608.84</v>
      </c>
      <c r="I218" s="92">
        <f t="shared" si="86"/>
        <v>20456995.719999999</v>
      </c>
      <c r="J218" s="88">
        <f t="shared" si="86"/>
        <v>11573554.35</v>
      </c>
      <c r="K218" s="92">
        <f t="shared" si="86"/>
        <v>11573554.35</v>
      </c>
      <c r="L218" s="92">
        <f t="shared" si="86"/>
        <v>11573554.35</v>
      </c>
      <c r="M218" s="92">
        <f t="shared" si="86"/>
        <v>11573554.35</v>
      </c>
      <c r="N218" s="171"/>
      <c r="O218" s="152"/>
      <c r="P218" s="152"/>
      <c r="Q218" s="152"/>
      <c r="R218" s="152"/>
      <c r="S218" s="152"/>
      <c r="T218" s="152"/>
      <c r="U218" s="152"/>
      <c r="V218" s="152"/>
    </row>
    <row r="219" spans="1:22" s="60" customFormat="1" ht="44.25" customHeight="1" x14ac:dyDescent="0.25">
      <c r="A219" s="15"/>
      <c r="B219" s="187"/>
      <c r="C219" s="169"/>
      <c r="D219" s="169"/>
      <c r="E219" s="181"/>
      <c r="F219" s="97" t="s">
        <v>24</v>
      </c>
      <c r="G219" s="92">
        <f>SUM(H219:M219)</f>
        <v>74508543.960000008</v>
      </c>
      <c r="H219" s="92">
        <f>H222+H225</f>
        <v>14964969.84</v>
      </c>
      <c r="I219" s="92">
        <f t="shared" ref="I219:M219" si="87">I222+I225</f>
        <v>13249356.720000001</v>
      </c>
      <c r="J219" s="92">
        <f t="shared" si="87"/>
        <v>11573554.35</v>
      </c>
      <c r="K219" s="92">
        <f t="shared" si="87"/>
        <v>11573554.35</v>
      </c>
      <c r="L219" s="92">
        <f t="shared" si="87"/>
        <v>11573554.35</v>
      </c>
      <c r="M219" s="92">
        <f t="shared" si="87"/>
        <v>11573554.35</v>
      </c>
      <c r="N219" s="172"/>
      <c r="O219" s="153"/>
      <c r="P219" s="153"/>
      <c r="Q219" s="153"/>
      <c r="R219" s="153"/>
      <c r="S219" s="153"/>
      <c r="T219" s="153"/>
      <c r="U219" s="153"/>
      <c r="V219" s="153"/>
    </row>
    <row r="220" spans="1:22" s="60" customFormat="1" ht="47.25" customHeight="1" x14ac:dyDescent="0.25">
      <c r="A220" s="15"/>
      <c r="B220" s="188"/>
      <c r="C220" s="170"/>
      <c r="D220" s="170"/>
      <c r="E220" s="182"/>
      <c r="F220" s="97" t="s">
        <v>25</v>
      </c>
      <c r="G220" s="92">
        <f>SUM(H220:M220)</f>
        <v>14415278</v>
      </c>
      <c r="H220" s="92">
        <f>H226+H223</f>
        <v>7207639</v>
      </c>
      <c r="I220" s="92">
        <f t="shared" ref="I220:M220" si="88">I226+I223</f>
        <v>7207639</v>
      </c>
      <c r="J220" s="92">
        <f t="shared" si="88"/>
        <v>0</v>
      </c>
      <c r="K220" s="92">
        <f t="shared" si="88"/>
        <v>0</v>
      </c>
      <c r="L220" s="92">
        <f t="shared" si="88"/>
        <v>0</v>
      </c>
      <c r="M220" s="92">
        <f t="shared" si="88"/>
        <v>0</v>
      </c>
      <c r="N220" s="173"/>
      <c r="O220" s="154"/>
      <c r="P220" s="154"/>
      <c r="Q220" s="154"/>
      <c r="R220" s="154"/>
      <c r="S220" s="154"/>
      <c r="T220" s="154"/>
      <c r="U220" s="154"/>
      <c r="V220" s="154"/>
    </row>
    <row r="221" spans="1:22" ht="32.25" customHeight="1" x14ac:dyDescent="0.25">
      <c r="A221" s="15"/>
      <c r="B221" s="186" t="s">
        <v>34</v>
      </c>
      <c r="C221" s="168">
        <v>2025</v>
      </c>
      <c r="D221" s="168">
        <v>2030</v>
      </c>
      <c r="E221" s="180" t="s">
        <v>137</v>
      </c>
      <c r="F221" s="97" t="s">
        <v>17</v>
      </c>
      <c r="G221" s="92">
        <f t="shared" ref="G221:M221" si="89">G222+G223</f>
        <v>74435738.960000008</v>
      </c>
      <c r="H221" s="92">
        <f t="shared" si="89"/>
        <v>14892164.84</v>
      </c>
      <c r="I221" s="92">
        <f t="shared" si="89"/>
        <v>13249356.720000001</v>
      </c>
      <c r="J221" s="88">
        <f t="shared" si="89"/>
        <v>11573554.35</v>
      </c>
      <c r="K221" s="92">
        <f t="shared" si="89"/>
        <v>11573554.35</v>
      </c>
      <c r="L221" s="92">
        <f t="shared" si="89"/>
        <v>11573554.35</v>
      </c>
      <c r="M221" s="92">
        <f t="shared" si="89"/>
        <v>11573554.35</v>
      </c>
      <c r="N221" s="171" t="s">
        <v>76</v>
      </c>
      <c r="O221" s="152" t="s">
        <v>68</v>
      </c>
      <c r="P221" s="152">
        <v>100</v>
      </c>
      <c r="Q221" s="152">
        <v>100</v>
      </c>
      <c r="R221" s="152">
        <v>100</v>
      </c>
      <c r="S221" s="152">
        <v>100</v>
      </c>
      <c r="T221" s="152">
        <v>100</v>
      </c>
      <c r="U221" s="152">
        <v>100</v>
      </c>
      <c r="V221" s="152">
        <v>100</v>
      </c>
    </row>
    <row r="222" spans="1:22" ht="36" customHeight="1" x14ac:dyDescent="0.25">
      <c r="A222" s="15"/>
      <c r="B222" s="187"/>
      <c r="C222" s="169"/>
      <c r="D222" s="169"/>
      <c r="E222" s="181"/>
      <c r="F222" s="97" t="s">
        <v>24</v>
      </c>
      <c r="G222" s="92">
        <f>SUM(H222:M222)</f>
        <v>74435738.960000008</v>
      </c>
      <c r="H222" s="92">
        <v>14892164.84</v>
      </c>
      <c r="I222" s="92">
        <v>13249356.720000001</v>
      </c>
      <c r="J222" s="88">
        <v>11573554.35</v>
      </c>
      <c r="K222" s="88">
        <v>11573554.35</v>
      </c>
      <c r="L222" s="88">
        <v>11573554.35</v>
      </c>
      <c r="M222" s="88">
        <v>11573554.35</v>
      </c>
      <c r="N222" s="172"/>
      <c r="O222" s="153"/>
      <c r="P222" s="153"/>
      <c r="Q222" s="153"/>
      <c r="R222" s="153"/>
      <c r="S222" s="153"/>
      <c r="T222" s="153"/>
      <c r="U222" s="153"/>
      <c r="V222" s="153"/>
    </row>
    <row r="223" spans="1:22" ht="31.5" customHeight="1" x14ac:dyDescent="0.25">
      <c r="A223" s="15"/>
      <c r="B223" s="188"/>
      <c r="C223" s="170"/>
      <c r="D223" s="170"/>
      <c r="E223" s="182"/>
      <c r="F223" s="97" t="s">
        <v>25</v>
      </c>
      <c r="G223" s="92">
        <f>SUM(H223:M223)</f>
        <v>0</v>
      </c>
      <c r="H223" s="92">
        <v>0</v>
      </c>
      <c r="I223" s="92">
        <v>0</v>
      </c>
      <c r="J223" s="88">
        <v>0</v>
      </c>
      <c r="K223" s="92">
        <v>0</v>
      </c>
      <c r="L223" s="88">
        <v>0</v>
      </c>
      <c r="M223" s="92">
        <v>0</v>
      </c>
      <c r="N223" s="173"/>
      <c r="O223" s="154"/>
      <c r="P223" s="154"/>
      <c r="Q223" s="154"/>
      <c r="R223" s="154"/>
      <c r="S223" s="154"/>
      <c r="T223" s="154"/>
      <c r="U223" s="154"/>
      <c r="V223" s="154"/>
    </row>
    <row r="224" spans="1:22" ht="32.25" customHeight="1" x14ac:dyDescent="0.25">
      <c r="A224" s="241"/>
      <c r="B224" s="186" t="s">
        <v>134</v>
      </c>
      <c r="C224" s="168">
        <v>2025</v>
      </c>
      <c r="D224" s="168">
        <v>2030</v>
      </c>
      <c r="E224" s="180" t="s">
        <v>137</v>
      </c>
      <c r="F224" s="97" t="s">
        <v>17</v>
      </c>
      <c r="G224" s="92">
        <f>G225+G226</f>
        <v>14488083</v>
      </c>
      <c r="H224" s="92">
        <f>H225+H226</f>
        <v>7280444</v>
      </c>
      <c r="I224" s="92">
        <f t="shared" ref="I224:M224" si="90">I225+I226</f>
        <v>7207639</v>
      </c>
      <c r="J224" s="92">
        <f t="shared" si="90"/>
        <v>0</v>
      </c>
      <c r="K224" s="92">
        <f t="shared" si="90"/>
        <v>0</v>
      </c>
      <c r="L224" s="92">
        <f t="shared" si="90"/>
        <v>0</v>
      </c>
      <c r="M224" s="92">
        <f t="shared" si="90"/>
        <v>0</v>
      </c>
      <c r="N224" s="171" t="s">
        <v>120</v>
      </c>
      <c r="O224" s="205" t="s">
        <v>68</v>
      </c>
      <c r="P224" s="152"/>
      <c r="Q224" s="152"/>
      <c r="R224" s="152"/>
      <c r="S224" s="152"/>
      <c r="T224" s="152"/>
      <c r="U224" s="152"/>
      <c r="V224" s="152"/>
    </row>
    <row r="225" spans="1:22" ht="32.25" customHeight="1" x14ac:dyDescent="0.25">
      <c r="A225" s="242"/>
      <c r="B225" s="187"/>
      <c r="C225" s="169"/>
      <c r="D225" s="169"/>
      <c r="E225" s="181"/>
      <c r="F225" s="97" t="s">
        <v>24</v>
      </c>
      <c r="G225" s="92">
        <f>SUM(H225:M225)</f>
        <v>72805</v>
      </c>
      <c r="H225" s="92">
        <v>72805</v>
      </c>
      <c r="I225" s="92">
        <v>0</v>
      </c>
      <c r="J225" s="92">
        <v>0</v>
      </c>
      <c r="K225" s="92">
        <v>0</v>
      </c>
      <c r="L225" s="92">
        <v>0</v>
      </c>
      <c r="M225" s="92">
        <v>0</v>
      </c>
      <c r="N225" s="172"/>
      <c r="O225" s="206"/>
      <c r="P225" s="153"/>
      <c r="Q225" s="153"/>
      <c r="R225" s="153"/>
      <c r="S225" s="153"/>
      <c r="T225" s="153"/>
      <c r="U225" s="153"/>
      <c r="V225" s="153"/>
    </row>
    <row r="226" spans="1:22" ht="32.25" customHeight="1" x14ac:dyDescent="0.25">
      <c r="A226" s="243"/>
      <c r="B226" s="188"/>
      <c r="C226" s="170"/>
      <c r="D226" s="170"/>
      <c r="E226" s="182"/>
      <c r="F226" s="97" t="s">
        <v>25</v>
      </c>
      <c r="G226" s="92">
        <f>SUM(H226:M226)</f>
        <v>14415278</v>
      </c>
      <c r="H226" s="92">
        <v>7207639</v>
      </c>
      <c r="I226" s="92">
        <v>7207639</v>
      </c>
      <c r="J226" s="92">
        <v>0</v>
      </c>
      <c r="K226" s="92">
        <v>0</v>
      </c>
      <c r="L226" s="92">
        <v>0</v>
      </c>
      <c r="M226" s="92">
        <v>0</v>
      </c>
      <c r="N226" s="173"/>
      <c r="O226" s="207"/>
      <c r="P226" s="154"/>
      <c r="Q226" s="154"/>
      <c r="R226" s="154"/>
      <c r="S226" s="154"/>
      <c r="T226" s="154"/>
      <c r="U226" s="154"/>
      <c r="V226" s="154"/>
    </row>
    <row r="227" spans="1:22" s="83" customFormat="1" ht="31.15" customHeight="1" x14ac:dyDescent="0.25">
      <c r="A227" s="221"/>
      <c r="B227" s="244" t="s">
        <v>40</v>
      </c>
      <c r="C227" s="183"/>
      <c r="D227" s="183"/>
      <c r="E227" s="183"/>
      <c r="F227" s="17" t="s">
        <v>17</v>
      </c>
      <c r="G227" s="138">
        <f>G228+G229</f>
        <v>366138038.13999999</v>
      </c>
      <c r="H227" s="138">
        <f>H228+H229</f>
        <v>94370641.579999998</v>
      </c>
      <c r="I227" s="138">
        <f t="shared" ref="I227:M227" si="91">I228+I229</f>
        <v>84554796.560000002</v>
      </c>
      <c r="J227" s="138">
        <f t="shared" si="91"/>
        <v>46803150</v>
      </c>
      <c r="K227" s="138">
        <f t="shared" si="91"/>
        <v>46803150</v>
      </c>
      <c r="L227" s="138">
        <f t="shared" si="91"/>
        <v>46803150</v>
      </c>
      <c r="M227" s="138">
        <f t="shared" si="91"/>
        <v>46803150</v>
      </c>
      <c r="N227" s="177" t="s">
        <v>16</v>
      </c>
      <c r="O227" s="177" t="s">
        <v>16</v>
      </c>
      <c r="P227" s="177" t="s">
        <v>16</v>
      </c>
      <c r="Q227" s="177" t="s">
        <v>16</v>
      </c>
      <c r="R227" s="177" t="s">
        <v>16</v>
      </c>
      <c r="S227" s="177" t="s">
        <v>16</v>
      </c>
      <c r="T227" s="177" t="s">
        <v>16</v>
      </c>
      <c r="U227" s="177" t="s">
        <v>16</v>
      </c>
      <c r="V227" s="177" t="s">
        <v>16</v>
      </c>
    </row>
    <row r="228" spans="1:22" s="83" customFormat="1" ht="26.45" customHeight="1" x14ac:dyDescent="0.25">
      <c r="A228" s="222"/>
      <c r="B228" s="245"/>
      <c r="C228" s="184"/>
      <c r="D228" s="184"/>
      <c r="E228" s="184"/>
      <c r="F228" s="17" t="s">
        <v>24</v>
      </c>
      <c r="G228" s="139">
        <f>SUM(H228:M228)</f>
        <v>294497054.13999999</v>
      </c>
      <c r="H228" s="138">
        <f>H168+H180+H195+H204+H219</f>
        <v>58550149.579999998</v>
      </c>
      <c r="I228" s="138">
        <f t="shared" ref="I228:M228" si="92">I168+I180+I195+I204+I219</f>
        <v>48734304.560000002</v>
      </c>
      <c r="J228" s="138">
        <f t="shared" si="92"/>
        <v>46803150</v>
      </c>
      <c r="K228" s="138">
        <f t="shared" si="92"/>
        <v>46803150</v>
      </c>
      <c r="L228" s="138">
        <f t="shared" si="92"/>
        <v>46803150</v>
      </c>
      <c r="M228" s="138">
        <f t="shared" si="92"/>
        <v>46803150</v>
      </c>
      <c r="N228" s="178"/>
      <c r="O228" s="178"/>
      <c r="P228" s="178"/>
      <c r="Q228" s="178"/>
      <c r="R228" s="178"/>
      <c r="S228" s="178"/>
      <c r="T228" s="178"/>
      <c r="U228" s="178"/>
      <c r="V228" s="178"/>
    </row>
    <row r="229" spans="1:22" s="83" customFormat="1" ht="36.6" customHeight="1" x14ac:dyDescent="0.25">
      <c r="A229" s="223"/>
      <c r="B229" s="246"/>
      <c r="C229" s="185"/>
      <c r="D229" s="185"/>
      <c r="E229" s="185"/>
      <c r="F229" s="17" t="s">
        <v>25</v>
      </c>
      <c r="G229" s="139">
        <f>SUM(H229:M229)</f>
        <v>71640984</v>
      </c>
      <c r="H229" s="139">
        <f>H169+H181+H196+H205+H220</f>
        <v>35820492</v>
      </c>
      <c r="I229" s="139">
        <f t="shared" ref="I229:M229" si="93">I169+I181+I196+I205+I220</f>
        <v>35820492</v>
      </c>
      <c r="J229" s="139">
        <f t="shared" si="93"/>
        <v>0</v>
      </c>
      <c r="K229" s="139">
        <f t="shared" si="93"/>
        <v>0</v>
      </c>
      <c r="L229" s="139">
        <f t="shared" si="93"/>
        <v>0</v>
      </c>
      <c r="M229" s="139">
        <f t="shared" si="93"/>
        <v>0</v>
      </c>
      <c r="N229" s="179"/>
      <c r="O229" s="179"/>
      <c r="P229" s="179"/>
      <c r="Q229" s="179"/>
      <c r="R229" s="179"/>
      <c r="S229" s="179"/>
      <c r="T229" s="179"/>
      <c r="U229" s="179"/>
      <c r="V229" s="179"/>
    </row>
    <row r="230" spans="1:22" ht="125.25" customHeight="1" x14ac:dyDescent="0.25">
      <c r="A230" s="221"/>
      <c r="B230" s="112" t="s">
        <v>65</v>
      </c>
      <c r="C230" s="127">
        <v>2025</v>
      </c>
      <c r="D230" s="127">
        <v>2030</v>
      </c>
      <c r="E230" s="127"/>
      <c r="F230" s="127" t="s">
        <v>16</v>
      </c>
      <c r="G230" s="94" t="s">
        <v>16</v>
      </c>
      <c r="H230" s="94" t="s">
        <v>16</v>
      </c>
      <c r="I230" s="94" t="s">
        <v>16</v>
      </c>
      <c r="J230" s="87" t="s">
        <v>16</v>
      </c>
      <c r="K230" s="94" t="s">
        <v>16</v>
      </c>
      <c r="L230" s="94" t="s">
        <v>16</v>
      </c>
      <c r="M230" s="94" t="s">
        <v>16</v>
      </c>
      <c r="N230" s="127" t="s">
        <v>16</v>
      </c>
      <c r="O230" s="4" t="s">
        <v>16</v>
      </c>
      <c r="P230" s="4" t="s">
        <v>16</v>
      </c>
      <c r="Q230" s="4" t="s">
        <v>16</v>
      </c>
      <c r="R230" s="4" t="s">
        <v>16</v>
      </c>
      <c r="S230" s="4" t="s">
        <v>16</v>
      </c>
      <c r="T230" s="4" t="s">
        <v>16</v>
      </c>
      <c r="U230" s="4" t="s">
        <v>16</v>
      </c>
      <c r="V230" s="4" t="s">
        <v>16</v>
      </c>
    </row>
    <row r="231" spans="1:22" ht="161.25" customHeight="1" x14ac:dyDescent="0.25">
      <c r="A231" s="222"/>
      <c r="B231" s="112" t="s">
        <v>55</v>
      </c>
      <c r="C231" s="127">
        <v>2025</v>
      </c>
      <c r="D231" s="127">
        <v>2030</v>
      </c>
      <c r="E231" s="127" t="s">
        <v>16</v>
      </c>
      <c r="F231" s="127" t="s">
        <v>16</v>
      </c>
      <c r="G231" s="94" t="s">
        <v>16</v>
      </c>
      <c r="H231" s="94" t="s">
        <v>16</v>
      </c>
      <c r="I231" s="94" t="s">
        <v>16</v>
      </c>
      <c r="J231" s="87" t="s">
        <v>16</v>
      </c>
      <c r="K231" s="94" t="s">
        <v>16</v>
      </c>
      <c r="L231" s="94" t="s">
        <v>16</v>
      </c>
      <c r="M231" s="94" t="s">
        <v>16</v>
      </c>
      <c r="N231" s="127" t="s">
        <v>16</v>
      </c>
      <c r="O231" s="4" t="s">
        <v>16</v>
      </c>
      <c r="P231" s="4" t="s">
        <v>16</v>
      </c>
      <c r="Q231" s="4" t="s">
        <v>16</v>
      </c>
      <c r="R231" s="4" t="s">
        <v>16</v>
      </c>
      <c r="S231" s="4" t="s">
        <v>16</v>
      </c>
      <c r="T231" s="4" t="s">
        <v>16</v>
      </c>
      <c r="U231" s="4" t="s">
        <v>16</v>
      </c>
      <c r="V231" s="4" t="s">
        <v>16</v>
      </c>
    </row>
    <row r="232" spans="1:22" ht="53.45" customHeight="1" x14ac:dyDescent="0.25">
      <c r="A232" s="223"/>
      <c r="B232" s="186" t="s">
        <v>41</v>
      </c>
      <c r="C232" s="168">
        <v>2025</v>
      </c>
      <c r="D232" s="168">
        <v>2030</v>
      </c>
      <c r="E232" s="180" t="s">
        <v>56</v>
      </c>
      <c r="F232" s="97" t="s">
        <v>17</v>
      </c>
      <c r="G232" s="94" t="s">
        <v>16</v>
      </c>
      <c r="H232" s="94" t="s">
        <v>16</v>
      </c>
      <c r="I232" s="94" t="s">
        <v>16</v>
      </c>
      <c r="J232" s="87" t="s">
        <v>16</v>
      </c>
      <c r="K232" s="94" t="s">
        <v>16</v>
      </c>
      <c r="L232" s="94" t="s">
        <v>16</v>
      </c>
      <c r="M232" s="94" t="s">
        <v>16</v>
      </c>
      <c r="N232" s="168" t="s">
        <v>16</v>
      </c>
      <c r="O232" s="152" t="s">
        <v>16</v>
      </c>
      <c r="P232" s="152" t="s">
        <v>16</v>
      </c>
      <c r="Q232" s="152" t="s">
        <v>16</v>
      </c>
      <c r="R232" s="152" t="s">
        <v>16</v>
      </c>
      <c r="S232" s="152" t="s">
        <v>16</v>
      </c>
      <c r="T232" s="152" t="s">
        <v>16</v>
      </c>
      <c r="U232" s="152" t="s">
        <v>16</v>
      </c>
      <c r="V232" s="152" t="s">
        <v>16</v>
      </c>
    </row>
    <row r="233" spans="1:22" ht="33" customHeight="1" x14ac:dyDescent="0.25">
      <c r="A233" s="241"/>
      <c r="B233" s="187"/>
      <c r="C233" s="169"/>
      <c r="D233" s="169"/>
      <c r="E233" s="181"/>
      <c r="F233" s="97" t="s">
        <v>24</v>
      </c>
      <c r="G233" s="94" t="s">
        <v>16</v>
      </c>
      <c r="H233" s="94" t="s">
        <v>16</v>
      </c>
      <c r="I233" s="94" t="s">
        <v>16</v>
      </c>
      <c r="J233" s="87" t="s">
        <v>16</v>
      </c>
      <c r="K233" s="94" t="s">
        <v>16</v>
      </c>
      <c r="L233" s="94" t="s">
        <v>16</v>
      </c>
      <c r="M233" s="94" t="s">
        <v>16</v>
      </c>
      <c r="N233" s="169"/>
      <c r="O233" s="153"/>
      <c r="P233" s="153"/>
      <c r="Q233" s="153"/>
      <c r="R233" s="153"/>
      <c r="S233" s="153"/>
      <c r="T233" s="153"/>
      <c r="U233" s="153"/>
      <c r="V233" s="153"/>
    </row>
    <row r="234" spans="1:22" ht="51.75" customHeight="1" x14ac:dyDescent="0.25">
      <c r="A234" s="242"/>
      <c r="B234" s="188"/>
      <c r="C234" s="170"/>
      <c r="D234" s="170"/>
      <c r="E234" s="182"/>
      <c r="F234" s="97" t="s">
        <v>25</v>
      </c>
      <c r="G234" s="94" t="s">
        <v>16</v>
      </c>
      <c r="H234" s="94" t="s">
        <v>16</v>
      </c>
      <c r="I234" s="94" t="s">
        <v>16</v>
      </c>
      <c r="J234" s="87" t="s">
        <v>16</v>
      </c>
      <c r="K234" s="94" t="s">
        <v>16</v>
      </c>
      <c r="L234" s="94" t="s">
        <v>16</v>
      </c>
      <c r="M234" s="94" t="s">
        <v>16</v>
      </c>
      <c r="N234" s="170"/>
      <c r="O234" s="154"/>
      <c r="P234" s="154"/>
      <c r="Q234" s="154"/>
      <c r="R234" s="154"/>
      <c r="S234" s="154"/>
      <c r="T234" s="154"/>
      <c r="U234" s="154"/>
      <c r="V234" s="154"/>
    </row>
    <row r="235" spans="1:22" ht="30.75" customHeight="1" x14ac:dyDescent="0.25">
      <c r="A235" s="243"/>
      <c r="B235" s="238" t="s">
        <v>43</v>
      </c>
      <c r="C235" s="168">
        <v>2025</v>
      </c>
      <c r="D235" s="168">
        <v>2030</v>
      </c>
      <c r="E235" s="180" t="s">
        <v>56</v>
      </c>
      <c r="F235" s="97" t="s">
        <v>17</v>
      </c>
      <c r="G235" s="92">
        <f>G236+G237</f>
        <v>102726476.56</v>
      </c>
      <c r="H235" s="88">
        <f t="shared" ref="H235:M235" si="94">H236+H237</f>
        <v>18446213.16</v>
      </c>
      <c r="I235" s="92">
        <f t="shared" si="94"/>
        <v>16792387.719999999</v>
      </c>
      <c r="J235" s="88">
        <f>J236+J237</f>
        <v>16871968.920000002</v>
      </c>
      <c r="K235" s="92">
        <f t="shared" si="94"/>
        <v>16871968.920000002</v>
      </c>
      <c r="L235" s="92">
        <f t="shared" si="94"/>
        <v>16871968.920000002</v>
      </c>
      <c r="M235" s="92">
        <f t="shared" si="94"/>
        <v>16871968.920000002</v>
      </c>
      <c r="N235" s="168" t="s">
        <v>16</v>
      </c>
      <c r="O235" s="152" t="s">
        <v>16</v>
      </c>
      <c r="P235" s="152" t="s">
        <v>16</v>
      </c>
      <c r="Q235" s="152" t="s">
        <v>16</v>
      </c>
      <c r="R235" s="152" t="s">
        <v>16</v>
      </c>
      <c r="S235" s="152" t="s">
        <v>16</v>
      </c>
      <c r="T235" s="152" t="s">
        <v>16</v>
      </c>
      <c r="U235" s="152" t="s">
        <v>16</v>
      </c>
      <c r="V235" s="152" t="s">
        <v>16</v>
      </c>
    </row>
    <row r="236" spans="1:22" ht="30.75" customHeight="1" x14ac:dyDescent="0.25">
      <c r="A236" s="241"/>
      <c r="B236" s="239"/>
      <c r="C236" s="169"/>
      <c r="D236" s="169"/>
      <c r="E236" s="181"/>
      <c r="F236" s="97" t="s">
        <v>24</v>
      </c>
      <c r="G236" s="94">
        <f>SUM(H236:M236)</f>
        <v>98614220.560000002</v>
      </c>
      <c r="H236" s="87">
        <f>H239+H242+H245+H248+H251+H254+H257</f>
        <v>17760837.16</v>
      </c>
      <c r="I236" s="87">
        <f t="shared" ref="I236:M236" si="95">I239+I242+I245+I248+I251+I254+I257</f>
        <v>16107011.720000001</v>
      </c>
      <c r="J236" s="87">
        <f t="shared" si="95"/>
        <v>16186592.92</v>
      </c>
      <c r="K236" s="87">
        <f t="shared" si="95"/>
        <v>16186592.92</v>
      </c>
      <c r="L236" s="87">
        <f t="shared" si="95"/>
        <v>16186592.92</v>
      </c>
      <c r="M236" s="87">
        <f t="shared" si="95"/>
        <v>16186592.92</v>
      </c>
      <c r="N236" s="169"/>
      <c r="O236" s="153"/>
      <c r="P236" s="153"/>
      <c r="Q236" s="153"/>
      <c r="R236" s="153"/>
      <c r="S236" s="153"/>
      <c r="T236" s="153"/>
      <c r="U236" s="153"/>
      <c r="V236" s="153"/>
    </row>
    <row r="237" spans="1:22" ht="30.75" customHeight="1" x14ac:dyDescent="0.25">
      <c r="A237" s="242"/>
      <c r="B237" s="240"/>
      <c r="C237" s="170"/>
      <c r="D237" s="170"/>
      <c r="E237" s="182"/>
      <c r="F237" s="97" t="s">
        <v>25</v>
      </c>
      <c r="G237" s="94">
        <f>SUM(H237:M237)</f>
        <v>4112256</v>
      </c>
      <c r="H237" s="88">
        <f>H240+H243+H246+H249+H252+H255+H258</f>
        <v>685376</v>
      </c>
      <c r="I237" s="88">
        <f t="shared" ref="I237:M237" si="96">I240+I243+I246+I249+I252+I255+I258</f>
        <v>685376</v>
      </c>
      <c r="J237" s="88">
        <f t="shared" si="96"/>
        <v>685376</v>
      </c>
      <c r="K237" s="88">
        <f t="shared" si="96"/>
        <v>685376</v>
      </c>
      <c r="L237" s="88">
        <f t="shared" si="96"/>
        <v>685376</v>
      </c>
      <c r="M237" s="88">
        <f t="shared" si="96"/>
        <v>685376</v>
      </c>
      <c r="N237" s="170"/>
      <c r="O237" s="154"/>
      <c r="P237" s="154"/>
      <c r="Q237" s="154"/>
      <c r="R237" s="154"/>
      <c r="S237" s="154"/>
      <c r="T237" s="154"/>
      <c r="U237" s="154"/>
      <c r="V237" s="154"/>
    </row>
    <row r="238" spans="1:22" ht="40.9" customHeight="1" x14ac:dyDescent="0.25">
      <c r="A238" s="243"/>
      <c r="B238" s="186" t="s">
        <v>101</v>
      </c>
      <c r="C238" s="168">
        <v>2025</v>
      </c>
      <c r="D238" s="168">
        <v>2030</v>
      </c>
      <c r="E238" s="180" t="s">
        <v>151</v>
      </c>
      <c r="F238" s="97" t="s">
        <v>17</v>
      </c>
      <c r="G238" s="92">
        <f t="shared" ref="G238:M238" si="97">G239+G240</f>
        <v>74258220.560000002</v>
      </c>
      <c r="H238" s="88">
        <f t="shared" si="97"/>
        <v>13604837.16</v>
      </c>
      <c r="I238" s="92">
        <f t="shared" si="97"/>
        <v>12067011.720000001</v>
      </c>
      <c r="J238" s="88">
        <f>J239+J240</f>
        <v>12146592.92</v>
      </c>
      <c r="K238" s="92">
        <f t="shared" si="97"/>
        <v>12146592.92</v>
      </c>
      <c r="L238" s="92">
        <f t="shared" si="97"/>
        <v>12146592.92</v>
      </c>
      <c r="M238" s="92">
        <f t="shared" si="97"/>
        <v>12146592.92</v>
      </c>
      <c r="N238" s="247" t="s">
        <v>77</v>
      </c>
      <c r="O238" s="152" t="s">
        <v>78</v>
      </c>
      <c r="P238" s="208">
        <f>SUM(Q238:V240)</f>
        <v>17374</v>
      </c>
      <c r="Q238" s="208">
        <v>2761</v>
      </c>
      <c r="R238" s="208">
        <v>2821</v>
      </c>
      <c r="S238" s="208">
        <v>2881</v>
      </c>
      <c r="T238" s="208">
        <v>2915</v>
      </c>
      <c r="U238" s="208">
        <v>2986</v>
      </c>
      <c r="V238" s="208">
        <v>3010</v>
      </c>
    </row>
    <row r="239" spans="1:22" ht="30.75" customHeight="1" x14ac:dyDescent="0.25">
      <c r="A239" s="241"/>
      <c r="B239" s="187"/>
      <c r="C239" s="169"/>
      <c r="D239" s="169"/>
      <c r="E239" s="181"/>
      <c r="F239" s="97" t="s">
        <v>24</v>
      </c>
      <c r="G239" s="92">
        <f>SUM(H239:M239)</f>
        <v>74258220.560000002</v>
      </c>
      <c r="H239" s="88">
        <v>13604837.16</v>
      </c>
      <c r="I239" s="92">
        <v>12067011.720000001</v>
      </c>
      <c r="J239" s="88">
        <v>12146592.92</v>
      </c>
      <c r="K239" s="88">
        <v>12146592.92</v>
      </c>
      <c r="L239" s="88">
        <v>12146592.92</v>
      </c>
      <c r="M239" s="88">
        <v>12146592.92</v>
      </c>
      <c r="N239" s="248"/>
      <c r="O239" s="153"/>
      <c r="P239" s="209"/>
      <c r="Q239" s="209"/>
      <c r="R239" s="209"/>
      <c r="S239" s="209"/>
      <c r="T239" s="209"/>
      <c r="U239" s="209"/>
      <c r="V239" s="209"/>
    </row>
    <row r="240" spans="1:22" ht="39" customHeight="1" x14ac:dyDescent="0.25">
      <c r="A240" s="242"/>
      <c r="B240" s="188"/>
      <c r="C240" s="170"/>
      <c r="D240" s="170"/>
      <c r="E240" s="182"/>
      <c r="F240" s="97" t="s">
        <v>25</v>
      </c>
      <c r="G240" s="92">
        <f>SUM(H240:M240)</f>
        <v>0</v>
      </c>
      <c r="H240" s="88">
        <v>0</v>
      </c>
      <c r="I240" s="92">
        <v>0</v>
      </c>
      <c r="J240" s="88">
        <v>0</v>
      </c>
      <c r="K240" s="92">
        <v>0</v>
      </c>
      <c r="L240" s="92">
        <v>0</v>
      </c>
      <c r="M240" s="92">
        <v>0</v>
      </c>
      <c r="N240" s="249"/>
      <c r="O240" s="154"/>
      <c r="P240" s="210"/>
      <c r="Q240" s="210"/>
      <c r="R240" s="210"/>
      <c r="S240" s="210"/>
      <c r="T240" s="210"/>
      <c r="U240" s="210"/>
      <c r="V240" s="210"/>
    </row>
    <row r="241" spans="1:22" ht="39.6" customHeight="1" x14ac:dyDescent="0.25">
      <c r="A241" s="243"/>
      <c r="B241" s="186" t="s">
        <v>1</v>
      </c>
      <c r="C241" s="168">
        <v>2025</v>
      </c>
      <c r="D241" s="168">
        <v>2030</v>
      </c>
      <c r="E241" s="180" t="s">
        <v>152</v>
      </c>
      <c r="F241" s="97" t="s">
        <v>17</v>
      </c>
      <c r="G241" s="92">
        <f t="shared" ref="G241:M241" si="98">G242+G243</f>
        <v>0</v>
      </c>
      <c r="H241" s="88">
        <f t="shared" si="98"/>
        <v>0</v>
      </c>
      <c r="I241" s="92">
        <f t="shared" si="98"/>
        <v>0</v>
      </c>
      <c r="J241" s="88">
        <f t="shared" si="98"/>
        <v>0</v>
      </c>
      <c r="K241" s="92">
        <f t="shared" si="98"/>
        <v>0</v>
      </c>
      <c r="L241" s="92">
        <f t="shared" si="98"/>
        <v>0</v>
      </c>
      <c r="M241" s="92">
        <f t="shared" si="98"/>
        <v>0</v>
      </c>
      <c r="N241" s="168" t="s">
        <v>120</v>
      </c>
      <c r="O241" s="152" t="s">
        <v>68</v>
      </c>
      <c r="P241" s="152"/>
      <c r="Q241" s="152"/>
      <c r="R241" s="152"/>
      <c r="S241" s="152"/>
      <c r="T241" s="152"/>
      <c r="U241" s="152"/>
      <c r="V241" s="152"/>
    </row>
    <row r="242" spans="1:22" ht="30.75" customHeight="1" x14ac:dyDescent="0.25">
      <c r="A242" s="15"/>
      <c r="B242" s="187"/>
      <c r="C242" s="169"/>
      <c r="D242" s="169"/>
      <c r="E242" s="181"/>
      <c r="F242" s="97" t="s">
        <v>24</v>
      </c>
      <c r="G242" s="92">
        <f>SUM(H242:M242)</f>
        <v>0</v>
      </c>
      <c r="H242" s="88">
        <v>0</v>
      </c>
      <c r="I242" s="92">
        <v>0</v>
      </c>
      <c r="J242" s="88">
        <v>0</v>
      </c>
      <c r="K242" s="92">
        <v>0</v>
      </c>
      <c r="L242" s="88">
        <v>0</v>
      </c>
      <c r="M242" s="92">
        <v>0</v>
      </c>
      <c r="N242" s="169"/>
      <c r="O242" s="153"/>
      <c r="P242" s="153"/>
      <c r="Q242" s="153"/>
      <c r="R242" s="153"/>
      <c r="S242" s="153"/>
      <c r="T242" s="153"/>
      <c r="U242" s="153"/>
      <c r="V242" s="153"/>
    </row>
    <row r="243" spans="1:22" ht="30.75" customHeight="1" x14ac:dyDescent="0.25">
      <c r="A243" s="15"/>
      <c r="B243" s="188"/>
      <c r="C243" s="170"/>
      <c r="D243" s="170"/>
      <c r="E243" s="182"/>
      <c r="F243" s="97" t="s">
        <v>25</v>
      </c>
      <c r="G243" s="92">
        <f>SUM(H243:M243)</f>
        <v>0</v>
      </c>
      <c r="H243" s="88">
        <v>0</v>
      </c>
      <c r="I243" s="92">
        <v>0</v>
      </c>
      <c r="J243" s="88">
        <v>0</v>
      </c>
      <c r="K243" s="92">
        <v>0</v>
      </c>
      <c r="L243" s="92">
        <v>0</v>
      </c>
      <c r="M243" s="92">
        <v>0</v>
      </c>
      <c r="N243" s="170"/>
      <c r="O243" s="154"/>
      <c r="P243" s="154"/>
      <c r="Q243" s="154"/>
      <c r="R243" s="154"/>
      <c r="S243" s="154"/>
      <c r="T243" s="154"/>
      <c r="U243" s="154"/>
      <c r="V243" s="154"/>
    </row>
    <row r="244" spans="1:22" ht="30.75" customHeight="1" x14ac:dyDescent="0.25">
      <c r="A244" s="15"/>
      <c r="B244" s="186" t="s">
        <v>2</v>
      </c>
      <c r="C244" s="168">
        <v>2025</v>
      </c>
      <c r="D244" s="168">
        <v>2030</v>
      </c>
      <c r="E244" s="180" t="s">
        <v>56</v>
      </c>
      <c r="F244" s="97" t="s">
        <v>17</v>
      </c>
      <c r="G244" s="92">
        <f t="shared" ref="G244:M244" si="99">G245+G246</f>
        <v>155000</v>
      </c>
      <c r="H244" s="88">
        <f t="shared" si="99"/>
        <v>155000</v>
      </c>
      <c r="I244" s="92">
        <f t="shared" si="99"/>
        <v>0</v>
      </c>
      <c r="J244" s="88">
        <f t="shared" si="99"/>
        <v>0</v>
      </c>
      <c r="K244" s="92">
        <f t="shared" si="99"/>
        <v>0</v>
      </c>
      <c r="L244" s="92">
        <f t="shared" si="99"/>
        <v>0</v>
      </c>
      <c r="M244" s="92">
        <f t="shared" si="99"/>
        <v>0</v>
      </c>
      <c r="N244" s="168" t="s">
        <v>79</v>
      </c>
      <c r="O244" s="152" t="s">
        <v>68</v>
      </c>
      <c r="P244" s="152">
        <v>100</v>
      </c>
      <c r="Q244" s="152">
        <v>100</v>
      </c>
      <c r="R244" s="152"/>
      <c r="S244" s="152"/>
      <c r="T244" s="152"/>
      <c r="U244" s="152"/>
      <c r="V244" s="152"/>
    </row>
    <row r="245" spans="1:22" ht="30.75" customHeight="1" x14ac:dyDescent="0.25">
      <c r="A245" s="15"/>
      <c r="B245" s="187"/>
      <c r="C245" s="169"/>
      <c r="D245" s="169"/>
      <c r="E245" s="181"/>
      <c r="F245" s="97" t="s">
        <v>24</v>
      </c>
      <c r="G245" s="92">
        <f>SUM(H245:M245)</f>
        <v>155000</v>
      </c>
      <c r="H245" s="88">
        <v>155000</v>
      </c>
      <c r="I245" s="92">
        <v>0</v>
      </c>
      <c r="J245" s="88">
        <v>0</v>
      </c>
      <c r="K245" s="92">
        <v>0</v>
      </c>
      <c r="L245" s="92">
        <v>0</v>
      </c>
      <c r="M245" s="92">
        <v>0</v>
      </c>
      <c r="N245" s="169"/>
      <c r="O245" s="153"/>
      <c r="P245" s="153"/>
      <c r="Q245" s="153"/>
      <c r="R245" s="153"/>
      <c r="S245" s="153"/>
      <c r="T245" s="153"/>
      <c r="U245" s="153"/>
      <c r="V245" s="153"/>
    </row>
    <row r="246" spans="1:22" ht="30.75" customHeight="1" x14ac:dyDescent="0.25">
      <c r="A246" s="15"/>
      <c r="B246" s="188"/>
      <c r="C246" s="170"/>
      <c r="D246" s="170"/>
      <c r="E246" s="182"/>
      <c r="F246" s="97" t="s">
        <v>25</v>
      </c>
      <c r="G246" s="92">
        <f>SUM(H246:M246)</f>
        <v>0</v>
      </c>
      <c r="H246" s="131">
        <v>0</v>
      </c>
      <c r="I246" s="132">
        <v>0</v>
      </c>
      <c r="J246" s="131">
        <v>0</v>
      </c>
      <c r="K246" s="132">
        <v>0</v>
      </c>
      <c r="L246" s="132">
        <v>0</v>
      </c>
      <c r="M246" s="132">
        <v>0</v>
      </c>
      <c r="N246" s="170"/>
      <c r="O246" s="154"/>
      <c r="P246" s="154"/>
      <c r="Q246" s="154"/>
      <c r="R246" s="154"/>
      <c r="S246" s="154"/>
      <c r="T246" s="154"/>
      <c r="U246" s="154"/>
      <c r="V246" s="154"/>
    </row>
    <row r="247" spans="1:22" ht="30.75" customHeight="1" x14ac:dyDescent="0.25">
      <c r="A247" s="15"/>
      <c r="B247" s="186" t="s">
        <v>46</v>
      </c>
      <c r="C247" s="168">
        <v>2025</v>
      </c>
      <c r="D247" s="168">
        <v>2030</v>
      </c>
      <c r="E247" s="180" t="s">
        <v>42</v>
      </c>
      <c r="F247" s="97" t="s">
        <v>17</v>
      </c>
      <c r="G247" s="92">
        <f>G248+G249</f>
        <v>23400000</v>
      </c>
      <c r="H247" s="88">
        <f>H248+H249</f>
        <v>3900000</v>
      </c>
      <c r="I247" s="88">
        <f t="shared" ref="I247:M247" si="100">I248+I249</f>
        <v>3900000</v>
      </c>
      <c r="J247" s="88">
        <f t="shared" si="100"/>
        <v>3900000</v>
      </c>
      <c r="K247" s="88">
        <f t="shared" si="100"/>
        <v>3900000</v>
      </c>
      <c r="L247" s="88">
        <f t="shared" si="100"/>
        <v>3900000</v>
      </c>
      <c r="M247" s="88">
        <f t="shared" si="100"/>
        <v>3900000</v>
      </c>
      <c r="N247" s="168" t="s">
        <v>121</v>
      </c>
      <c r="O247" s="152" t="s">
        <v>80</v>
      </c>
      <c r="P247" s="152">
        <v>6</v>
      </c>
      <c r="Q247" s="152">
        <v>1</v>
      </c>
      <c r="R247" s="152">
        <v>1</v>
      </c>
      <c r="S247" s="152">
        <v>1</v>
      </c>
      <c r="T247" s="152">
        <v>1</v>
      </c>
      <c r="U247" s="152">
        <v>1</v>
      </c>
      <c r="V247" s="152">
        <v>1</v>
      </c>
    </row>
    <row r="248" spans="1:22" ht="30.75" customHeight="1" x14ac:dyDescent="0.25">
      <c r="A248" s="15"/>
      <c r="B248" s="187"/>
      <c r="C248" s="169"/>
      <c r="D248" s="169"/>
      <c r="E248" s="181"/>
      <c r="F248" s="97" t="s">
        <v>24</v>
      </c>
      <c r="G248" s="92">
        <f>SUM(H248:M248)</f>
        <v>23400000</v>
      </c>
      <c r="H248" s="88">
        <v>3900000</v>
      </c>
      <c r="I248" s="92">
        <v>3900000</v>
      </c>
      <c r="J248" s="88">
        <v>3900000</v>
      </c>
      <c r="K248" s="88">
        <v>3900000</v>
      </c>
      <c r="L248" s="88">
        <v>3900000</v>
      </c>
      <c r="M248" s="88">
        <v>3900000</v>
      </c>
      <c r="N248" s="169"/>
      <c r="O248" s="153"/>
      <c r="P248" s="153"/>
      <c r="Q248" s="153"/>
      <c r="R248" s="153"/>
      <c r="S248" s="153"/>
      <c r="T248" s="153"/>
      <c r="U248" s="153"/>
      <c r="V248" s="153"/>
    </row>
    <row r="249" spans="1:22" ht="30.75" customHeight="1" x14ac:dyDescent="0.25">
      <c r="A249" s="15"/>
      <c r="B249" s="187"/>
      <c r="C249" s="170"/>
      <c r="D249" s="170"/>
      <c r="E249" s="181"/>
      <c r="F249" s="97" t="s">
        <v>25</v>
      </c>
      <c r="G249" s="92">
        <f>SUM(H249:M249)</f>
        <v>0</v>
      </c>
      <c r="H249" s="131">
        <v>0</v>
      </c>
      <c r="I249" s="132">
        <v>0</v>
      </c>
      <c r="J249" s="131">
        <v>0</v>
      </c>
      <c r="K249" s="132">
        <v>0</v>
      </c>
      <c r="L249" s="132">
        <v>0</v>
      </c>
      <c r="M249" s="132">
        <v>0</v>
      </c>
      <c r="N249" s="169"/>
      <c r="O249" s="153"/>
      <c r="P249" s="153"/>
      <c r="Q249" s="153"/>
      <c r="R249" s="153"/>
      <c r="S249" s="153"/>
      <c r="T249" s="153"/>
      <c r="U249" s="153"/>
      <c r="V249" s="153"/>
    </row>
    <row r="250" spans="1:22" ht="30.75" customHeight="1" x14ac:dyDescent="0.25">
      <c r="A250" s="15"/>
      <c r="B250" s="186" t="s">
        <v>96</v>
      </c>
      <c r="C250" s="168">
        <v>2025</v>
      </c>
      <c r="D250" s="168">
        <v>2030</v>
      </c>
      <c r="E250" s="180" t="s">
        <v>175</v>
      </c>
      <c r="F250" s="97" t="s">
        <v>17</v>
      </c>
      <c r="G250" s="92">
        <f t="shared" ref="G250:M250" si="101">G251+G252</f>
        <v>4112256</v>
      </c>
      <c r="H250" s="88">
        <f t="shared" si="101"/>
        <v>685376</v>
      </c>
      <c r="I250" s="92">
        <f t="shared" si="101"/>
        <v>685376</v>
      </c>
      <c r="J250" s="88">
        <f t="shared" si="101"/>
        <v>685376</v>
      </c>
      <c r="K250" s="92">
        <f t="shared" si="101"/>
        <v>685376</v>
      </c>
      <c r="L250" s="92">
        <f t="shared" si="101"/>
        <v>685376</v>
      </c>
      <c r="M250" s="92">
        <f t="shared" si="101"/>
        <v>685376</v>
      </c>
      <c r="N250" s="171" t="s">
        <v>97</v>
      </c>
      <c r="O250" s="152" t="s">
        <v>68</v>
      </c>
      <c r="P250" s="152">
        <v>100</v>
      </c>
      <c r="Q250" s="152">
        <v>100</v>
      </c>
      <c r="R250" s="152">
        <v>100</v>
      </c>
      <c r="S250" s="152">
        <v>100</v>
      </c>
      <c r="T250" s="152">
        <v>100</v>
      </c>
      <c r="U250" s="152">
        <v>100</v>
      </c>
      <c r="V250" s="152">
        <v>100</v>
      </c>
    </row>
    <row r="251" spans="1:22" ht="30.75" customHeight="1" x14ac:dyDescent="0.25">
      <c r="A251" s="221"/>
      <c r="B251" s="187"/>
      <c r="C251" s="169"/>
      <c r="D251" s="169"/>
      <c r="E251" s="181"/>
      <c r="F251" s="97" t="s">
        <v>24</v>
      </c>
      <c r="G251" s="92">
        <f>SUM(H251:M251)</f>
        <v>0</v>
      </c>
      <c r="H251" s="131">
        <v>0</v>
      </c>
      <c r="I251" s="132">
        <v>0</v>
      </c>
      <c r="J251" s="131">
        <v>0</v>
      </c>
      <c r="K251" s="132">
        <v>0</v>
      </c>
      <c r="L251" s="132">
        <v>0</v>
      </c>
      <c r="M251" s="132">
        <v>0</v>
      </c>
      <c r="N251" s="172"/>
      <c r="O251" s="153"/>
      <c r="P251" s="153"/>
      <c r="Q251" s="153"/>
      <c r="R251" s="153"/>
      <c r="S251" s="153"/>
      <c r="T251" s="153"/>
      <c r="U251" s="153"/>
      <c r="V251" s="153"/>
    </row>
    <row r="252" spans="1:22" ht="30.75" customHeight="1" x14ac:dyDescent="0.25">
      <c r="A252" s="222"/>
      <c r="B252" s="188"/>
      <c r="C252" s="170"/>
      <c r="D252" s="170"/>
      <c r="E252" s="182"/>
      <c r="F252" s="97" t="s">
        <v>25</v>
      </c>
      <c r="G252" s="92">
        <f>SUM(H252:M252)</f>
        <v>4112256</v>
      </c>
      <c r="H252" s="133">
        <v>685376</v>
      </c>
      <c r="I252" s="92">
        <v>685376</v>
      </c>
      <c r="J252" s="92">
        <v>685376</v>
      </c>
      <c r="K252" s="92">
        <v>685376</v>
      </c>
      <c r="L252" s="92">
        <v>685376</v>
      </c>
      <c r="M252" s="92">
        <v>685376</v>
      </c>
      <c r="N252" s="173"/>
      <c r="O252" s="154"/>
      <c r="P252" s="154"/>
      <c r="Q252" s="154"/>
      <c r="R252" s="154"/>
      <c r="S252" s="154"/>
      <c r="T252" s="154"/>
      <c r="U252" s="154"/>
      <c r="V252" s="154"/>
    </row>
    <row r="253" spans="1:22" ht="49.5" customHeight="1" x14ac:dyDescent="0.25">
      <c r="A253" s="223"/>
      <c r="B253" s="186" t="s">
        <v>139</v>
      </c>
      <c r="C253" s="168">
        <v>2025</v>
      </c>
      <c r="D253" s="168">
        <v>2030</v>
      </c>
      <c r="E253" s="180" t="s">
        <v>23</v>
      </c>
      <c r="F253" s="97" t="s">
        <v>17</v>
      </c>
      <c r="G253" s="92">
        <f t="shared" ref="G253:M253" si="102">G254+G255</f>
        <v>400000</v>
      </c>
      <c r="H253" s="88">
        <f t="shared" si="102"/>
        <v>50000</v>
      </c>
      <c r="I253" s="88">
        <f t="shared" si="102"/>
        <v>70000</v>
      </c>
      <c r="J253" s="88">
        <f>J254+J255</f>
        <v>70000</v>
      </c>
      <c r="K253" s="88">
        <f t="shared" si="102"/>
        <v>70000</v>
      </c>
      <c r="L253" s="88">
        <f t="shared" si="102"/>
        <v>70000</v>
      </c>
      <c r="M253" s="88">
        <f t="shared" si="102"/>
        <v>70000</v>
      </c>
      <c r="N253" s="171" t="s">
        <v>174</v>
      </c>
      <c r="O253" s="152" t="s">
        <v>68</v>
      </c>
      <c r="P253" s="152"/>
      <c r="Q253" s="152">
        <v>0.41</v>
      </c>
      <c r="R253" s="152"/>
      <c r="S253" s="152"/>
      <c r="T253" s="152"/>
      <c r="U253" s="152"/>
      <c r="V253" s="152"/>
    </row>
    <row r="254" spans="1:22" ht="31.15" customHeight="1" x14ac:dyDescent="0.25">
      <c r="A254" s="221"/>
      <c r="B254" s="187"/>
      <c r="C254" s="169"/>
      <c r="D254" s="169"/>
      <c r="E254" s="181"/>
      <c r="F254" s="97" t="s">
        <v>24</v>
      </c>
      <c r="G254" s="92">
        <f>SUM(H254:M254)</f>
        <v>400000</v>
      </c>
      <c r="H254" s="131">
        <v>50000</v>
      </c>
      <c r="I254" s="132">
        <v>70000</v>
      </c>
      <c r="J254" s="131">
        <v>70000</v>
      </c>
      <c r="K254" s="132">
        <v>70000</v>
      </c>
      <c r="L254" s="131">
        <v>70000</v>
      </c>
      <c r="M254" s="132">
        <v>70000</v>
      </c>
      <c r="N254" s="172"/>
      <c r="O254" s="153"/>
      <c r="P254" s="153"/>
      <c r="Q254" s="153"/>
      <c r="R254" s="153"/>
      <c r="S254" s="153"/>
      <c r="T254" s="153"/>
      <c r="U254" s="153"/>
      <c r="V254" s="153"/>
    </row>
    <row r="255" spans="1:22" ht="41.45" customHeight="1" x14ac:dyDescent="0.25">
      <c r="A255" s="222"/>
      <c r="B255" s="188"/>
      <c r="C255" s="170"/>
      <c r="D255" s="170"/>
      <c r="E255" s="182"/>
      <c r="F255" s="97" t="s">
        <v>25</v>
      </c>
      <c r="G255" s="92">
        <f>SUM(H255:M255)</f>
        <v>0</v>
      </c>
      <c r="H255" s="133">
        <v>0</v>
      </c>
      <c r="I255" s="92">
        <v>0</v>
      </c>
      <c r="J255" s="88">
        <v>0</v>
      </c>
      <c r="K255" s="92">
        <v>0</v>
      </c>
      <c r="L255" s="92">
        <v>0</v>
      </c>
      <c r="M255" s="92">
        <v>0</v>
      </c>
      <c r="N255" s="173"/>
      <c r="O255" s="154"/>
      <c r="P255" s="154"/>
      <c r="Q255" s="154"/>
      <c r="R255" s="154"/>
      <c r="S255" s="154"/>
      <c r="T255" s="154"/>
      <c r="U255" s="154"/>
      <c r="V255" s="154"/>
    </row>
    <row r="256" spans="1:22" ht="48.75" customHeight="1" x14ac:dyDescent="0.25">
      <c r="A256" s="223"/>
      <c r="B256" s="186" t="s">
        <v>138</v>
      </c>
      <c r="C256" s="168">
        <v>2025</v>
      </c>
      <c r="D256" s="168">
        <v>2030</v>
      </c>
      <c r="E256" s="180" t="s">
        <v>23</v>
      </c>
      <c r="F256" s="97" t="s">
        <v>17</v>
      </c>
      <c r="G256" s="92">
        <f>G257+G258</f>
        <v>401000</v>
      </c>
      <c r="H256" s="88">
        <f>H257+H258</f>
        <v>51000</v>
      </c>
      <c r="I256" s="88">
        <f t="shared" ref="I256:M256" si="103">I257+I258</f>
        <v>70000</v>
      </c>
      <c r="J256" s="88">
        <f t="shared" si="103"/>
        <v>70000</v>
      </c>
      <c r="K256" s="88">
        <f t="shared" si="103"/>
        <v>70000</v>
      </c>
      <c r="L256" s="88">
        <f t="shared" si="103"/>
        <v>70000</v>
      </c>
      <c r="M256" s="88">
        <f t="shared" si="103"/>
        <v>70000</v>
      </c>
      <c r="N256" s="171" t="s">
        <v>143</v>
      </c>
      <c r="O256" s="152" t="s">
        <v>68</v>
      </c>
      <c r="P256" s="152">
        <v>100</v>
      </c>
      <c r="Q256" s="152">
        <v>100</v>
      </c>
      <c r="R256" s="152">
        <v>100</v>
      </c>
      <c r="S256" s="152">
        <v>100</v>
      </c>
      <c r="T256" s="152">
        <v>100</v>
      </c>
      <c r="U256" s="152">
        <v>100</v>
      </c>
      <c r="V256" s="152">
        <v>100</v>
      </c>
    </row>
    <row r="257" spans="1:22" ht="54" customHeight="1" x14ac:dyDescent="0.25">
      <c r="A257" s="221"/>
      <c r="B257" s="187"/>
      <c r="C257" s="169"/>
      <c r="D257" s="169"/>
      <c r="E257" s="181"/>
      <c r="F257" s="97" t="s">
        <v>24</v>
      </c>
      <c r="G257" s="92">
        <f>SUM(H257:M257)</f>
        <v>401000</v>
      </c>
      <c r="H257" s="131">
        <v>51000</v>
      </c>
      <c r="I257" s="92">
        <v>70000</v>
      </c>
      <c r="J257" s="88">
        <v>70000</v>
      </c>
      <c r="K257" s="92">
        <v>70000</v>
      </c>
      <c r="L257" s="88">
        <v>70000</v>
      </c>
      <c r="M257" s="92">
        <v>70000</v>
      </c>
      <c r="N257" s="172"/>
      <c r="O257" s="153"/>
      <c r="P257" s="153"/>
      <c r="Q257" s="153"/>
      <c r="R257" s="153"/>
      <c r="S257" s="153"/>
      <c r="T257" s="153"/>
      <c r="U257" s="153"/>
      <c r="V257" s="153"/>
    </row>
    <row r="258" spans="1:22" ht="70.900000000000006" customHeight="1" x14ac:dyDescent="0.25">
      <c r="A258" s="222"/>
      <c r="B258" s="188"/>
      <c r="C258" s="170"/>
      <c r="D258" s="170"/>
      <c r="E258" s="182"/>
      <c r="F258" s="97" t="s">
        <v>25</v>
      </c>
      <c r="G258" s="122">
        <f>SUM(H258:M258)</f>
        <v>0</v>
      </c>
      <c r="H258" s="131">
        <v>0</v>
      </c>
      <c r="I258" s="131">
        <v>0</v>
      </c>
      <c r="J258" s="131">
        <v>0</v>
      </c>
      <c r="K258" s="131">
        <v>0</v>
      </c>
      <c r="L258" s="131">
        <v>0</v>
      </c>
      <c r="M258" s="131">
        <v>0</v>
      </c>
      <c r="N258" s="173"/>
      <c r="O258" s="154"/>
      <c r="P258" s="154"/>
      <c r="Q258" s="154"/>
      <c r="R258" s="154"/>
      <c r="S258" s="154"/>
      <c r="T258" s="154"/>
      <c r="U258" s="154"/>
      <c r="V258" s="154"/>
    </row>
    <row r="259" spans="1:22" ht="44.25" customHeight="1" x14ac:dyDescent="0.25">
      <c r="A259" s="16"/>
      <c r="B259" s="186" t="s">
        <v>44</v>
      </c>
      <c r="C259" s="168">
        <v>2025</v>
      </c>
      <c r="D259" s="168">
        <v>2030</v>
      </c>
      <c r="E259" s="180" t="s">
        <v>42</v>
      </c>
      <c r="F259" s="97" t="s">
        <v>17</v>
      </c>
      <c r="G259" s="92" t="s">
        <v>31</v>
      </c>
      <c r="H259" s="92" t="s">
        <v>31</v>
      </c>
      <c r="I259" s="92" t="s">
        <v>31</v>
      </c>
      <c r="J259" s="92" t="s">
        <v>31</v>
      </c>
      <c r="K259" s="92" t="s">
        <v>31</v>
      </c>
      <c r="L259" s="92" t="s">
        <v>31</v>
      </c>
      <c r="M259" s="92" t="s">
        <v>31</v>
      </c>
      <c r="N259" s="168" t="s">
        <v>31</v>
      </c>
      <c r="O259" s="152"/>
      <c r="P259" s="152"/>
      <c r="Q259" s="152"/>
      <c r="R259" s="152"/>
      <c r="S259" s="152"/>
      <c r="T259" s="152"/>
      <c r="U259" s="152"/>
      <c r="V259" s="152"/>
    </row>
    <row r="260" spans="1:22" ht="44.25" customHeight="1" x14ac:dyDescent="0.25">
      <c r="A260" s="16"/>
      <c r="B260" s="187"/>
      <c r="C260" s="169"/>
      <c r="D260" s="169"/>
      <c r="E260" s="181"/>
      <c r="F260" s="97" t="s">
        <v>24</v>
      </c>
      <c r="G260" s="92" t="s">
        <v>31</v>
      </c>
      <c r="H260" s="92" t="s">
        <v>31</v>
      </c>
      <c r="I260" s="92" t="s">
        <v>31</v>
      </c>
      <c r="J260" s="92" t="s">
        <v>31</v>
      </c>
      <c r="K260" s="92" t="s">
        <v>31</v>
      </c>
      <c r="L260" s="92" t="s">
        <v>31</v>
      </c>
      <c r="M260" s="92" t="s">
        <v>31</v>
      </c>
      <c r="N260" s="169"/>
      <c r="O260" s="153"/>
      <c r="P260" s="153"/>
      <c r="Q260" s="153"/>
      <c r="R260" s="153"/>
      <c r="S260" s="153"/>
      <c r="T260" s="153"/>
      <c r="U260" s="153"/>
      <c r="V260" s="153"/>
    </row>
    <row r="261" spans="1:22" ht="44.25" customHeight="1" x14ac:dyDescent="0.25">
      <c r="A261" s="16"/>
      <c r="B261" s="188"/>
      <c r="C261" s="170"/>
      <c r="D261" s="170"/>
      <c r="E261" s="182"/>
      <c r="F261" s="97" t="s">
        <v>25</v>
      </c>
      <c r="G261" s="92" t="s">
        <v>31</v>
      </c>
      <c r="H261" s="92" t="s">
        <v>31</v>
      </c>
      <c r="I261" s="92" t="s">
        <v>31</v>
      </c>
      <c r="J261" s="92" t="s">
        <v>31</v>
      </c>
      <c r="K261" s="92" t="s">
        <v>31</v>
      </c>
      <c r="L261" s="92" t="s">
        <v>31</v>
      </c>
      <c r="M261" s="92" t="s">
        <v>31</v>
      </c>
      <c r="N261" s="170"/>
      <c r="O261" s="154"/>
      <c r="P261" s="154"/>
      <c r="Q261" s="154"/>
      <c r="R261" s="154"/>
      <c r="S261" s="154"/>
      <c r="T261" s="154"/>
      <c r="U261" s="154"/>
      <c r="V261" s="154"/>
    </row>
    <row r="262" spans="1:22" ht="44.25" customHeight="1" x14ac:dyDescent="0.25">
      <c r="A262" s="16"/>
      <c r="B262" s="186" t="s">
        <v>45</v>
      </c>
      <c r="C262" s="168">
        <v>2025</v>
      </c>
      <c r="D262" s="168">
        <v>2030</v>
      </c>
      <c r="E262" s="180" t="s">
        <v>42</v>
      </c>
      <c r="F262" s="97" t="s">
        <v>17</v>
      </c>
      <c r="G262" s="92">
        <f t="shared" ref="G262:M262" si="104">G263+G264</f>
        <v>935000</v>
      </c>
      <c r="H262" s="92">
        <f t="shared" si="104"/>
        <v>935000</v>
      </c>
      <c r="I262" s="92">
        <f t="shared" si="104"/>
        <v>0</v>
      </c>
      <c r="J262" s="88">
        <f>J263+J264</f>
        <v>0</v>
      </c>
      <c r="K262" s="92">
        <f t="shared" si="104"/>
        <v>0</v>
      </c>
      <c r="L262" s="92">
        <f>L263+L264</f>
        <v>0</v>
      </c>
      <c r="M262" s="92">
        <f t="shared" si="104"/>
        <v>0</v>
      </c>
      <c r="N262" s="168"/>
      <c r="O262" s="152"/>
      <c r="P262" s="152"/>
      <c r="Q262" s="152"/>
      <c r="R262" s="152"/>
      <c r="S262" s="152"/>
      <c r="T262" s="152"/>
      <c r="U262" s="152"/>
      <c r="V262" s="152"/>
    </row>
    <row r="263" spans="1:22" ht="44.25" customHeight="1" x14ac:dyDescent="0.25">
      <c r="A263" s="77"/>
      <c r="B263" s="187"/>
      <c r="C263" s="169"/>
      <c r="D263" s="169"/>
      <c r="E263" s="181"/>
      <c r="F263" s="97" t="s">
        <v>24</v>
      </c>
      <c r="G263" s="92">
        <f>SUM(H263:M263)</f>
        <v>935000</v>
      </c>
      <c r="H263" s="88">
        <f>H266+H269+H272</f>
        <v>935000</v>
      </c>
      <c r="I263" s="88">
        <f t="shared" ref="I263:M263" si="105">I266+I269+I272</f>
        <v>0</v>
      </c>
      <c r="J263" s="88">
        <f t="shared" si="105"/>
        <v>0</v>
      </c>
      <c r="K263" s="88">
        <f t="shared" si="105"/>
        <v>0</v>
      </c>
      <c r="L263" s="88">
        <f t="shared" si="105"/>
        <v>0</v>
      </c>
      <c r="M263" s="88">
        <f t="shared" si="105"/>
        <v>0</v>
      </c>
      <c r="N263" s="169"/>
      <c r="O263" s="153"/>
      <c r="P263" s="153"/>
      <c r="Q263" s="153"/>
      <c r="R263" s="153"/>
      <c r="S263" s="153"/>
      <c r="T263" s="153"/>
      <c r="U263" s="153"/>
      <c r="V263" s="153"/>
    </row>
    <row r="264" spans="1:22" ht="44.25" customHeight="1" x14ac:dyDescent="0.25">
      <c r="A264" s="77"/>
      <c r="B264" s="188"/>
      <c r="C264" s="170"/>
      <c r="D264" s="170"/>
      <c r="E264" s="182"/>
      <c r="F264" s="97" t="s">
        <v>25</v>
      </c>
      <c r="G264" s="92">
        <f>SUM(H264:M264)</f>
        <v>0</v>
      </c>
      <c r="H264" s="88">
        <f>H267+H270+H273</f>
        <v>0</v>
      </c>
      <c r="I264" s="88">
        <f t="shared" ref="I264:M264" si="106">I267+I270+I273</f>
        <v>0</v>
      </c>
      <c r="J264" s="88">
        <f t="shared" si="106"/>
        <v>0</v>
      </c>
      <c r="K264" s="88">
        <f t="shared" si="106"/>
        <v>0</v>
      </c>
      <c r="L264" s="88">
        <f t="shared" si="106"/>
        <v>0</v>
      </c>
      <c r="M264" s="88">
        <f t="shared" si="106"/>
        <v>0</v>
      </c>
      <c r="N264" s="170"/>
      <c r="O264" s="154"/>
      <c r="P264" s="154"/>
      <c r="Q264" s="154"/>
      <c r="R264" s="154"/>
      <c r="S264" s="154"/>
      <c r="T264" s="154"/>
      <c r="U264" s="154"/>
      <c r="V264" s="154"/>
    </row>
    <row r="265" spans="1:22" ht="44.25" customHeight="1" x14ac:dyDescent="0.25">
      <c r="A265" s="77"/>
      <c r="B265" s="186" t="s">
        <v>102</v>
      </c>
      <c r="C265" s="168">
        <v>2025</v>
      </c>
      <c r="D265" s="168">
        <v>2030</v>
      </c>
      <c r="E265" s="180" t="s">
        <v>42</v>
      </c>
      <c r="F265" s="97" t="s">
        <v>17</v>
      </c>
      <c r="G265" s="92">
        <f t="shared" ref="G265:M265" si="107">G266+G267</f>
        <v>795000</v>
      </c>
      <c r="H265" s="88">
        <f t="shared" si="107"/>
        <v>795000</v>
      </c>
      <c r="I265" s="92">
        <f t="shared" si="107"/>
        <v>0</v>
      </c>
      <c r="J265" s="88">
        <f t="shared" si="107"/>
        <v>0</v>
      </c>
      <c r="K265" s="92">
        <f t="shared" si="107"/>
        <v>0</v>
      </c>
      <c r="L265" s="92">
        <f t="shared" si="107"/>
        <v>0</v>
      </c>
      <c r="M265" s="92">
        <f t="shared" si="107"/>
        <v>0</v>
      </c>
      <c r="N265" s="168" t="s">
        <v>81</v>
      </c>
      <c r="O265" s="152" t="s">
        <v>68</v>
      </c>
      <c r="P265" s="152">
        <v>100</v>
      </c>
      <c r="Q265" s="152">
        <v>101</v>
      </c>
      <c r="R265" s="152">
        <v>102</v>
      </c>
      <c r="S265" s="152">
        <v>103</v>
      </c>
      <c r="T265" s="152">
        <v>104</v>
      </c>
      <c r="U265" s="152">
        <v>105</v>
      </c>
      <c r="V265" s="152">
        <v>106</v>
      </c>
    </row>
    <row r="266" spans="1:22" s="78" customFormat="1" ht="44.25" customHeight="1" x14ac:dyDescent="0.25">
      <c r="A266" s="77"/>
      <c r="B266" s="187"/>
      <c r="C266" s="169"/>
      <c r="D266" s="169"/>
      <c r="E266" s="181"/>
      <c r="F266" s="97" t="s">
        <v>24</v>
      </c>
      <c r="G266" s="92">
        <f>SUM(H266:M266)</f>
        <v>795000</v>
      </c>
      <c r="H266" s="88">
        <v>795000</v>
      </c>
      <c r="I266" s="92">
        <v>0</v>
      </c>
      <c r="J266" s="88">
        <v>0</v>
      </c>
      <c r="K266" s="92">
        <v>0</v>
      </c>
      <c r="L266" s="92">
        <v>0</v>
      </c>
      <c r="M266" s="92">
        <v>0</v>
      </c>
      <c r="N266" s="169"/>
      <c r="O266" s="153"/>
      <c r="P266" s="153"/>
      <c r="Q266" s="153"/>
      <c r="R266" s="153"/>
      <c r="S266" s="153"/>
      <c r="T266" s="153"/>
      <c r="U266" s="153"/>
      <c r="V266" s="153"/>
    </row>
    <row r="267" spans="1:22" s="78" customFormat="1" ht="46.5" customHeight="1" x14ac:dyDescent="0.25">
      <c r="A267" s="77"/>
      <c r="B267" s="188"/>
      <c r="C267" s="170"/>
      <c r="D267" s="170"/>
      <c r="E267" s="182"/>
      <c r="F267" s="97" t="s">
        <v>25</v>
      </c>
      <c r="G267" s="92">
        <f>SUM(H267:M267)</f>
        <v>0</v>
      </c>
      <c r="H267" s="88">
        <v>0</v>
      </c>
      <c r="I267" s="92">
        <v>0</v>
      </c>
      <c r="J267" s="88">
        <v>0</v>
      </c>
      <c r="K267" s="92">
        <v>0</v>
      </c>
      <c r="L267" s="92">
        <v>0</v>
      </c>
      <c r="M267" s="92">
        <v>0</v>
      </c>
      <c r="N267" s="170"/>
      <c r="O267" s="154"/>
      <c r="P267" s="154"/>
      <c r="Q267" s="154"/>
      <c r="R267" s="154"/>
      <c r="S267" s="154"/>
      <c r="T267" s="154"/>
      <c r="U267" s="154"/>
      <c r="V267" s="154"/>
    </row>
    <row r="268" spans="1:22" s="78" customFormat="1" ht="44.25" customHeight="1" x14ac:dyDescent="0.25">
      <c r="A268" s="16"/>
      <c r="B268" s="186" t="s">
        <v>210</v>
      </c>
      <c r="C268" s="168">
        <v>2025</v>
      </c>
      <c r="D268" s="168">
        <v>2030</v>
      </c>
      <c r="E268" s="180" t="s">
        <v>42</v>
      </c>
      <c r="F268" s="97" t="s">
        <v>17</v>
      </c>
      <c r="G268" s="92">
        <f t="shared" ref="G268:G273" si="108">SUM(H268:M268)</f>
        <v>80000</v>
      </c>
      <c r="H268" s="88">
        <f t="shared" ref="H268:M268" si="109">H269+H270</f>
        <v>80000</v>
      </c>
      <c r="I268" s="88">
        <f t="shared" si="109"/>
        <v>0</v>
      </c>
      <c r="J268" s="88">
        <f t="shared" si="109"/>
        <v>0</v>
      </c>
      <c r="K268" s="88">
        <f t="shared" si="109"/>
        <v>0</v>
      </c>
      <c r="L268" s="88">
        <f t="shared" si="109"/>
        <v>0</v>
      </c>
      <c r="M268" s="88">
        <f t="shared" si="109"/>
        <v>0</v>
      </c>
      <c r="N268" s="168" t="s">
        <v>120</v>
      </c>
      <c r="O268" s="152" t="s">
        <v>68</v>
      </c>
      <c r="P268" s="152">
        <v>100</v>
      </c>
      <c r="Q268" s="152">
        <v>100</v>
      </c>
      <c r="R268" s="152"/>
      <c r="S268" s="152"/>
      <c r="T268" s="152"/>
      <c r="U268" s="152"/>
      <c r="V268" s="152"/>
    </row>
    <row r="269" spans="1:22" ht="44.25" customHeight="1" x14ac:dyDescent="0.25">
      <c r="A269" s="16"/>
      <c r="B269" s="187"/>
      <c r="C269" s="169"/>
      <c r="D269" s="169"/>
      <c r="E269" s="181"/>
      <c r="F269" s="97" t="s">
        <v>24</v>
      </c>
      <c r="G269" s="92">
        <f t="shared" si="108"/>
        <v>80000</v>
      </c>
      <c r="H269" s="88">
        <v>80000</v>
      </c>
      <c r="I269" s="88">
        <v>0</v>
      </c>
      <c r="J269" s="88">
        <v>0</v>
      </c>
      <c r="K269" s="92">
        <v>0</v>
      </c>
      <c r="L269" s="92">
        <v>0</v>
      </c>
      <c r="M269" s="92">
        <v>0</v>
      </c>
      <c r="N269" s="169"/>
      <c r="O269" s="153"/>
      <c r="P269" s="153"/>
      <c r="Q269" s="153"/>
      <c r="R269" s="153"/>
      <c r="S269" s="153"/>
      <c r="T269" s="153"/>
      <c r="U269" s="153"/>
      <c r="V269" s="153"/>
    </row>
    <row r="270" spans="1:22" ht="44.25" customHeight="1" x14ac:dyDescent="0.25">
      <c r="A270" s="16"/>
      <c r="B270" s="188"/>
      <c r="C270" s="170"/>
      <c r="D270" s="170"/>
      <c r="E270" s="182"/>
      <c r="F270" s="97" t="s">
        <v>25</v>
      </c>
      <c r="G270" s="92">
        <f t="shared" si="108"/>
        <v>0</v>
      </c>
      <c r="H270" s="88">
        <v>0</v>
      </c>
      <c r="I270" s="88">
        <v>0</v>
      </c>
      <c r="J270" s="88">
        <v>0</v>
      </c>
      <c r="K270" s="88">
        <v>0</v>
      </c>
      <c r="L270" s="88">
        <v>0</v>
      </c>
      <c r="M270" s="88">
        <v>0</v>
      </c>
      <c r="N270" s="170"/>
      <c r="O270" s="154"/>
      <c r="P270" s="154"/>
      <c r="Q270" s="154"/>
      <c r="R270" s="154"/>
      <c r="S270" s="154"/>
      <c r="T270" s="154"/>
      <c r="U270" s="154"/>
      <c r="V270" s="154"/>
    </row>
    <row r="271" spans="1:22" ht="44.25" customHeight="1" x14ac:dyDescent="0.25">
      <c r="A271" s="16"/>
      <c r="B271" s="186" t="s">
        <v>211</v>
      </c>
      <c r="C271" s="168">
        <v>2025</v>
      </c>
      <c r="D271" s="168">
        <v>2030</v>
      </c>
      <c r="E271" s="180" t="s">
        <v>42</v>
      </c>
      <c r="F271" s="97" t="s">
        <v>17</v>
      </c>
      <c r="G271" s="92">
        <f t="shared" si="108"/>
        <v>60000</v>
      </c>
      <c r="H271" s="88">
        <f>H272+H273</f>
        <v>60000</v>
      </c>
      <c r="I271" s="88">
        <f t="shared" ref="I271:M271" si="110">I272+I273</f>
        <v>0</v>
      </c>
      <c r="J271" s="88">
        <f t="shared" si="110"/>
        <v>0</v>
      </c>
      <c r="K271" s="88">
        <f t="shared" si="110"/>
        <v>0</v>
      </c>
      <c r="L271" s="88">
        <f t="shared" si="110"/>
        <v>0</v>
      </c>
      <c r="M271" s="88">
        <f t="shared" si="110"/>
        <v>0</v>
      </c>
      <c r="N271" s="168" t="s">
        <v>171</v>
      </c>
      <c r="O271" s="152" t="s">
        <v>68</v>
      </c>
      <c r="P271" s="152"/>
      <c r="Q271" s="152">
        <v>45</v>
      </c>
      <c r="R271" s="152"/>
      <c r="S271" s="152"/>
      <c r="T271" s="152"/>
      <c r="U271" s="152"/>
      <c r="V271" s="152"/>
    </row>
    <row r="272" spans="1:22" ht="44.25" customHeight="1" x14ac:dyDescent="0.25">
      <c r="A272" s="16"/>
      <c r="B272" s="187"/>
      <c r="C272" s="169"/>
      <c r="D272" s="169"/>
      <c r="E272" s="181"/>
      <c r="F272" s="97" t="s">
        <v>24</v>
      </c>
      <c r="G272" s="92">
        <f t="shared" si="108"/>
        <v>60000</v>
      </c>
      <c r="H272" s="88">
        <v>60000</v>
      </c>
      <c r="I272" s="88">
        <v>0</v>
      </c>
      <c r="J272" s="88">
        <v>0</v>
      </c>
      <c r="K272" s="92">
        <v>0</v>
      </c>
      <c r="L272" s="92">
        <v>0</v>
      </c>
      <c r="M272" s="92">
        <v>0</v>
      </c>
      <c r="N272" s="169"/>
      <c r="O272" s="153"/>
      <c r="P272" s="153"/>
      <c r="Q272" s="153"/>
      <c r="R272" s="153"/>
      <c r="S272" s="153"/>
      <c r="T272" s="153"/>
      <c r="U272" s="153"/>
      <c r="V272" s="153"/>
    </row>
    <row r="273" spans="1:22" ht="44.25" customHeight="1" x14ac:dyDescent="0.25">
      <c r="A273" s="16"/>
      <c r="B273" s="188"/>
      <c r="C273" s="170"/>
      <c r="D273" s="170"/>
      <c r="E273" s="182"/>
      <c r="F273" s="97" t="s">
        <v>25</v>
      </c>
      <c r="G273" s="92">
        <f t="shared" si="108"/>
        <v>0</v>
      </c>
      <c r="H273" s="88">
        <v>0</v>
      </c>
      <c r="I273" s="88">
        <v>0</v>
      </c>
      <c r="J273" s="88">
        <v>0</v>
      </c>
      <c r="K273" s="88">
        <v>0</v>
      </c>
      <c r="L273" s="88">
        <v>0</v>
      </c>
      <c r="M273" s="88">
        <v>0</v>
      </c>
      <c r="N273" s="170"/>
      <c r="O273" s="154"/>
      <c r="P273" s="154"/>
      <c r="Q273" s="154"/>
      <c r="R273" s="154"/>
      <c r="S273" s="154"/>
      <c r="T273" s="154"/>
      <c r="U273" s="154"/>
      <c r="V273" s="154"/>
    </row>
    <row r="274" spans="1:22" ht="44.25" customHeight="1" x14ac:dyDescent="0.25">
      <c r="A274" s="16"/>
      <c r="B274" s="244" t="s">
        <v>66</v>
      </c>
      <c r="C274" s="183"/>
      <c r="D274" s="183"/>
      <c r="E274" s="183"/>
      <c r="F274" s="17" t="s">
        <v>17</v>
      </c>
      <c r="G274" s="43">
        <f>G275+G276</f>
        <v>103661476.56</v>
      </c>
      <c r="H274" s="43">
        <f t="shared" ref="H274:M274" si="111">H275+H276</f>
        <v>19381213.16</v>
      </c>
      <c r="I274" s="43">
        <f t="shared" si="111"/>
        <v>16792387.719999999</v>
      </c>
      <c r="J274" s="43">
        <f t="shared" si="111"/>
        <v>16871968.920000002</v>
      </c>
      <c r="K274" s="43">
        <f t="shared" si="111"/>
        <v>16871968.920000002</v>
      </c>
      <c r="L274" s="43">
        <f t="shared" si="111"/>
        <v>16871968.920000002</v>
      </c>
      <c r="M274" s="43">
        <f t="shared" si="111"/>
        <v>16871968.920000002</v>
      </c>
      <c r="N274" s="177" t="s">
        <v>16</v>
      </c>
      <c r="O274" s="177" t="s">
        <v>16</v>
      </c>
      <c r="P274" s="177" t="s">
        <v>16</v>
      </c>
      <c r="Q274" s="177" t="s">
        <v>16</v>
      </c>
      <c r="R274" s="177" t="s">
        <v>16</v>
      </c>
      <c r="S274" s="177" t="s">
        <v>16</v>
      </c>
      <c r="T274" s="177" t="s">
        <v>16</v>
      </c>
      <c r="U274" s="177" t="s">
        <v>16</v>
      </c>
      <c r="V274" s="177" t="s">
        <v>16</v>
      </c>
    </row>
    <row r="275" spans="1:22" ht="44.25" customHeight="1" x14ac:dyDescent="0.25">
      <c r="A275" s="16"/>
      <c r="B275" s="245"/>
      <c r="C275" s="184"/>
      <c r="D275" s="184"/>
      <c r="E275" s="184"/>
      <c r="F275" s="17" t="s">
        <v>24</v>
      </c>
      <c r="G275" s="43">
        <f>SUM(H275:M275)</f>
        <v>99549220.560000002</v>
      </c>
      <c r="H275" s="43">
        <f>H263+H236</f>
        <v>18695837.16</v>
      </c>
      <c r="I275" s="43">
        <f>I263+I236</f>
        <v>16107011.720000001</v>
      </c>
      <c r="J275" s="43">
        <f>J263+J236</f>
        <v>16186592.92</v>
      </c>
      <c r="K275" s="43">
        <f>K263+K236</f>
        <v>16186592.92</v>
      </c>
      <c r="L275" s="43">
        <f>L236+L263</f>
        <v>16186592.92</v>
      </c>
      <c r="M275" s="43">
        <f>M236+M263</f>
        <v>16186592.92</v>
      </c>
      <c r="N275" s="178"/>
      <c r="O275" s="178"/>
      <c r="P275" s="178"/>
      <c r="Q275" s="178"/>
      <c r="R275" s="178"/>
      <c r="S275" s="178"/>
      <c r="T275" s="178"/>
      <c r="U275" s="178"/>
      <c r="V275" s="178"/>
    </row>
    <row r="276" spans="1:22" ht="44.25" customHeight="1" x14ac:dyDescent="0.25">
      <c r="A276" s="16"/>
      <c r="B276" s="246"/>
      <c r="C276" s="185"/>
      <c r="D276" s="185"/>
      <c r="E276" s="185"/>
      <c r="F276" s="17" t="s">
        <v>25</v>
      </c>
      <c r="G276" s="43">
        <f>SUM(H276:M276)</f>
        <v>4112256</v>
      </c>
      <c r="H276" s="44">
        <f>H237+H264</f>
        <v>685376</v>
      </c>
      <c r="I276" s="44">
        <f>I237+I264</f>
        <v>685376</v>
      </c>
      <c r="J276" s="44">
        <f>J237+J264</f>
        <v>685376</v>
      </c>
      <c r="K276" s="44">
        <f>K237+K264</f>
        <v>685376</v>
      </c>
      <c r="L276" s="44">
        <f>L237+L264</f>
        <v>685376</v>
      </c>
      <c r="M276" s="44">
        <f>M237+M264</f>
        <v>685376</v>
      </c>
      <c r="N276" s="179"/>
      <c r="O276" s="179"/>
      <c r="P276" s="179"/>
      <c r="Q276" s="179"/>
      <c r="R276" s="179"/>
      <c r="S276" s="179"/>
      <c r="T276" s="179"/>
      <c r="U276" s="179"/>
      <c r="V276" s="179"/>
    </row>
    <row r="277" spans="1:22" ht="73.150000000000006" customHeight="1" x14ac:dyDescent="0.25">
      <c r="A277" s="16"/>
      <c r="B277" s="112" t="s">
        <v>57</v>
      </c>
      <c r="C277" s="84">
        <v>2025</v>
      </c>
      <c r="D277" s="84">
        <v>2030</v>
      </c>
      <c r="E277" s="84" t="s">
        <v>31</v>
      </c>
      <c r="F277" s="84" t="s">
        <v>31</v>
      </c>
      <c r="G277" s="92" t="s">
        <v>31</v>
      </c>
      <c r="H277" s="92" t="s">
        <v>31</v>
      </c>
      <c r="I277" s="92" t="s">
        <v>31</v>
      </c>
      <c r="J277" s="88" t="s">
        <v>31</v>
      </c>
      <c r="K277" s="92" t="s">
        <v>31</v>
      </c>
      <c r="L277" s="92" t="s">
        <v>31</v>
      </c>
      <c r="M277" s="92" t="s">
        <v>31</v>
      </c>
      <c r="N277" s="4" t="s">
        <v>31</v>
      </c>
      <c r="O277" s="4"/>
      <c r="P277" s="4"/>
      <c r="Q277" s="4"/>
      <c r="R277" s="4"/>
      <c r="S277" s="4"/>
      <c r="T277" s="4"/>
      <c r="U277" s="4"/>
      <c r="V277" s="4"/>
    </row>
    <row r="278" spans="1:22" ht="44.25" customHeight="1" x14ac:dyDescent="0.25">
      <c r="B278" s="112" t="s">
        <v>58</v>
      </c>
      <c r="C278" s="84">
        <v>2025</v>
      </c>
      <c r="D278" s="84">
        <v>2030</v>
      </c>
      <c r="E278" s="84" t="s">
        <v>31</v>
      </c>
      <c r="F278" s="84" t="s">
        <v>31</v>
      </c>
      <c r="G278" s="92" t="s">
        <v>31</v>
      </c>
      <c r="H278" s="92" t="s">
        <v>31</v>
      </c>
      <c r="I278" s="92" t="s">
        <v>31</v>
      </c>
      <c r="J278" s="88" t="s">
        <v>31</v>
      </c>
      <c r="K278" s="92" t="s">
        <v>31</v>
      </c>
      <c r="L278" s="92" t="s">
        <v>31</v>
      </c>
      <c r="M278" s="92" t="s">
        <v>31</v>
      </c>
      <c r="N278" s="4"/>
      <c r="O278" s="4"/>
      <c r="P278" s="4"/>
      <c r="Q278" s="4"/>
      <c r="R278" s="4"/>
      <c r="S278" s="4"/>
      <c r="T278" s="4"/>
      <c r="U278" s="4"/>
      <c r="V278" s="4"/>
    </row>
    <row r="279" spans="1:22" ht="44.25" customHeight="1" x14ac:dyDescent="0.25">
      <c r="B279" s="186" t="s">
        <v>82</v>
      </c>
      <c r="C279" s="168">
        <v>2025</v>
      </c>
      <c r="D279" s="168">
        <v>2030</v>
      </c>
      <c r="E279" s="180"/>
      <c r="F279" s="97" t="s">
        <v>17</v>
      </c>
      <c r="G279" s="92" t="s">
        <v>31</v>
      </c>
      <c r="H279" s="92" t="s">
        <v>31</v>
      </c>
      <c r="I279" s="92" t="s">
        <v>31</v>
      </c>
      <c r="J279" s="88" t="s">
        <v>31</v>
      </c>
      <c r="K279" s="92" t="s">
        <v>31</v>
      </c>
      <c r="L279" s="92" t="s">
        <v>31</v>
      </c>
      <c r="M279" s="92" t="s">
        <v>31</v>
      </c>
      <c r="N279" s="4"/>
      <c r="O279" s="4"/>
      <c r="P279" s="4"/>
      <c r="Q279" s="4"/>
      <c r="R279" s="4"/>
      <c r="S279" s="4"/>
      <c r="T279" s="4"/>
      <c r="U279" s="4"/>
      <c r="V279" s="4"/>
    </row>
    <row r="280" spans="1:22" ht="18.600000000000001" customHeight="1" x14ac:dyDescent="0.25">
      <c r="B280" s="187"/>
      <c r="C280" s="169"/>
      <c r="D280" s="169"/>
      <c r="E280" s="181"/>
      <c r="F280" s="97" t="s">
        <v>24</v>
      </c>
      <c r="G280" s="92" t="s">
        <v>31</v>
      </c>
      <c r="H280" s="92" t="s">
        <v>31</v>
      </c>
      <c r="I280" s="92" t="s">
        <v>31</v>
      </c>
      <c r="J280" s="88" t="s">
        <v>31</v>
      </c>
      <c r="K280" s="92" t="s">
        <v>31</v>
      </c>
      <c r="L280" s="92" t="s">
        <v>31</v>
      </c>
      <c r="M280" s="92" t="s">
        <v>31</v>
      </c>
      <c r="N280" s="152" t="s">
        <v>31</v>
      </c>
      <c r="O280" s="4" t="s">
        <v>31</v>
      </c>
      <c r="P280" s="4" t="s">
        <v>31</v>
      </c>
      <c r="Q280" s="4" t="s">
        <v>31</v>
      </c>
      <c r="R280" s="4" t="s">
        <v>31</v>
      </c>
      <c r="S280" s="4" t="s">
        <v>31</v>
      </c>
      <c r="T280" s="4" t="s">
        <v>31</v>
      </c>
      <c r="U280" s="4" t="s">
        <v>31</v>
      </c>
      <c r="V280" s="4" t="s">
        <v>31</v>
      </c>
    </row>
    <row r="281" spans="1:22" ht="31.5" customHeight="1" x14ac:dyDescent="0.25">
      <c r="B281" s="188"/>
      <c r="C281" s="170"/>
      <c r="D281" s="170"/>
      <c r="E281" s="182"/>
      <c r="F281" s="97" t="s">
        <v>25</v>
      </c>
      <c r="G281" s="92" t="s">
        <v>31</v>
      </c>
      <c r="H281" s="92" t="s">
        <v>31</v>
      </c>
      <c r="I281" s="92" t="s">
        <v>31</v>
      </c>
      <c r="J281" s="88" t="s">
        <v>31</v>
      </c>
      <c r="K281" s="92" t="s">
        <v>31</v>
      </c>
      <c r="L281" s="92" t="s">
        <v>31</v>
      </c>
      <c r="M281" s="92" t="s">
        <v>31</v>
      </c>
      <c r="N281" s="154"/>
      <c r="O281" s="4" t="s">
        <v>31</v>
      </c>
      <c r="P281" s="4" t="s">
        <v>31</v>
      </c>
      <c r="Q281" s="4" t="s">
        <v>31</v>
      </c>
      <c r="R281" s="4" t="s">
        <v>31</v>
      </c>
      <c r="S281" s="4" t="s">
        <v>31</v>
      </c>
      <c r="T281" s="4" t="s">
        <v>31</v>
      </c>
      <c r="U281" s="4" t="s">
        <v>31</v>
      </c>
      <c r="V281" s="4" t="s">
        <v>31</v>
      </c>
    </row>
    <row r="282" spans="1:22" ht="46.9" customHeight="1" x14ac:dyDescent="0.25">
      <c r="B282" s="186" t="s">
        <v>83</v>
      </c>
      <c r="C282" s="152">
        <v>2025</v>
      </c>
      <c r="D282" s="152">
        <v>2030</v>
      </c>
      <c r="E282" s="199" t="s">
        <v>47</v>
      </c>
      <c r="F282" s="9" t="s">
        <v>17</v>
      </c>
      <c r="G282" s="18">
        <f t="shared" ref="G282:M282" si="112">G283+G284</f>
        <v>19784000</v>
      </c>
      <c r="H282" s="18">
        <f t="shared" si="112"/>
        <v>4964000</v>
      </c>
      <c r="I282" s="18">
        <f t="shared" si="112"/>
        <v>2964000</v>
      </c>
      <c r="J282" s="19">
        <f t="shared" si="112"/>
        <v>2964000</v>
      </c>
      <c r="K282" s="92">
        <f>K283+K284</f>
        <v>2964000</v>
      </c>
      <c r="L282" s="92">
        <f t="shared" si="112"/>
        <v>2964000</v>
      </c>
      <c r="M282" s="92">
        <f t="shared" si="112"/>
        <v>2964000</v>
      </c>
      <c r="N282" s="4"/>
      <c r="O282" s="4"/>
      <c r="P282" s="4"/>
      <c r="Q282" s="4"/>
      <c r="R282" s="4"/>
      <c r="S282" s="4"/>
      <c r="T282" s="4"/>
      <c r="U282" s="4"/>
      <c r="V282" s="4"/>
    </row>
    <row r="283" spans="1:22" ht="21" customHeight="1" x14ac:dyDescent="0.25">
      <c r="A283" s="199"/>
      <c r="B283" s="187"/>
      <c r="C283" s="153"/>
      <c r="D283" s="153"/>
      <c r="E283" s="200"/>
      <c r="F283" s="9" t="s">
        <v>24</v>
      </c>
      <c r="G283" s="18">
        <f>SUM(H283:M283)</f>
        <v>19784000</v>
      </c>
      <c r="H283" s="18">
        <f>H286</f>
        <v>4964000</v>
      </c>
      <c r="I283" s="18">
        <f t="shared" ref="I283:M283" si="113">I286</f>
        <v>2964000</v>
      </c>
      <c r="J283" s="19">
        <f t="shared" si="113"/>
        <v>2964000</v>
      </c>
      <c r="K283" s="92">
        <f t="shared" si="113"/>
        <v>2964000</v>
      </c>
      <c r="L283" s="92">
        <f t="shared" si="113"/>
        <v>2964000</v>
      </c>
      <c r="M283" s="92">
        <f t="shared" si="113"/>
        <v>2964000</v>
      </c>
      <c r="N283" s="4"/>
      <c r="O283" s="4"/>
      <c r="P283" s="4"/>
      <c r="Q283" s="4"/>
      <c r="R283" s="4"/>
      <c r="S283" s="4"/>
      <c r="T283" s="4"/>
      <c r="U283" s="4"/>
      <c r="V283" s="4"/>
    </row>
    <row r="284" spans="1:22" ht="40.15" customHeight="1" x14ac:dyDescent="0.25">
      <c r="A284" s="200"/>
      <c r="B284" s="188"/>
      <c r="C284" s="154"/>
      <c r="D284" s="154"/>
      <c r="E284" s="201"/>
      <c r="F284" s="9" t="s">
        <v>25</v>
      </c>
      <c r="G284" s="18">
        <f>SUM(H284:M284)</f>
        <v>0</v>
      </c>
      <c r="H284" s="18">
        <v>0</v>
      </c>
      <c r="I284" s="18">
        <v>0</v>
      </c>
      <c r="J284" s="19">
        <v>0</v>
      </c>
      <c r="K284" s="92">
        <v>0</v>
      </c>
      <c r="L284" s="92">
        <v>0</v>
      </c>
      <c r="M284" s="92">
        <v>0</v>
      </c>
      <c r="N284" s="4"/>
      <c r="O284" s="4"/>
      <c r="P284" s="4"/>
      <c r="Q284" s="4"/>
      <c r="R284" s="4"/>
      <c r="S284" s="4"/>
      <c r="T284" s="4"/>
      <c r="U284" s="4"/>
      <c r="V284" s="4"/>
    </row>
    <row r="285" spans="1:22" ht="42" customHeight="1" x14ac:dyDescent="0.25">
      <c r="A285" s="201"/>
      <c r="B285" s="238" t="s">
        <v>104</v>
      </c>
      <c r="C285" s="152">
        <v>2025</v>
      </c>
      <c r="D285" s="152">
        <v>2030</v>
      </c>
      <c r="E285" s="180" t="s">
        <v>47</v>
      </c>
      <c r="F285" s="97" t="s">
        <v>17</v>
      </c>
      <c r="G285" s="92">
        <f t="shared" ref="G285:M285" si="114">G286+G287</f>
        <v>19784000</v>
      </c>
      <c r="H285" s="92">
        <f t="shared" si="114"/>
        <v>4964000</v>
      </c>
      <c r="I285" s="92">
        <f t="shared" si="114"/>
        <v>2964000</v>
      </c>
      <c r="J285" s="88">
        <f>J286+J287</f>
        <v>2964000</v>
      </c>
      <c r="K285" s="92">
        <f t="shared" si="114"/>
        <v>2964000</v>
      </c>
      <c r="L285" s="92">
        <f t="shared" si="114"/>
        <v>2964000</v>
      </c>
      <c r="M285" s="92">
        <f t="shared" si="114"/>
        <v>2964000</v>
      </c>
      <c r="N285" s="152" t="s">
        <v>84</v>
      </c>
      <c r="O285" s="152" t="s">
        <v>68</v>
      </c>
      <c r="P285" s="152">
        <v>100</v>
      </c>
      <c r="Q285" s="152">
        <v>100</v>
      </c>
      <c r="R285" s="152">
        <v>100</v>
      </c>
      <c r="S285" s="152">
        <v>100</v>
      </c>
      <c r="T285" s="152">
        <v>100</v>
      </c>
      <c r="U285" s="152">
        <v>100</v>
      </c>
      <c r="V285" s="152">
        <v>100</v>
      </c>
    </row>
    <row r="286" spans="1:22" ht="31.15" customHeight="1" x14ac:dyDescent="0.25">
      <c r="A286" s="199"/>
      <c r="B286" s="239"/>
      <c r="C286" s="153"/>
      <c r="D286" s="153"/>
      <c r="E286" s="181"/>
      <c r="F286" s="97" t="s">
        <v>24</v>
      </c>
      <c r="G286" s="92">
        <f>SUM(H286:M286)</f>
        <v>19784000</v>
      </c>
      <c r="H286" s="92">
        <v>4964000</v>
      </c>
      <c r="I286" s="92">
        <v>2964000</v>
      </c>
      <c r="J286" s="88">
        <v>2964000</v>
      </c>
      <c r="K286" s="88">
        <v>2964000</v>
      </c>
      <c r="L286" s="88">
        <v>2964000</v>
      </c>
      <c r="M286" s="88">
        <v>2964000</v>
      </c>
      <c r="N286" s="153"/>
      <c r="O286" s="153"/>
      <c r="P286" s="153"/>
      <c r="Q286" s="153"/>
      <c r="R286" s="153"/>
      <c r="S286" s="153"/>
      <c r="T286" s="153"/>
      <c r="U286" s="153"/>
      <c r="V286" s="153"/>
    </row>
    <row r="287" spans="1:22" ht="64.150000000000006" customHeight="1" x14ac:dyDescent="0.25">
      <c r="A287" s="200"/>
      <c r="B287" s="240"/>
      <c r="C287" s="154"/>
      <c r="D287" s="154"/>
      <c r="E287" s="182"/>
      <c r="F287" s="97" t="s">
        <v>25</v>
      </c>
      <c r="G287" s="92">
        <f>SUM(H287:M287)</f>
        <v>0</v>
      </c>
      <c r="H287" s="92">
        <v>0</v>
      </c>
      <c r="I287" s="92">
        <v>0</v>
      </c>
      <c r="J287" s="88">
        <v>0</v>
      </c>
      <c r="K287" s="92">
        <v>0</v>
      </c>
      <c r="L287" s="92">
        <v>0</v>
      </c>
      <c r="M287" s="92">
        <v>0</v>
      </c>
      <c r="N287" s="154"/>
      <c r="O287" s="154"/>
      <c r="P287" s="154"/>
      <c r="Q287" s="154"/>
      <c r="R287" s="154"/>
      <c r="S287" s="154"/>
      <c r="T287" s="154"/>
      <c r="U287" s="154"/>
      <c r="V287" s="154"/>
    </row>
    <row r="288" spans="1:22" ht="70.900000000000006" customHeight="1" x14ac:dyDescent="0.25">
      <c r="A288" s="201"/>
      <c r="B288" s="238" t="s">
        <v>86</v>
      </c>
      <c r="C288" s="168">
        <v>2025</v>
      </c>
      <c r="D288" s="168">
        <v>2030</v>
      </c>
      <c r="E288" s="180" t="s">
        <v>47</v>
      </c>
      <c r="F288" s="97" t="s">
        <v>17</v>
      </c>
      <c r="G288" s="92" t="s">
        <v>31</v>
      </c>
      <c r="H288" s="92" t="s">
        <v>31</v>
      </c>
      <c r="I288" s="92" t="s">
        <v>31</v>
      </c>
      <c r="J288" s="88" t="s">
        <v>31</v>
      </c>
      <c r="K288" s="92" t="s">
        <v>31</v>
      </c>
      <c r="L288" s="92" t="s">
        <v>31</v>
      </c>
      <c r="M288" s="92" t="s">
        <v>31</v>
      </c>
      <c r="N288" s="152" t="s">
        <v>87</v>
      </c>
      <c r="O288" s="152" t="s">
        <v>87</v>
      </c>
      <c r="P288" s="152" t="s">
        <v>87</v>
      </c>
      <c r="Q288" s="152" t="s">
        <v>87</v>
      </c>
      <c r="R288" s="152" t="s">
        <v>87</v>
      </c>
      <c r="S288" s="152" t="s">
        <v>87</v>
      </c>
      <c r="T288" s="152" t="s">
        <v>87</v>
      </c>
      <c r="U288" s="152" t="s">
        <v>87</v>
      </c>
      <c r="V288" s="152" t="s">
        <v>87</v>
      </c>
    </row>
    <row r="289" spans="1:22" ht="15.75" customHeight="1" x14ac:dyDescent="0.25">
      <c r="A289" s="199"/>
      <c r="B289" s="239"/>
      <c r="C289" s="169"/>
      <c r="D289" s="169"/>
      <c r="E289" s="181"/>
      <c r="F289" s="97" t="s">
        <v>24</v>
      </c>
      <c r="G289" s="92" t="s">
        <v>31</v>
      </c>
      <c r="H289" s="92" t="s">
        <v>31</v>
      </c>
      <c r="I289" s="92" t="s">
        <v>31</v>
      </c>
      <c r="J289" s="88" t="s">
        <v>31</v>
      </c>
      <c r="K289" s="92" t="s">
        <v>31</v>
      </c>
      <c r="L289" s="92" t="s">
        <v>31</v>
      </c>
      <c r="M289" s="92" t="s">
        <v>31</v>
      </c>
      <c r="N289" s="153"/>
      <c r="O289" s="153"/>
      <c r="P289" s="153"/>
      <c r="Q289" s="153"/>
      <c r="R289" s="153"/>
      <c r="S289" s="153"/>
      <c r="T289" s="153"/>
      <c r="U289" s="153"/>
      <c r="V289" s="153"/>
    </row>
    <row r="290" spans="1:22" ht="64.150000000000006" customHeight="1" x14ac:dyDescent="0.25">
      <c r="A290" s="200"/>
      <c r="B290" s="239"/>
      <c r="C290" s="169"/>
      <c r="D290" s="169"/>
      <c r="E290" s="181"/>
      <c r="F290" s="180" t="s">
        <v>25</v>
      </c>
      <c r="G290" s="232" t="s">
        <v>31</v>
      </c>
      <c r="H290" s="232" t="s">
        <v>31</v>
      </c>
      <c r="I290" s="232" t="s">
        <v>31</v>
      </c>
      <c r="J290" s="235" t="s">
        <v>31</v>
      </c>
      <c r="K290" s="232" t="s">
        <v>31</v>
      </c>
      <c r="L290" s="232" t="s">
        <v>31</v>
      </c>
      <c r="M290" s="232" t="s">
        <v>31</v>
      </c>
      <c r="N290" s="153"/>
      <c r="O290" s="153"/>
      <c r="P290" s="153"/>
      <c r="Q290" s="153"/>
      <c r="R290" s="153"/>
      <c r="S290" s="153"/>
      <c r="T290" s="153"/>
      <c r="U290" s="153"/>
      <c r="V290" s="153"/>
    </row>
    <row r="291" spans="1:22" ht="73.900000000000006" customHeight="1" x14ac:dyDescent="0.25">
      <c r="A291" s="201"/>
      <c r="B291" s="239"/>
      <c r="C291" s="169"/>
      <c r="D291" s="169"/>
      <c r="E291" s="181"/>
      <c r="F291" s="181"/>
      <c r="G291" s="233"/>
      <c r="H291" s="233"/>
      <c r="I291" s="233"/>
      <c r="J291" s="236"/>
      <c r="K291" s="233"/>
      <c r="L291" s="233"/>
      <c r="M291" s="233"/>
      <c r="N291" s="153"/>
      <c r="O291" s="153"/>
      <c r="P291" s="153"/>
      <c r="Q291" s="153"/>
      <c r="R291" s="153"/>
      <c r="S291" s="153"/>
      <c r="T291" s="153"/>
      <c r="U291" s="153"/>
      <c r="V291" s="153"/>
    </row>
    <row r="292" spans="1:22" ht="15.75" customHeight="1" x14ac:dyDescent="0.25">
      <c r="A292" s="199"/>
      <c r="B292" s="240"/>
      <c r="C292" s="170"/>
      <c r="D292" s="170"/>
      <c r="E292" s="182"/>
      <c r="F292" s="182"/>
      <c r="G292" s="234"/>
      <c r="H292" s="234"/>
      <c r="I292" s="234"/>
      <c r="J292" s="237"/>
      <c r="K292" s="234"/>
      <c r="L292" s="234"/>
      <c r="M292" s="234"/>
      <c r="N292" s="154"/>
      <c r="O292" s="154"/>
      <c r="P292" s="154"/>
      <c r="Q292" s="154"/>
      <c r="R292" s="154"/>
      <c r="S292" s="154"/>
      <c r="T292" s="154"/>
      <c r="U292" s="154"/>
      <c r="V292" s="154"/>
    </row>
    <row r="293" spans="1:22" ht="38.25" customHeight="1" x14ac:dyDescent="0.25">
      <c r="A293" s="200"/>
      <c r="B293" s="238" t="s">
        <v>88</v>
      </c>
      <c r="C293" s="168">
        <v>2025</v>
      </c>
      <c r="D293" s="168">
        <v>2030</v>
      </c>
      <c r="E293" s="180" t="s">
        <v>47</v>
      </c>
      <c r="F293" s="97" t="s">
        <v>17</v>
      </c>
      <c r="G293" s="92">
        <f t="shared" ref="G293:M293" si="115">G294+G295</f>
        <v>89539390.099999994</v>
      </c>
      <c r="H293" s="92">
        <f t="shared" si="115"/>
        <v>14980740.1</v>
      </c>
      <c r="I293" s="92">
        <f t="shared" si="115"/>
        <v>14911730</v>
      </c>
      <c r="J293" s="88">
        <f t="shared" si="115"/>
        <v>14911730</v>
      </c>
      <c r="K293" s="88">
        <f t="shared" si="115"/>
        <v>14911730</v>
      </c>
      <c r="L293" s="88">
        <f t="shared" si="115"/>
        <v>14911730</v>
      </c>
      <c r="M293" s="88">
        <f t="shared" si="115"/>
        <v>14911730</v>
      </c>
      <c r="N293" s="241" t="s">
        <v>87</v>
      </c>
      <c r="O293" s="152" t="s">
        <v>87</v>
      </c>
      <c r="P293" s="152" t="s">
        <v>87</v>
      </c>
      <c r="Q293" s="152" t="s">
        <v>87</v>
      </c>
      <c r="R293" s="152" t="s">
        <v>87</v>
      </c>
      <c r="S293" s="152" t="s">
        <v>87</v>
      </c>
      <c r="T293" s="152" t="s">
        <v>87</v>
      </c>
      <c r="U293" s="152" t="s">
        <v>87</v>
      </c>
      <c r="V293" s="152" t="s">
        <v>87</v>
      </c>
    </row>
    <row r="294" spans="1:22" ht="36" customHeight="1" x14ac:dyDescent="0.25">
      <c r="A294" s="201"/>
      <c r="B294" s="239"/>
      <c r="C294" s="169"/>
      <c r="D294" s="169"/>
      <c r="E294" s="181"/>
      <c r="F294" s="97" t="s">
        <v>24</v>
      </c>
      <c r="G294" s="120">
        <f>SUM(H294:M294)</f>
        <v>1269010.1000000001</v>
      </c>
      <c r="H294" s="120">
        <f>H297+H300+H303+H306+H315+H309+H312</f>
        <v>269010.09999999998</v>
      </c>
      <c r="I294" s="143">
        <f t="shared" ref="I294:M294" si="116">I297+I300+I303+I306+I315+I309+I312</f>
        <v>200000</v>
      </c>
      <c r="J294" s="143">
        <f t="shared" si="116"/>
        <v>200000</v>
      </c>
      <c r="K294" s="143">
        <f t="shared" si="116"/>
        <v>200000</v>
      </c>
      <c r="L294" s="143">
        <f t="shared" si="116"/>
        <v>200000</v>
      </c>
      <c r="M294" s="143">
        <f t="shared" si="116"/>
        <v>200000</v>
      </c>
      <c r="N294" s="242"/>
      <c r="O294" s="153"/>
      <c r="P294" s="153"/>
      <c r="Q294" s="153"/>
      <c r="R294" s="153"/>
      <c r="S294" s="153"/>
      <c r="T294" s="153"/>
      <c r="U294" s="153"/>
      <c r="V294" s="153"/>
    </row>
    <row r="295" spans="1:22" ht="33" customHeight="1" x14ac:dyDescent="0.25">
      <c r="A295" s="142"/>
      <c r="B295" s="240"/>
      <c r="C295" s="170"/>
      <c r="D295" s="170"/>
      <c r="E295" s="182"/>
      <c r="F295" s="97" t="s">
        <v>25</v>
      </c>
      <c r="G295" s="120">
        <f>SUM(H295:M295)</f>
        <v>88270380</v>
      </c>
      <c r="H295" s="120">
        <f>H298+H301+H304+H307+H316+H310+H313</f>
        <v>14711730</v>
      </c>
      <c r="I295" s="143">
        <f t="shared" ref="I295:M295" si="117">I298+I301+I304+I307+I316+I310+I313</f>
        <v>14711730</v>
      </c>
      <c r="J295" s="143">
        <f t="shared" si="117"/>
        <v>14711730</v>
      </c>
      <c r="K295" s="143">
        <f t="shared" si="117"/>
        <v>14711730</v>
      </c>
      <c r="L295" s="143">
        <f t="shared" si="117"/>
        <v>14711730</v>
      </c>
      <c r="M295" s="143">
        <f t="shared" si="117"/>
        <v>14711730</v>
      </c>
      <c r="N295" s="243"/>
      <c r="O295" s="154"/>
      <c r="P295" s="154"/>
      <c r="Q295" s="154"/>
      <c r="R295" s="154"/>
      <c r="S295" s="154"/>
      <c r="T295" s="154"/>
      <c r="U295" s="154"/>
      <c r="V295" s="154"/>
    </row>
    <row r="296" spans="1:22" ht="40.15" customHeight="1" x14ac:dyDescent="0.25">
      <c r="A296" s="200"/>
      <c r="B296" s="238" t="s">
        <v>212</v>
      </c>
      <c r="C296" s="168">
        <v>2025</v>
      </c>
      <c r="D296" s="168">
        <v>2030</v>
      </c>
      <c r="E296" s="202" t="s">
        <v>23</v>
      </c>
      <c r="F296" s="97" t="s">
        <v>17</v>
      </c>
      <c r="G296" s="123">
        <f t="shared" ref="G296:M296" si="118">G297+G298</f>
        <v>11905968</v>
      </c>
      <c r="H296" s="123">
        <f t="shared" si="118"/>
        <v>1984328</v>
      </c>
      <c r="I296" s="123">
        <f t="shared" si="118"/>
        <v>1984328</v>
      </c>
      <c r="J296" s="129">
        <f t="shared" si="118"/>
        <v>1984328</v>
      </c>
      <c r="K296" s="129">
        <f>K297+K298</f>
        <v>1984328</v>
      </c>
      <c r="L296" s="123">
        <f t="shared" si="118"/>
        <v>1984328</v>
      </c>
      <c r="M296" s="123">
        <f t="shared" si="118"/>
        <v>1984328</v>
      </c>
      <c r="N296" s="155" t="s">
        <v>219</v>
      </c>
      <c r="O296" s="152" t="s">
        <v>68</v>
      </c>
      <c r="P296" s="152">
        <v>100</v>
      </c>
      <c r="Q296" s="152">
        <v>100</v>
      </c>
      <c r="R296" s="152">
        <v>100</v>
      </c>
      <c r="S296" s="152">
        <v>100</v>
      </c>
      <c r="T296" s="152">
        <v>100</v>
      </c>
      <c r="U296" s="152">
        <v>100</v>
      </c>
      <c r="V296" s="152">
        <v>100</v>
      </c>
    </row>
    <row r="297" spans="1:22" ht="41.25" customHeight="1" x14ac:dyDescent="0.25">
      <c r="A297" s="201"/>
      <c r="B297" s="239"/>
      <c r="C297" s="169"/>
      <c r="D297" s="169"/>
      <c r="E297" s="203"/>
      <c r="F297" s="97" t="s">
        <v>24</v>
      </c>
      <c r="G297" s="123">
        <f>SUM(H297:M297)</f>
        <v>0</v>
      </c>
      <c r="H297" s="123">
        <v>0</v>
      </c>
      <c r="I297" s="123">
        <v>0</v>
      </c>
      <c r="J297" s="129">
        <v>0</v>
      </c>
      <c r="K297" s="129">
        <v>0</v>
      </c>
      <c r="L297" s="123">
        <v>0</v>
      </c>
      <c r="M297" s="123">
        <v>0</v>
      </c>
      <c r="N297" s="155"/>
      <c r="O297" s="153"/>
      <c r="P297" s="153"/>
      <c r="Q297" s="153"/>
      <c r="R297" s="153"/>
      <c r="S297" s="153"/>
      <c r="T297" s="153"/>
      <c r="U297" s="153"/>
      <c r="V297" s="153"/>
    </row>
    <row r="298" spans="1:22" ht="52.5" customHeight="1" x14ac:dyDescent="0.25">
      <c r="A298" s="199"/>
      <c r="B298" s="240"/>
      <c r="C298" s="170"/>
      <c r="D298" s="170"/>
      <c r="E298" s="204"/>
      <c r="F298" s="97" t="s">
        <v>25</v>
      </c>
      <c r="G298" s="123">
        <f>SUM(H298:M298)</f>
        <v>11905968</v>
      </c>
      <c r="H298" s="123">
        <v>1984328</v>
      </c>
      <c r="I298" s="123">
        <v>1984328</v>
      </c>
      <c r="J298" s="129">
        <v>1984328</v>
      </c>
      <c r="K298" s="148">
        <v>1984328</v>
      </c>
      <c r="L298" s="148">
        <v>1984328</v>
      </c>
      <c r="M298" s="148">
        <v>1984328</v>
      </c>
      <c r="N298" s="155"/>
      <c r="O298" s="154"/>
      <c r="P298" s="154"/>
      <c r="Q298" s="154"/>
      <c r="R298" s="154"/>
      <c r="S298" s="154"/>
      <c r="T298" s="154"/>
      <c r="U298" s="154"/>
      <c r="V298" s="154"/>
    </row>
    <row r="299" spans="1:22" ht="31.5" customHeight="1" x14ac:dyDescent="0.25">
      <c r="A299" s="200"/>
      <c r="B299" s="238" t="s">
        <v>213</v>
      </c>
      <c r="C299" s="168">
        <v>2025</v>
      </c>
      <c r="D299" s="168">
        <v>2030</v>
      </c>
      <c r="E299" s="202" t="s">
        <v>23</v>
      </c>
      <c r="F299" s="97" t="s">
        <v>17</v>
      </c>
      <c r="G299" s="123">
        <f t="shared" ref="G299:M299" si="119">G300+G301</f>
        <v>23916282</v>
      </c>
      <c r="H299" s="123">
        <f t="shared" si="119"/>
        <v>3986047</v>
      </c>
      <c r="I299" s="123">
        <f t="shared" si="119"/>
        <v>3986047</v>
      </c>
      <c r="J299" s="129">
        <f>J300+J301</f>
        <v>3986047</v>
      </c>
      <c r="K299" s="123">
        <f t="shared" si="119"/>
        <v>3986047</v>
      </c>
      <c r="L299" s="123">
        <f t="shared" si="119"/>
        <v>3986047</v>
      </c>
      <c r="M299" s="123">
        <f t="shared" si="119"/>
        <v>3986047</v>
      </c>
      <c r="N299" s="155" t="s">
        <v>219</v>
      </c>
      <c r="O299" s="152" t="s">
        <v>85</v>
      </c>
      <c r="P299" s="152">
        <v>100</v>
      </c>
      <c r="Q299" s="152">
        <v>100</v>
      </c>
      <c r="R299" s="152">
        <v>100</v>
      </c>
      <c r="S299" s="152">
        <v>100</v>
      </c>
      <c r="T299" s="152">
        <v>100</v>
      </c>
      <c r="U299" s="152">
        <v>100</v>
      </c>
      <c r="V299" s="152">
        <v>100</v>
      </c>
    </row>
    <row r="300" spans="1:22" ht="42" customHeight="1" x14ac:dyDescent="0.25">
      <c r="A300" s="201"/>
      <c r="B300" s="239"/>
      <c r="C300" s="169"/>
      <c r="D300" s="169"/>
      <c r="E300" s="203"/>
      <c r="F300" s="97" t="s">
        <v>24</v>
      </c>
      <c r="G300" s="123">
        <f>SUM(H300:M300)</f>
        <v>0</v>
      </c>
      <c r="H300" s="123">
        <v>0</v>
      </c>
      <c r="I300" s="123">
        <v>0</v>
      </c>
      <c r="J300" s="129">
        <v>0</v>
      </c>
      <c r="K300" s="123">
        <v>0</v>
      </c>
      <c r="L300" s="123">
        <v>0</v>
      </c>
      <c r="M300" s="123">
        <v>0</v>
      </c>
      <c r="N300" s="155"/>
      <c r="O300" s="153"/>
      <c r="P300" s="153"/>
      <c r="Q300" s="153"/>
      <c r="R300" s="153"/>
      <c r="S300" s="153"/>
      <c r="T300" s="153"/>
      <c r="U300" s="153"/>
      <c r="V300" s="153"/>
    </row>
    <row r="301" spans="1:22" ht="31.15" customHeight="1" x14ac:dyDescent="0.25">
      <c r="A301" s="80"/>
      <c r="B301" s="240"/>
      <c r="C301" s="170"/>
      <c r="D301" s="170"/>
      <c r="E301" s="204"/>
      <c r="F301" s="97" t="s">
        <v>25</v>
      </c>
      <c r="G301" s="123">
        <f>SUM(H301:M301)</f>
        <v>23916282</v>
      </c>
      <c r="H301" s="123">
        <v>3986047</v>
      </c>
      <c r="I301" s="123">
        <v>3986047</v>
      </c>
      <c r="J301" s="147">
        <v>3986047</v>
      </c>
      <c r="K301" s="147">
        <v>3986047</v>
      </c>
      <c r="L301" s="147">
        <v>3986047</v>
      </c>
      <c r="M301" s="147">
        <v>3986047</v>
      </c>
      <c r="N301" s="155"/>
      <c r="O301" s="154"/>
      <c r="P301" s="154"/>
      <c r="Q301" s="154"/>
      <c r="R301" s="154"/>
      <c r="S301" s="154"/>
      <c r="T301" s="154"/>
      <c r="U301" s="154"/>
      <c r="V301" s="154"/>
    </row>
    <row r="302" spans="1:22" ht="71.45" customHeight="1" x14ac:dyDescent="0.25">
      <c r="A302" s="80"/>
      <c r="B302" s="238" t="s">
        <v>214</v>
      </c>
      <c r="C302" s="168">
        <v>2025</v>
      </c>
      <c r="D302" s="168">
        <v>2030</v>
      </c>
      <c r="E302" s="202" t="s">
        <v>23</v>
      </c>
      <c r="F302" s="97" t="s">
        <v>17</v>
      </c>
      <c r="G302" s="92">
        <f>G303+G304</f>
        <v>26983638</v>
      </c>
      <c r="H302" s="92">
        <f>H303+H304</f>
        <v>4497273</v>
      </c>
      <c r="I302" s="92">
        <f>I303+I304</f>
        <v>4497273</v>
      </c>
      <c r="J302" s="88">
        <f>J303+J304</f>
        <v>4497273</v>
      </c>
      <c r="K302" s="92">
        <f>K303+K304</f>
        <v>4497273</v>
      </c>
      <c r="L302" s="92">
        <f>SUM(L303:L304)</f>
        <v>4497273</v>
      </c>
      <c r="M302" s="92">
        <f>SUM(M303:M304)</f>
        <v>4497273</v>
      </c>
      <c r="N302" s="155" t="s">
        <v>122</v>
      </c>
      <c r="O302" s="152" t="s">
        <v>85</v>
      </c>
      <c r="P302" s="152">
        <v>100</v>
      </c>
      <c r="Q302" s="152">
        <v>100</v>
      </c>
      <c r="R302" s="152">
        <v>100</v>
      </c>
      <c r="S302" s="152">
        <v>100</v>
      </c>
      <c r="T302" s="152">
        <v>100</v>
      </c>
      <c r="U302" s="152">
        <v>100</v>
      </c>
      <c r="V302" s="152">
        <v>100</v>
      </c>
    </row>
    <row r="303" spans="1:22" ht="110.45" customHeight="1" x14ac:dyDescent="0.25">
      <c r="A303" s="80"/>
      <c r="B303" s="239"/>
      <c r="C303" s="169"/>
      <c r="D303" s="169"/>
      <c r="E303" s="203"/>
      <c r="F303" s="97" t="s">
        <v>24</v>
      </c>
      <c r="G303" s="92">
        <f>SUM(H303:M303)</f>
        <v>0</v>
      </c>
      <c r="H303" s="134">
        <v>0</v>
      </c>
      <c r="I303" s="92">
        <v>0</v>
      </c>
      <c r="J303" s="134">
        <v>0</v>
      </c>
      <c r="K303" s="92">
        <v>0</v>
      </c>
      <c r="L303" s="134">
        <v>0</v>
      </c>
      <c r="M303" s="92">
        <v>0</v>
      </c>
      <c r="N303" s="155"/>
      <c r="O303" s="153"/>
      <c r="P303" s="153"/>
      <c r="Q303" s="153"/>
      <c r="R303" s="153"/>
      <c r="S303" s="153"/>
      <c r="T303" s="153"/>
      <c r="U303" s="153"/>
      <c r="V303" s="153"/>
    </row>
    <row r="304" spans="1:22" s="81" customFormat="1" ht="48.75" customHeight="1" x14ac:dyDescent="0.25">
      <c r="A304" s="47"/>
      <c r="B304" s="240"/>
      <c r="C304" s="170"/>
      <c r="D304" s="170"/>
      <c r="E304" s="204"/>
      <c r="F304" s="97" t="s">
        <v>25</v>
      </c>
      <c r="G304" s="92">
        <f>SUM(H304:M304)</f>
        <v>26983638</v>
      </c>
      <c r="H304" s="134">
        <v>4497273</v>
      </c>
      <c r="I304" s="92">
        <v>4497273</v>
      </c>
      <c r="J304" s="88">
        <v>4497273</v>
      </c>
      <c r="K304" s="88">
        <v>4497273</v>
      </c>
      <c r="L304" s="88">
        <v>4497273</v>
      </c>
      <c r="M304" s="88">
        <v>4497273</v>
      </c>
      <c r="N304" s="155"/>
      <c r="O304" s="154"/>
      <c r="P304" s="154"/>
      <c r="Q304" s="154"/>
      <c r="R304" s="154"/>
      <c r="S304" s="154"/>
      <c r="T304" s="154"/>
      <c r="U304" s="154"/>
      <c r="V304" s="154"/>
    </row>
    <row r="305" spans="1:23" s="81" customFormat="1" ht="110.45" customHeight="1" x14ac:dyDescent="0.25">
      <c r="A305" s="47"/>
      <c r="B305" s="238" t="s">
        <v>215</v>
      </c>
      <c r="C305" s="168">
        <v>2025</v>
      </c>
      <c r="D305" s="168">
        <v>2030</v>
      </c>
      <c r="E305" s="202" t="s">
        <v>23</v>
      </c>
      <c r="F305" s="97" t="s">
        <v>17</v>
      </c>
      <c r="G305" s="92">
        <f t="shared" ref="G305:M305" si="120">G306+G307</f>
        <v>25464492</v>
      </c>
      <c r="H305" s="92">
        <f t="shared" si="120"/>
        <v>4244082</v>
      </c>
      <c r="I305" s="92">
        <f t="shared" si="120"/>
        <v>4244082</v>
      </c>
      <c r="J305" s="88">
        <f>J306+J307</f>
        <v>4244082</v>
      </c>
      <c r="K305" s="92">
        <f t="shared" si="120"/>
        <v>4244082</v>
      </c>
      <c r="L305" s="92">
        <f t="shared" si="120"/>
        <v>4244082</v>
      </c>
      <c r="M305" s="92">
        <f t="shared" si="120"/>
        <v>4244082</v>
      </c>
      <c r="N305" s="155" t="s">
        <v>122</v>
      </c>
      <c r="O305" s="152" t="s">
        <v>85</v>
      </c>
      <c r="P305" s="152">
        <v>100</v>
      </c>
      <c r="Q305" s="152">
        <v>100</v>
      </c>
      <c r="R305" s="152">
        <v>100</v>
      </c>
      <c r="S305" s="152">
        <v>100</v>
      </c>
      <c r="T305" s="152">
        <v>100</v>
      </c>
      <c r="U305" s="152">
        <v>100</v>
      </c>
      <c r="V305" s="152">
        <v>100</v>
      </c>
    </row>
    <row r="306" spans="1:23" s="81" customFormat="1" ht="110.45" customHeight="1" x14ac:dyDescent="0.25">
      <c r="A306" s="47"/>
      <c r="B306" s="239"/>
      <c r="C306" s="169"/>
      <c r="D306" s="169"/>
      <c r="E306" s="203"/>
      <c r="F306" s="97" t="s">
        <v>24</v>
      </c>
      <c r="G306" s="92">
        <f>SUM(H306:M306)</f>
        <v>0</v>
      </c>
      <c r="H306" s="92">
        <v>0</v>
      </c>
      <c r="I306" s="92">
        <v>0</v>
      </c>
      <c r="J306" s="88">
        <v>0</v>
      </c>
      <c r="K306" s="92">
        <v>0</v>
      </c>
      <c r="L306" s="92">
        <v>0</v>
      </c>
      <c r="M306" s="92">
        <v>0</v>
      </c>
      <c r="N306" s="155"/>
      <c r="O306" s="153"/>
      <c r="P306" s="153"/>
      <c r="Q306" s="153"/>
      <c r="R306" s="153"/>
      <c r="S306" s="153"/>
      <c r="T306" s="153"/>
      <c r="U306" s="153"/>
      <c r="V306" s="153"/>
    </row>
    <row r="307" spans="1:23" s="48" customFormat="1" ht="40.9" customHeight="1" x14ac:dyDescent="0.25">
      <c r="A307" s="199"/>
      <c r="B307" s="240"/>
      <c r="C307" s="170"/>
      <c r="D307" s="170"/>
      <c r="E307" s="204"/>
      <c r="F307" s="97" t="s">
        <v>25</v>
      </c>
      <c r="G307" s="92">
        <f>SUM(H307:M307)</f>
        <v>25464492</v>
      </c>
      <c r="H307" s="92">
        <v>4244082</v>
      </c>
      <c r="I307" s="92">
        <v>4244082</v>
      </c>
      <c r="J307" s="92">
        <v>4244082</v>
      </c>
      <c r="K307" s="92">
        <v>4244082</v>
      </c>
      <c r="L307" s="92">
        <v>4244082</v>
      </c>
      <c r="M307" s="92">
        <v>4244082</v>
      </c>
      <c r="N307" s="155"/>
      <c r="O307" s="154"/>
      <c r="P307" s="154"/>
      <c r="Q307" s="154"/>
      <c r="R307" s="154"/>
      <c r="S307" s="154"/>
      <c r="T307" s="154"/>
      <c r="U307" s="154"/>
      <c r="V307" s="154"/>
    </row>
    <row r="308" spans="1:23" s="48" customFormat="1" ht="46.9" customHeight="1" x14ac:dyDescent="0.25">
      <c r="A308" s="200"/>
      <c r="B308" s="238" t="s">
        <v>216</v>
      </c>
      <c r="C308" s="168">
        <v>2025</v>
      </c>
      <c r="D308" s="168">
        <v>2030</v>
      </c>
      <c r="E308" s="180" t="s">
        <v>111</v>
      </c>
      <c r="F308" s="97" t="s">
        <v>17</v>
      </c>
      <c r="G308" s="92">
        <f t="shared" ref="G308:M308" si="121">G309+G310</f>
        <v>1200000</v>
      </c>
      <c r="H308" s="92">
        <f t="shared" si="121"/>
        <v>200000</v>
      </c>
      <c r="I308" s="92">
        <f t="shared" si="121"/>
        <v>200000</v>
      </c>
      <c r="J308" s="88">
        <f t="shared" si="121"/>
        <v>200000</v>
      </c>
      <c r="K308" s="88">
        <f t="shared" si="121"/>
        <v>200000</v>
      </c>
      <c r="L308" s="88">
        <f t="shared" si="121"/>
        <v>200000</v>
      </c>
      <c r="M308" s="88">
        <f t="shared" si="121"/>
        <v>200000</v>
      </c>
      <c r="N308" s="152" t="s">
        <v>92</v>
      </c>
      <c r="O308" s="152" t="s">
        <v>116</v>
      </c>
      <c r="P308" s="152">
        <v>17</v>
      </c>
      <c r="Q308" s="152">
        <v>17</v>
      </c>
      <c r="R308" s="152">
        <v>17</v>
      </c>
      <c r="S308" s="152">
        <v>17</v>
      </c>
      <c r="T308" s="152">
        <v>17</v>
      </c>
      <c r="U308" s="152">
        <v>17</v>
      </c>
      <c r="V308" s="152">
        <v>17</v>
      </c>
    </row>
    <row r="309" spans="1:23" s="48" customFormat="1" ht="77.25" customHeight="1" x14ac:dyDescent="0.25">
      <c r="A309" s="201"/>
      <c r="B309" s="239"/>
      <c r="C309" s="169"/>
      <c r="D309" s="169"/>
      <c r="E309" s="181"/>
      <c r="F309" s="97" t="s">
        <v>24</v>
      </c>
      <c r="G309" s="92">
        <f>SUM(H309:M309)</f>
        <v>1200000</v>
      </c>
      <c r="H309" s="92">
        <v>200000</v>
      </c>
      <c r="I309" s="92">
        <v>200000</v>
      </c>
      <c r="J309" s="92">
        <v>200000</v>
      </c>
      <c r="K309" s="92">
        <v>200000</v>
      </c>
      <c r="L309" s="92">
        <v>200000</v>
      </c>
      <c r="M309" s="92">
        <v>200000</v>
      </c>
      <c r="N309" s="153"/>
      <c r="O309" s="153"/>
      <c r="P309" s="153"/>
      <c r="Q309" s="153"/>
      <c r="R309" s="153"/>
      <c r="S309" s="153"/>
      <c r="T309" s="153"/>
      <c r="U309" s="153"/>
      <c r="V309" s="153"/>
    </row>
    <row r="310" spans="1:23" ht="51" customHeight="1" x14ac:dyDescent="0.25">
      <c r="A310" s="152"/>
      <c r="B310" s="240"/>
      <c r="C310" s="170"/>
      <c r="D310" s="170"/>
      <c r="E310" s="182"/>
      <c r="F310" s="97" t="s">
        <v>25</v>
      </c>
      <c r="G310" s="92">
        <f>SUM(H310:M310)</f>
        <v>0</v>
      </c>
      <c r="H310" s="92">
        <v>0</v>
      </c>
      <c r="I310" s="92">
        <v>0</v>
      </c>
      <c r="J310" s="92">
        <v>0</v>
      </c>
      <c r="K310" s="92">
        <v>0</v>
      </c>
      <c r="L310" s="92">
        <v>0</v>
      </c>
      <c r="M310" s="92">
        <v>0</v>
      </c>
      <c r="N310" s="154"/>
      <c r="O310" s="154"/>
      <c r="P310" s="154"/>
      <c r="Q310" s="154"/>
      <c r="R310" s="154"/>
      <c r="S310" s="154"/>
      <c r="T310" s="154"/>
      <c r="U310" s="154"/>
      <c r="V310" s="154"/>
    </row>
    <row r="311" spans="1:23" ht="34.9" customHeight="1" x14ac:dyDescent="0.25">
      <c r="A311" s="153"/>
      <c r="B311" s="238" t="s">
        <v>217</v>
      </c>
      <c r="C311" s="168">
        <v>2025</v>
      </c>
      <c r="D311" s="168">
        <v>2030</v>
      </c>
      <c r="E311" s="202" t="s">
        <v>23</v>
      </c>
      <c r="F311" s="97" t="s">
        <v>17</v>
      </c>
      <c r="G311" s="92">
        <f t="shared" ref="G311:M311" si="122">G312+G313</f>
        <v>68000</v>
      </c>
      <c r="H311" s="92">
        <f t="shared" si="122"/>
        <v>68000</v>
      </c>
      <c r="I311" s="92">
        <f t="shared" si="122"/>
        <v>0</v>
      </c>
      <c r="J311" s="88">
        <f t="shared" si="122"/>
        <v>0</v>
      </c>
      <c r="K311" s="88">
        <f t="shared" si="122"/>
        <v>0</v>
      </c>
      <c r="L311" s="88">
        <f t="shared" si="122"/>
        <v>0</v>
      </c>
      <c r="M311" s="88">
        <f t="shared" si="122"/>
        <v>0</v>
      </c>
      <c r="N311" s="152" t="s">
        <v>172</v>
      </c>
      <c r="O311" s="152" t="s">
        <v>78</v>
      </c>
      <c r="P311" s="152">
        <v>3</v>
      </c>
      <c r="Q311" s="152">
        <v>3</v>
      </c>
      <c r="R311" s="152"/>
      <c r="S311" s="152"/>
      <c r="T311" s="152"/>
      <c r="U311" s="152"/>
      <c r="V311" s="152"/>
    </row>
    <row r="312" spans="1:23" ht="78" customHeight="1" x14ac:dyDescent="0.25">
      <c r="A312" s="154"/>
      <c r="B312" s="239"/>
      <c r="C312" s="169"/>
      <c r="D312" s="169"/>
      <c r="E312" s="203"/>
      <c r="F312" s="97" t="s">
        <v>24</v>
      </c>
      <c r="G312" s="92">
        <f>SUM(H312:M312)</f>
        <v>68000</v>
      </c>
      <c r="H312" s="92">
        <v>68000</v>
      </c>
      <c r="I312" s="92">
        <v>0</v>
      </c>
      <c r="J312" s="88">
        <v>0</v>
      </c>
      <c r="K312" s="92">
        <v>0</v>
      </c>
      <c r="L312" s="88">
        <v>0</v>
      </c>
      <c r="M312" s="92">
        <v>0</v>
      </c>
      <c r="N312" s="153"/>
      <c r="O312" s="153"/>
      <c r="P312" s="153"/>
      <c r="Q312" s="153"/>
      <c r="R312" s="153"/>
      <c r="S312" s="153"/>
      <c r="T312" s="153"/>
      <c r="U312" s="153"/>
      <c r="V312" s="153"/>
    </row>
    <row r="313" spans="1:23" ht="31.15" customHeight="1" x14ac:dyDescent="0.25">
      <c r="A313" s="1"/>
      <c r="B313" s="240"/>
      <c r="C313" s="170"/>
      <c r="D313" s="170"/>
      <c r="E313" s="204"/>
      <c r="F313" s="97" t="s">
        <v>25</v>
      </c>
      <c r="G313" s="92">
        <f>SUM(H313:M313)</f>
        <v>0</v>
      </c>
      <c r="H313" s="92">
        <v>0</v>
      </c>
      <c r="I313" s="92">
        <v>0</v>
      </c>
      <c r="J313" s="92">
        <v>0</v>
      </c>
      <c r="K313" s="92">
        <v>0</v>
      </c>
      <c r="L313" s="92">
        <v>0</v>
      </c>
      <c r="M313" s="92">
        <v>0</v>
      </c>
      <c r="N313" s="154"/>
      <c r="O313" s="154"/>
      <c r="P313" s="154"/>
      <c r="Q313" s="154"/>
      <c r="R313" s="154"/>
      <c r="S313" s="154"/>
      <c r="T313" s="154"/>
      <c r="U313" s="154"/>
      <c r="V313" s="154"/>
    </row>
    <row r="314" spans="1:23" ht="80.45" customHeight="1" x14ac:dyDescent="0.25">
      <c r="A314" s="1"/>
      <c r="B314" s="238" t="s">
        <v>218</v>
      </c>
      <c r="C314" s="168">
        <v>2025</v>
      </c>
      <c r="D314" s="168">
        <v>2030</v>
      </c>
      <c r="E314" s="202" t="s">
        <v>23</v>
      </c>
      <c r="F314" s="97" t="s">
        <v>17</v>
      </c>
      <c r="G314" s="92">
        <f t="shared" ref="G314:M314" si="123">G315+G316</f>
        <v>1010.1</v>
      </c>
      <c r="H314" s="92">
        <f t="shared" si="123"/>
        <v>1010.1</v>
      </c>
      <c r="I314" s="92">
        <f t="shared" si="123"/>
        <v>0</v>
      </c>
      <c r="J314" s="88">
        <f t="shared" si="123"/>
        <v>0</v>
      </c>
      <c r="K314" s="88">
        <f t="shared" si="123"/>
        <v>0</v>
      </c>
      <c r="L314" s="88">
        <f t="shared" si="123"/>
        <v>0</v>
      </c>
      <c r="M314" s="88">
        <f t="shared" si="123"/>
        <v>0</v>
      </c>
      <c r="N314" s="152" t="s">
        <v>194</v>
      </c>
      <c r="O314" s="152" t="s">
        <v>78</v>
      </c>
      <c r="P314" s="152">
        <v>1</v>
      </c>
      <c r="Q314" s="152">
        <v>1</v>
      </c>
      <c r="R314" s="152"/>
      <c r="S314" s="152"/>
      <c r="T314" s="152"/>
      <c r="U314" s="152"/>
      <c r="V314" s="152"/>
    </row>
    <row r="315" spans="1:23" ht="52.9" customHeight="1" x14ac:dyDescent="0.25">
      <c r="A315" s="1"/>
      <c r="B315" s="239"/>
      <c r="C315" s="169"/>
      <c r="D315" s="169"/>
      <c r="E315" s="203"/>
      <c r="F315" s="97" t="s">
        <v>24</v>
      </c>
      <c r="G315" s="92">
        <f>SUM(H315:M315)</f>
        <v>1010.1</v>
      </c>
      <c r="H315" s="92">
        <v>1010.1</v>
      </c>
      <c r="I315" s="92">
        <v>0</v>
      </c>
      <c r="J315" s="88">
        <v>0</v>
      </c>
      <c r="K315" s="92">
        <v>0</v>
      </c>
      <c r="L315" s="88">
        <v>0</v>
      </c>
      <c r="M315" s="92">
        <v>0</v>
      </c>
      <c r="N315" s="153"/>
      <c r="O315" s="153"/>
      <c r="P315" s="153"/>
      <c r="Q315" s="153"/>
      <c r="R315" s="153"/>
      <c r="S315" s="153"/>
      <c r="T315" s="153"/>
      <c r="U315" s="153"/>
      <c r="V315" s="153"/>
      <c r="W315" s="8"/>
    </row>
    <row r="316" spans="1:23" ht="31.15" customHeight="1" x14ac:dyDescent="0.25">
      <c r="A316" s="36"/>
      <c r="B316" s="240"/>
      <c r="C316" s="170"/>
      <c r="D316" s="170"/>
      <c r="E316" s="204"/>
      <c r="F316" s="97" t="s">
        <v>25</v>
      </c>
      <c r="G316" s="92">
        <f>SUM(H316:M316)</f>
        <v>0</v>
      </c>
      <c r="H316" s="92">
        <v>0</v>
      </c>
      <c r="I316" s="92">
        <v>0</v>
      </c>
      <c r="J316" s="88">
        <v>0</v>
      </c>
      <c r="K316" s="92">
        <v>0</v>
      </c>
      <c r="L316" s="92">
        <v>0</v>
      </c>
      <c r="M316" s="92">
        <v>0</v>
      </c>
      <c r="N316" s="154"/>
      <c r="O316" s="154"/>
      <c r="P316" s="154"/>
      <c r="Q316" s="154"/>
      <c r="R316" s="154"/>
      <c r="S316" s="154"/>
      <c r="T316" s="154"/>
      <c r="U316" s="154"/>
      <c r="V316" s="154"/>
    </row>
    <row r="317" spans="1:23" ht="124.9" customHeight="1" x14ac:dyDescent="0.25">
      <c r="A317" s="36"/>
      <c r="B317" s="186" t="s">
        <v>59</v>
      </c>
      <c r="C317" s="168">
        <v>2025</v>
      </c>
      <c r="D317" s="168">
        <v>2030</v>
      </c>
      <c r="E317" s="180" t="s">
        <v>48</v>
      </c>
      <c r="F317" s="97" t="s">
        <v>17</v>
      </c>
      <c r="G317" s="92" t="s">
        <v>31</v>
      </c>
      <c r="H317" s="92" t="s">
        <v>31</v>
      </c>
      <c r="I317" s="92" t="s">
        <v>31</v>
      </c>
      <c r="J317" s="92" t="s">
        <v>31</v>
      </c>
      <c r="K317" s="92" t="s">
        <v>31</v>
      </c>
      <c r="L317" s="92" t="s">
        <v>31</v>
      </c>
      <c r="M317" s="92" t="s">
        <v>31</v>
      </c>
      <c r="N317" s="152" t="s">
        <v>16</v>
      </c>
      <c r="O317" s="152" t="s">
        <v>16</v>
      </c>
      <c r="P317" s="152" t="s">
        <v>16</v>
      </c>
      <c r="Q317" s="152" t="s">
        <v>16</v>
      </c>
      <c r="R317" s="152" t="s">
        <v>16</v>
      </c>
      <c r="S317" s="152" t="s">
        <v>16</v>
      </c>
      <c r="T317" s="152" t="s">
        <v>16</v>
      </c>
      <c r="U317" s="152" t="s">
        <v>16</v>
      </c>
      <c r="V317" s="152" t="s">
        <v>16</v>
      </c>
    </row>
    <row r="318" spans="1:23" ht="62.45" customHeight="1" x14ac:dyDescent="0.25">
      <c r="A318" s="36"/>
      <c r="B318" s="187"/>
      <c r="C318" s="169"/>
      <c r="D318" s="169"/>
      <c r="E318" s="181"/>
      <c r="F318" s="97" t="s">
        <v>24</v>
      </c>
      <c r="G318" s="92" t="s">
        <v>31</v>
      </c>
      <c r="H318" s="92" t="s">
        <v>31</v>
      </c>
      <c r="I318" s="92" t="s">
        <v>31</v>
      </c>
      <c r="J318" s="92" t="s">
        <v>31</v>
      </c>
      <c r="K318" s="92" t="s">
        <v>31</v>
      </c>
      <c r="L318" s="92" t="s">
        <v>31</v>
      </c>
      <c r="M318" s="92" t="s">
        <v>31</v>
      </c>
      <c r="N318" s="153"/>
      <c r="O318" s="153"/>
      <c r="P318" s="153"/>
      <c r="Q318" s="153"/>
      <c r="R318" s="153"/>
      <c r="S318" s="153"/>
      <c r="T318" s="153"/>
      <c r="U318" s="153"/>
      <c r="V318" s="153"/>
    </row>
    <row r="319" spans="1:23" s="39" customFormat="1" ht="62.45" customHeight="1" x14ac:dyDescent="0.25">
      <c r="A319" s="36"/>
      <c r="B319" s="188"/>
      <c r="C319" s="170"/>
      <c r="D319" s="170"/>
      <c r="E319" s="182"/>
      <c r="F319" s="97" t="s">
        <v>25</v>
      </c>
      <c r="G319" s="92" t="s">
        <v>31</v>
      </c>
      <c r="H319" s="92" t="s">
        <v>31</v>
      </c>
      <c r="I319" s="92" t="s">
        <v>31</v>
      </c>
      <c r="J319" s="92" t="s">
        <v>31</v>
      </c>
      <c r="K319" s="92" t="s">
        <v>31</v>
      </c>
      <c r="L319" s="92" t="s">
        <v>31</v>
      </c>
      <c r="M319" s="92" t="s">
        <v>31</v>
      </c>
      <c r="N319" s="154"/>
      <c r="O319" s="154"/>
      <c r="P319" s="154"/>
      <c r="Q319" s="154"/>
      <c r="R319" s="154"/>
      <c r="S319" s="154"/>
      <c r="T319" s="154"/>
      <c r="U319" s="154"/>
      <c r="V319" s="154"/>
    </row>
    <row r="320" spans="1:23" s="39" customFormat="1" ht="62.45" customHeight="1" x14ac:dyDescent="0.25">
      <c r="A320" s="36"/>
      <c r="B320" s="238" t="s">
        <v>60</v>
      </c>
      <c r="C320" s="168">
        <v>2025</v>
      </c>
      <c r="D320" s="168">
        <v>2030</v>
      </c>
      <c r="E320" s="180"/>
      <c r="F320" s="97" t="s">
        <v>17</v>
      </c>
      <c r="G320" s="92">
        <f t="shared" ref="G320:L320" si="124">G321+G322</f>
        <v>650000</v>
      </c>
      <c r="H320" s="92">
        <f t="shared" si="124"/>
        <v>300000</v>
      </c>
      <c r="I320" s="88">
        <f t="shared" si="124"/>
        <v>70000</v>
      </c>
      <c r="J320" s="88">
        <f t="shared" si="124"/>
        <v>70000</v>
      </c>
      <c r="K320" s="92">
        <f t="shared" si="124"/>
        <v>70000</v>
      </c>
      <c r="L320" s="92">
        <f t="shared" si="124"/>
        <v>70000</v>
      </c>
      <c r="M320" s="92">
        <f>M321+M322</f>
        <v>70000</v>
      </c>
      <c r="N320" s="152" t="s">
        <v>16</v>
      </c>
      <c r="O320" s="152" t="s">
        <v>16</v>
      </c>
      <c r="P320" s="152" t="s">
        <v>16</v>
      </c>
      <c r="Q320" s="152" t="s">
        <v>16</v>
      </c>
      <c r="R320" s="152" t="s">
        <v>16</v>
      </c>
      <c r="S320" s="152" t="s">
        <v>16</v>
      </c>
      <c r="T320" s="152" t="s">
        <v>16</v>
      </c>
      <c r="U320" s="152" t="s">
        <v>16</v>
      </c>
      <c r="V320" s="152" t="s">
        <v>16</v>
      </c>
    </row>
    <row r="321" spans="1:22" s="39" customFormat="1" ht="62.45" customHeight="1" x14ac:dyDescent="0.25">
      <c r="A321" s="36"/>
      <c r="B321" s="239"/>
      <c r="C321" s="169"/>
      <c r="D321" s="169"/>
      <c r="E321" s="181"/>
      <c r="F321" s="97" t="s">
        <v>24</v>
      </c>
      <c r="G321" s="92">
        <f>SUM(H321:M321)</f>
        <v>650000</v>
      </c>
      <c r="H321" s="92">
        <f>H324+H327</f>
        <v>300000</v>
      </c>
      <c r="I321" s="92">
        <f t="shared" ref="I321:M321" si="125">I324+I327</f>
        <v>70000</v>
      </c>
      <c r="J321" s="92">
        <f t="shared" si="125"/>
        <v>70000</v>
      </c>
      <c r="K321" s="92">
        <f t="shared" si="125"/>
        <v>70000</v>
      </c>
      <c r="L321" s="92">
        <f t="shared" si="125"/>
        <v>70000</v>
      </c>
      <c r="M321" s="92">
        <f t="shared" si="125"/>
        <v>70000</v>
      </c>
      <c r="N321" s="153"/>
      <c r="O321" s="153"/>
      <c r="P321" s="153"/>
      <c r="Q321" s="153"/>
      <c r="R321" s="153"/>
      <c r="S321" s="153"/>
      <c r="T321" s="153"/>
      <c r="U321" s="153"/>
      <c r="V321" s="153"/>
    </row>
    <row r="322" spans="1:22" s="39" customFormat="1" ht="62.45" customHeight="1" x14ac:dyDescent="0.25">
      <c r="A322" s="71"/>
      <c r="B322" s="240"/>
      <c r="C322" s="170"/>
      <c r="D322" s="170"/>
      <c r="E322" s="182"/>
      <c r="F322" s="97" t="s">
        <v>25</v>
      </c>
      <c r="G322" s="92">
        <f>SUM(H322:M322)</f>
        <v>0</v>
      </c>
      <c r="H322" s="92">
        <f>H325+H328</f>
        <v>0</v>
      </c>
      <c r="I322" s="92">
        <f t="shared" ref="I322:M322" si="126">I325+I328</f>
        <v>0</v>
      </c>
      <c r="J322" s="92">
        <f t="shared" si="126"/>
        <v>0</v>
      </c>
      <c r="K322" s="92">
        <f t="shared" si="126"/>
        <v>0</v>
      </c>
      <c r="L322" s="92">
        <f t="shared" si="126"/>
        <v>0</v>
      </c>
      <c r="M322" s="92">
        <f t="shared" si="126"/>
        <v>0</v>
      </c>
      <c r="N322" s="154"/>
      <c r="O322" s="154"/>
      <c r="P322" s="154"/>
      <c r="Q322" s="154"/>
      <c r="R322" s="154"/>
      <c r="S322" s="154"/>
      <c r="T322" s="154"/>
      <c r="U322" s="154"/>
      <c r="V322" s="154"/>
    </row>
    <row r="323" spans="1:22" s="39" customFormat="1" ht="62.45" customHeight="1" x14ac:dyDescent="0.25">
      <c r="A323" s="71"/>
      <c r="B323" s="186" t="s">
        <v>112</v>
      </c>
      <c r="C323" s="168">
        <v>2025</v>
      </c>
      <c r="D323" s="168">
        <v>2030</v>
      </c>
      <c r="E323" s="180" t="s">
        <v>153</v>
      </c>
      <c r="F323" s="97" t="s">
        <v>17</v>
      </c>
      <c r="G323" s="92">
        <f t="shared" ref="G323:M323" si="127">G324+G325</f>
        <v>0</v>
      </c>
      <c r="H323" s="92">
        <f t="shared" si="127"/>
        <v>0</v>
      </c>
      <c r="I323" s="92">
        <f t="shared" si="127"/>
        <v>0</v>
      </c>
      <c r="J323" s="88">
        <f>J324+J325</f>
        <v>0</v>
      </c>
      <c r="K323" s="92">
        <f t="shared" si="127"/>
        <v>0</v>
      </c>
      <c r="L323" s="92">
        <f t="shared" si="127"/>
        <v>0</v>
      </c>
      <c r="M323" s="92">
        <f t="shared" si="127"/>
        <v>0</v>
      </c>
      <c r="N323" s="152" t="s">
        <v>89</v>
      </c>
      <c r="O323" s="152" t="s">
        <v>90</v>
      </c>
      <c r="P323" s="152">
        <f>SUM(Q323:V325)</f>
        <v>0</v>
      </c>
      <c r="Q323" s="152"/>
      <c r="R323" s="152"/>
      <c r="S323" s="152"/>
      <c r="T323" s="152"/>
      <c r="U323" s="152"/>
      <c r="V323" s="152"/>
    </row>
    <row r="324" spans="1:22" s="39" customFormat="1" ht="62.45" customHeight="1" x14ac:dyDescent="0.25">
      <c r="A324" s="71"/>
      <c r="B324" s="187"/>
      <c r="C324" s="169"/>
      <c r="D324" s="169"/>
      <c r="E324" s="181"/>
      <c r="F324" s="97" t="s">
        <v>24</v>
      </c>
      <c r="G324" s="92">
        <f>SUM(H324:M324)</f>
        <v>0</v>
      </c>
      <c r="H324" s="92">
        <v>0</v>
      </c>
      <c r="I324" s="92">
        <v>0</v>
      </c>
      <c r="J324" s="92">
        <v>0</v>
      </c>
      <c r="K324" s="92">
        <v>0</v>
      </c>
      <c r="L324" s="92">
        <v>0</v>
      </c>
      <c r="M324" s="92">
        <v>0</v>
      </c>
      <c r="N324" s="153"/>
      <c r="O324" s="153"/>
      <c r="P324" s="153"/>
      <c r="Q324" s="153"/>
      <c r="R324" s="153"/>
      <c r="S324" s="153"/>
      <c r="T324" s="153"/>
      <c r="U324" s="153"/>
      <c r="V324" s="153"/>
    </row>
    <row r="325" spans="1:22" s="72" customFormat="1" ht="62.45" customHeight="1" x14ac:dyDescent="0.25">
      <c r="A325" s="36"/>
      <c r="B325" s="188"/>
      <c r="C325" s="170"/>
      <c r="D325" s="170"/>
      <c r="E325" s="182"/>
      <c r="F325" s="97" t="s">
        <v>25</v>
      </c>
      <c r="G325" s="92">
        <f>SUM(H325:M325)</f>
        <v>0</v>
      </c>
      <c r="H325" s="92">
        <v>0</v>
      </c>
      <c r="I325" s="92">
        <v>0</v>
      </c>
      <c r="J325" s="92">
        <v>0</v>
      </c>
      <c r="K325" s="92">
        <v>0</v>
      </c>
      <c r="L325" s="92">
        <v>0</v>
      </c>
      <c r="M325" s="92">
        <v>0</v>
      </c>
      <c r="N325" s="154"/>
      <c r="O325" s="154"/>
      <c r="P325" s="154"/>
      <c r="Q325" s="154"/>
      <c r="R325" s="154"/>
      <c r="S325" s="154"/>
      <c r="T325" s="154"/>
      <c r="U325" s="154"/>
      <c r="V325" s="154"/>
    </row>
    <row r="326" spans="1:22" s="72" customFormat="1" ht="62.45" customHeight="1" x14ac:dyDescent="0.25">
      <c r="A326" s="36"/>
      <c r="B326" s="186" t="s">
        <v>113</v>
      </c>
      <c r="C326" s="168">
        <v>2025</v>
      </c>
      <c r="D326" s="168">
        <v>2030</v>
      </c>
      <c r="E326" s="180" t="s">
        <v>93</v>
      </c>
      <c r="F326" s="97" t="s">
        <v>17</v>
      </c>
      <c r="G326" s="92">
        <f t="shared" ref="G326:M326" si="128">G327+G328</f>
        <v>650000</v>
      </c>
      <c r="H326" s="92">
        <f t="shared" si="128"/>
        <v>300000</v>
      </c>
      <c r="I326" s="92">
        <f t="shared" si="128"/>
        <v>70000</v>
      </c>
      <c r="J326" s="88">
        <f t="shared" si="128"/>
        <v>70000</v>
      </c>
      <c r="K326" s="92">
        <f t="shared" si="128"/>
        <v>70000</v>
      </c>
      <c r="L326" s="92">
        <f t="shared" si="128"/>
        <v>70000</v>
      </c>
      <c r="M326" s="92">
        <f t="shared" si="128"/>
        <v>70000</v>
      </c>
      <c r="N326" s="152" t="s">
        <v>91</v>
      </c>
      <c r="O326" s="152" t="s">
        <v>90</v>
      </c>
      <c r="P326" s="152">
        <f>SUM(Q326:V328)</f>
        <v>1800</v>
      </c>
      <c r="Q326" s="152">
        <v>300</v>
      </c>
      <c r="R326" s="152">
        <v>300</v>
      </c>
      <c r="S326" s="152">
        <v>300</v>
      </c>
      <c r="T326" s="152">
        <v>300</v>
      </c>
      <c r="U326" s="152">
        <v>300</v>
      </c>
      <c r="V326" s="152">
        <v>300</v>
      </c>
    </row>
    <row r="327" spans="1:22" s="72" customFormat="1" ht="62.45" customHeight="1" x14ac:dyDescent="0.25">
      <c r="A327" s="36"/>
      <c r="B327" s="187"/>
      <c r="C327" s="169"/>
      <c r="D327" s="169"/>
      <c r="E327" s="181"/>
      <c r="F327" s="97" t="s">
        <v>24</v>
      </c>
      <c r="G327" s="92">
        <f>SUM(H327:M327)</f>
        <v>650000</v>
      </c>
      <c r="H327" s="92">
        <v>300000</v>
      </c>
      <c r="I327" s="92">
        <v>70000</v>
      </c>
      <c r="J327" s="92">
        <v>70000</v>
      </c>
      <c r="K327" s="92">
        <v>70000</v>
      </c>
      <c r="L327" s="92">
        <v>70000</v>
      </c>
      <c r="M327" s="92">
        <v>70000</v>
      </c>
      <c r="N327" s="153"/>
      <c r="O327" s="153"/>
      <c r="P327" s="153"/>
      <c r="Q327" s="153"/>
      <c r="R327" s="153"/>
      <c r="S327" s="153"/>
      <c r="T327" s="153"/>
      <c r="U327" s="153"/>
      <c r="V327" s="153"/>
    </row>
    <row r="328" spans="1:22" s="39" customFormat="1" ht="62.45" customHeight="1" x14ac:dyDescent="0.25">
      <c r="A328" s="146"/>
      <c r="B328" s="188"/>
      <c r="C328" s="170"/>
      <c r="D328" s="170"/>
      <c r="E328" s="182"/>
      <c r="F328" s="97" t="s">
        <v>25</v>
      </c>
      <c r="G328" s="92">
        <f>SUM(H328:M328)</f>
        <v>0</v>
      </c>
      <c r="H328" s="92">
        <v>0</v>
      </c>
      <c r="I328" s="92">
        <v>0</v>
      </c>
      <c r="J328" s="88">
        <v>0</v>
      </c>
      <c r="K328" s="92">
        <v>0</v>
      </c>
      <c r="L328" s="92">
        <v>0</v>
      </c>
      <c r="M328" s="92">
        <v>0</v>
      </c>
      <c r="N328" s="154"/>
      <c r="O328" s="154"/>
      <c r="P328" s="154"/>
      <c r="Q328" s="154"/>
      <c r="R328" s="154"/>
      <c r="S328" s="154"/>
      <c r="T328" s="154"/>
      <c r="U328" s="154"/>
      <c r="V328" s="154"/>
    </row>
    <row r="329" spans="1:22" ht="43.9" customHeight="1" x14ac:dyDescent="0.25">
      <c r="A329" s="221"/>
      <c r="B329" s="244" t="s">
        <v>49</v>
      </c>
      <c r="C329" s="177"/>
      <c r="D329" s="177"/>
      <c r="E329" s="177"/>
      <c r="F329" s="17" t="s">
        <v>17</v>
      </c>
      <c r="G329" s="21">
        <f>G330+G331</f>
        <v>109973390.09999999</v>
      </c>
      <c r="H329" s="21">
        <f>H330+H331</f>
        <v>20244740.100000001</v>
      </c>
      <c r="I329" s="21">
        <f t="shared" ref="I329:M329" si="129">I330+I331</f>
        <v>17945730</v>
      </c>
      <c r="J329" s="21">
        <f t="shared" si="129"/>
        <v>17945730</v>
      </c>
      <c r="K329" s="21">
        <f t="shared" si="129"/>
        <v>17945730</v>
      </c>
      <c r="L329" s="21">
        <f t="shared" si="129"/>
        <v>17945730</v>
      </c>
      <c r="M329" s="21">
        <f t="shared" si="129"/>
        <v>17945730</v>
      </c>
      <c r="N329" s="177" t="s">
        <v>16</v>
      </c>
      <c r="O329" s="177" t="s">
        <v>16</v>
      </c>
      <c r="P329" s="177" t="s">
        <v>16</v>
      </c>
      <c r="Q329" s="177" t="s">
        <v>16</v>
      </c>
      <c r="R329" s="177" t="s">
        <v>16</v>
      </c>
      <c r="S329" s="177" t="s">
        <v>16</v>
      </c>
      <c r="T329" s="177" t="s">
        <v>16</v>
      </c>
      <c r="U329" s="177" t="s">
        <v>16</v>
      </c>
      <c r="V329" s="177" t="s">
        <v>16</v>
      </c>
    </row>
    <row r="330" spans="1:22" ht="31.15" customHeight="1" x14ac:dyDescent="0.25">
      <c r="A330" s="222"/>
      <c r="B330" s="245"/>
      <c r="C330" s="178"/>
      <c r="D330" s="178"/>
      <c r="E330" s="178"/>
      <c r="F330" s="17" t="s">
        <v>24</v>
      </c>
      <c r="G330" s="21">
        <f>SUM(H330:M330)</f>
        <v>21703010.100000001</v>
      </c>
      <c r="H330" s="21">
        <f>H283+H294+H321</f>
        <v>5533010.0999999996</v>
      </c>
      <c r="I330" s="21">
        <f t="shared" ref="I330:M330" si="130">I283+I294+I321</f>
        <v>3234000</v>
      </c>
      <c r="J330" s="21">
        <f t="shared" si="130"/>
        <v>3234000</v>
      </c>
      <c r="K330" s="21">
        <f t="shared" si="130"/>
        <v>3234000</v>
      </c>
      <c r="L330" s="21">
        <f t="shared" si="130"/>
        <v>3234000</v>
      </c>
      <c r="M330" s="21">
        <f t="shared" si="130"/>
        <v>3234000</v>
      </c>
      <c r="N330" s="178"/>
      <c r="O330" s="178"/>
      <c r="P330" s="178"/>
      <c r="Q330" s="178"/>
      <c r="R330" s="178"/>
      <c r="S330" s="178"/>
      <c r="T330" s="178"/>
      <c r="U330" s="178"/>
      <c r="V330" s="178"/>
    </row>
    <row r="331" spans="1:22" ht="39.6" customHeight="1" x14ac:dyDescent="0.25">
      <c r="A331" s="223"/>
      <c r="B331" s="246"/>
      <c r="C331" s="179"/>
      <c r="D331" s="179"/>
      <c r="E331" s="179"/>
      <c r="F331" s="17" t="s">
        <v>25</v>
      </c>
      <c r="G331" s="21">
        <f>SUM(H331:M331)</f>
        <v>88270380</v>
      </c>
      <c r="H331" s="21">
        <f>H284+H295+H322</f>
        <v>14711730</v>
      </c>
      <c r="I331" s="21">
        <f t="shared" ref="I331:M331" si="131">I284+I295+I322</f>
        <v>14711730</v>
      </c>
      <c r="J331" s="21">
        <f t="shared" si="131"/>
        <v>14711730</v>
      </c>
      <c r="K331" s="21">
        <f t="shared" si="131"/>
        <v>14711730</v>
      </c>
      <c r="L331" s="21">
        <f t="shared" si="131"/>
        <v>14711730</v>
      </c>
      <c r="M331" s="21">
        <f t="shared" si="131"/>
        <v>14711730</v>
      </c>
      <c r="N331" s="179"/>
      <c r="O331" s="179"/>
      <c r="P331" s="179"/>
      <c r="Q331" s="179"/>
      <c r="R331" s="179"/>
      <c r="S331" s="179"/>
      <c r="T331" s="179"/>
      <c r="U331" s="179"/>
      <c r="V331" s="179"/>
    </row>
    <row r="332" spans="1:22" ht="31.15" customHeight="1" x14ac:dyDescent="0.25">
      <c r="A332" s="221"/>
      <c r="B332" s="119" t="s">
        <v>154</v>
      </c>
      <c r="C332" s="84">
        <v>2025</v>
      </c>
      <c r="D332" s="84">
        <v>2030</v>
      </c>
      <c r="E332" s="84" t="s">
        <v>31</v>
      </c>
      <c r="F332" s="84" t="s">
        <v>31</v>
      </c>
      <c r="G332" s="92" t="s">
        <v>31</v>
      </c>
      <c r="H332" s="92" t="s">
        <v>31</v>
      </c>
      <c r="I332" s="92" t="s">
        <v>31</v>
      </c>
      <c r="J332" s="88" t="s">
        <v>31</v>
      </c>
      <c r="K332" s="92" t="s">
        <v>31</v>
      </c>
      <c r="L332" s="92" t="s">
        <v>31</v>
      </c>
      <c r="M332" s="92" t="s">
        <v>31</v>
      </c>
      <c r="N332" s="14" t="s">
        <v>31</v>
      </c>
      <c r="O332" s="14"/>
      <c r="P332" s="14"/>
      <c r="Q332" s="14"/>
      <c r="R332" s="14"/>
      <c r="S332" s="14"/>
      <c r="T332" s="14"/>
      <c r="U332" s="14"/>
      <c r="V332" s="14"/>
    </row>
    <row r="333" spans="1:22" ht="49.15" customHeight="1" x14ac:dyDescent="0.25">
      <c r="A333" s="222"/>
      <c r="B333" s="112" t="s">
        <v>155</v>
      </c>
      <c r="C333" s="84">
        <v>2025</v>
      </c>
      <c r="D333" s="84">
        <v>2030</v>
      </c>
      <c r="E333" s="84" t="s">
        <v>31</v>
      </c>
      <c r="F333" s="84" t="s">
        <v>31</v>
      </c>
      <c r="G333" s="92" t="s">
        <v>31</v>
      </c>
      <c r="H333" s="92" t="s">
        <v>31</v>
      </c>
      <c r="I333" s="92" t="s">
        <v>31</v>
      </c>
      <c r="J333" s="88" t="s">
        <v>31</v>
      </c>
      <c r="K333" s="92" t="s">
        <v>31</v>
      </c>
      <c r="L333" s="92" t="s">
        <v>31</v>
      </c>
      <c r="M333" s="92" t="s">
        <v>31</v>
      </c>
      <c r="N333" s="14"/>
      <c r="O333" s="14"/>
      <c r="P333" s="14"/>
      <c r="Q333" s="14"/>
      <c r="R333" s="14"/>
      <c r="S333" s="14"/>
      <c r="T333" s="14"/>
      <c r="U333" s="14"/>
      <c r="V333" s="14"/>
    </row>
    <row r="334" spans="1:22" ht="30.75" customHeight="1" x14ac:dyDescent="0.25">
      <c r="A334" s="223"/>
      <c r="B334" s="186" t="s">
        <v>156</v>
      </c>
      <c r="C334" s="168">
        <v>2025</v>
      </c>
      <c r="D334" s="168">
        <v>2030</v>
      </c>
      <c r="E334" s="168" t="s">
        <v>98</v>
      </c>
      <c r="F334" s="97" t="s">
        <v>17</v>
      </c>
      <c r="G334" s="92" t="s">
        <v>31</v>
      </c>
      <c r="H334" s="92" t="s">
        <v>31</v>
      </c>
      <c r="I334" s="92" t="s">
        <v>31</v>
      </c>
      <c r="J334" s="88" t="s">
        <v>31</v>
      </c>
      <c r="K334" s="92" t="s">
        <v>31</v>
      </c>
      <c r="L334" s="92" t="s">
        <v>31</v>
      </c>
      <c r="M334" s="92" t="s">
        <v>31</v>
      </c>
      <c r="N334" s="152" t="s">
        <v>31</v>
      </c>
      <c r="O334" s="152" t="s">
        <v>31</v>
      </c>
      <c r="P334" s="152" t="s">
        <v>31</v>
      </c>
      <c r="Q334" s="152" t="s">
        <v>31</v>
      </c>
      <c r="R334" s="152" t="s">
        <v>31</v>
      </c>
      <c r="S334" s="152" t="s">
        <v>31</v>
      </c>
      <c r="T334" s="152" t="s">
        <v>31</v>
      </c>
      <c r="U334" s="152" t="s">
        <v>31</v>
      </c>
      <c r="V334" s="152" t="s">
        <v>31</v>
      </c>
    </row>
    <row r="335" spans="1:22" ht="31.15" customHeight="1" x14ac:dyDescent="0.25">
      <c r="A335" s="221"/>
      <c r="B335" s="187"/>
      <c r="C335" s="169"/>
      <c r="D335" s="169"/>
      <c r="E335" s="169"/>
      <c r="F335" s="97" t="s">
        <v>24</v>
      </c>
      <c r="G335" s="92" t="s">
        <v>31</v>
      </c>
      <c r="H335" s="92" t="s">
        <v>31</v>
      </c>
      <c r="I335" s="92" t="s">
        <v>31</v>
      </c>
      <c r="J335" s="88" t="s">
        <v>31</v>
      </c>
      <c r="K335" s="92" t="s">
        <v>31</v>
      </c>
      <c r="L335" s="92" t="s">
        <v>31</v>
      </c>
      <c r="M335" s="92" t="s">
        <v>31</v>
      </c>
      <c r="N335" s="153"/>
      <c r="O335" s="153"/>
      <c r="P335" s="153"/>
      <c r="Q335" s="153"/>
      <c r="R335" s="153"/>
      <c r="S335" s="153"/>
      <c r="T335" s="153"/>
      <c r="U335" s="153"/>
      <c r="V335" s="153"/>
    </row>
    <row r="336" spans="1:22" ht="42" customHeight="1" x14ac:dyDescent="0.25">
      <c r="A336" s="222"/>
      <c r="B336" s="188"/>
      <c r="C336" s="170"/>
      <c r="D336" s="170"/>
      <c r="E336" s="170"/>
      <c r="F336" s="97" t="s">
        <v>25</v>
      </c>
      <c r="G336" s="92" t="s">
        <v>31</v>
      </c>
      <c r="H336" s="92" t="s">
        <v>31</v>
      </c>
      <c r="I336" s="92" t="s">
        <v>31</v>
      </c>
      <c r="J336" s="88" t="s">
        <v>31</v>
      </c>
      <c r="K336" s="92" t="s">
        <v>31</v>
      </c>
      <c r="L336" s="92" t="s">
        <v>31</v>
      </c>
      <c r="M336" s="92" t="s">
        <v>31</v>
      </c>
      <c r="N336" s="154"/>
      <c r="O336" s="154"/>
      <c r="P336" s="154"/>
      <c r="Q336" s="154"/>
      <c r="R336" s="154"/>
      <c r="S336" s="154"/>
      <c r="T336" s="154"/>
      <c r="U336" s="154"/>
      <c r="V336" s="154"/>
    </row>
    <row r="337" spans="1:22" ht="45.6" customHeight="1" x14ac:dyDescent="0.25">
      <c r="A337" s="223"/>
      <c r="B337" s="180" t="s">
        <v>157</v>
      </c>
      <c r="C337" s="168">
        <v>2025</v>
      </c>
      <c r="D337" s="228">
        <v>2030</v>
      </c>
      <c r="E337" s="228" t="s">
        <v>98</v>
      </c>
      <c r="F337" s="97" t="s">
        <v>17</v>
      </c>
      <c r="G337" s="93">
        <f>G338+G339</f>
        <v>980000</v>
      </c>
      <c r="H337" s="93">
        <f>H338+H339</f>
        <v>490000</v>
      </c>
      <c r="I337" s="93">
        <f t="shared" ref="I337:M337" si="132">I338+I339</f>
        <v>490000</v>
      </c>
      <c r="J337" s="93">
        <f t="shared" si="132"/>
        <v>0</v>
      </c>
      <c r="K337" s="93">
        <f t="shared" si="132"/>
        <v>0</v>
      </c>
      <c r="L337" s="93">
        <f t="shared" si="132"/>
        <v>0</v>
      </c>
      <c r="M337" s="93">
        <f t="shared" si="132"/>
        <v>0</v>
      </c>
      <c r="N337" s="152" t="s">
        <v>16</v>
      </c>
      <c r="O337" s="152" t="s">
        <v>16</v>
      </c>
      <c r="P337" s="152" t="s">
        <v>16</v>
      </c>
      <c r="Q337" s="152" t="s">
        <v>16</v>
      </c>
      <c r="R337" s="152" t="s">
        <v>16</v>
      </c>
      <c r="S337" s="152" t="s">
        <v>16</v>
      </c>
      <c r="T337" s="152" t="s">
        <v>16</v>
      </c>
      <c r="U337" s="152" t="s">
        <v>16</v>
      </c>
      <c r="V337" s="152" t="s">
        <v>16</v>
      </c>
    </row>
    <row r="338" spans="1:22" ht="31.15" customHeight="1" x14ac:dyDescent="0.25">
      <c r="A338" s="221"/>
      <c r="B338" s="181"/>
      <c r="C338" s="169"/>
      <c r="D338" s="228"/>
      <c r="E338" s="228"/>
      <c r="F338" s="97" t="s">
        <v>24</v>
      </c>
      <c r="G338" s="93">
        <f>SUM(H338:M338)</f>
        <v>980000</v>
      </c>
      <c r="H338" s="93">
        <f>H341</f>
        <v>490000</v>
      </c>
      <c r="I338" s="93">
        <f t="shared" ref="I338:M338" si="133">I341</f>
        <v>490000</v>
      </c>
      <c r="J338" s="93">
        <f t="shared" si="133"/>
        <v>0</v>
      </c>
      <c r="K338" s="93">
        <f t="shared" si="133"/>
        <v>0</v>
      </c>
      <c r="L338" s="93">
        <f t="shared" si="133"/>
        <v>0</v>
      </c>
      <c r="M338" s="93">
        <f t="shared" si="133"/>
        <v>0</v>
      </c>
      <c r="N338" s="153"/>
      <c r="O338" s="153"/>
      <c r="P338" s="153"/>
      <c r="Q338" s="153"/>
      <c r="R338" s="153"/>
      <c r="S338" s="153"/>
      <c r="T338" s="153"/>
      <c r="U338" s="153"/>
      <c r="V338" s="153"/>
    </row>
    <row r="339" spans="1:22" ht="38.450000000000003" customHeight="1" x14ac:dyDescent="0.25">
      <c r="A339" s="222"/>
      <c r="B339" s="182"/>
      <c r="C339" s="170"/>
      <c r="D339" s="228"/>
      <c r="E339" s="228"/>
      <c r="F339" s="97" t="s">
        <v>25</v>
      </c>
      <c r="G339" s="93">
        <f>SUM(H339:M339)</f>
        <v>0</v>
      </c>
      <c r="H339" s="93">
        <f>H342</f>
        <v>0</v>
      </c>
      <c r="I339" s="93">
        <f t="shared" ref="I339:M339" si="134">I342</f>
        <v>0</v>
      </c>
      <c r="J339" s="93">
        <f t="shared" si="134"/>
        <v>0</v>
      </c>
      <c r="K339" s="93">
        <f t="shared" si="134"/>
        <v>0</v>
      </c>
      <c r="L339" s="93">
        <f t="shared" si="134"/>
        <v>0</v>
      </c>
      <c r="M339" s="93">
        <f t="shared" si="134"/>
        <v>0</v>
      </c>
      <c r="N339" s="154"/>
      <c r="O339" s="154"/>
      <c r="P339" s="154"/>
      <c r="Q339" s="154"/>
      <c r="R339" s="154"/>
      <c r="S339" s="154"/>
      <c r="T339" s="154"/>
      <c r="U339" s="154"/>
      <c r="V339" s="154"/>
    </row>
    <row r="340" spans="1:22" ht="62.45" customHeight="1" x14ac:dyDescent="0.25">
      <c r="A340" s="223"/>
      <c r="B340" s="180" t="s">
        <v>158</v>
      </c>
      <c r="C340" s="168">
        <v>2025</v>
      </c>
      <c r="D340" s="228">
        <v>2030</v>
      </c>
      <c r="E340" s="228" t="s">
        <v>98</v>
      </c>
      <c r="F340" s="97" t="s">
        <v>17</v>
      </c>
      <c r="G340" s="93">
        <f>G341+G342</f>
        <v>980000</v>
      </c>
      <c r="H340" s="93">
        <f>H341+H342</f>
        <v>490000</v>
      </c>
      <c r="I340" s="93">
        <f t="shared" ref="I340:M340" si="135">I341+I342</f>
        <v>490000</v>
      </c>
      <c r="J340" s="93">
        <f t="shared" si="135"/>
        <v>0</v>
      </c>
      <c r="K340" s="93">
        <f t="shared" si="135"/>
        <v>0</v>
      </c>
      <c r="L340" s="93">
        <f t="shared" si="135"/>
        <v>0</v>
      </c>
      <c r="M340" s="93">
        <f t="shared" si="135"/>
        <v>0</v>
      </c>
      <c r="N340" s="227" t="s">
        <v>159</v>
      </c>
      <c r="O340" s="155" t="s">
        <v>160</v>
      </c>
      <c r="P340" s="155">
        <f>SUM(Q340:V342)</f>
        <v>10</v>
      </c>
      <c r="Q340" s="155">
        <v>5</v>
      </c>
      <c r="R340" s="155">
        <v>5</v>
      </c>
      <c r="S340" s="155"/>
      <c r="T340" s="155"/>
      <c r="U340" s="155"/>
      <c r="V340" s="155"/>
    </row>
    <row r="341" spans="1:22" ht="31.15" customHeight="1" x14ac:dyDescent="0.25">
      <c r="A341" s="118"/>
      <c r="B341" s="181"/>
      <c r="C341" s="169"/>
      <c r="D341" s="228"/>
      <c r="E341" s="228"/>
      <c r="F341" s="97" t="s">
        <v>24</v>
      </c>
      <c r="G341" s="93">
        <f>SUM(H341:M341)</f>
        <v>980000</v>
      </c>
      <c r="H341" s="93">
        <v>490000</v>
      </c>
      <c r="I341" s="93">
        <v>490000</v>
      </c>
      <c r="J341" s="93">
        <v>0</v>
      </c>
      <c r="K341" s="93">
        <v>0</v>
      </c>
      <c r="L341" s="93">
        <v>0</v>
      </c>
      <c r="M341" s="93">
        <v>0</v>
      </c>
      <c r="N341" s="227"/>
      <c r="O341" s="155"/>
      <c r="P341" s="155"/>
      <c r="Q341" s="155"/>
      <c r="R341" s="155"/>
      <c r="S341" s="155"/>
      <c r="T341" s="155"/>
      <c r="U341" s="155"/>
      <c r="V341" s="155"/>
    </row>
    <row r="342" spans="1:22" ht="52.15" customHeight="1" x14ac:dyDescent="0.25">
      <c r="A342" s="118"/>
      <c r="B342" s="182"/>
      <c r="C342" s="170"/>
      <c r="D342" s="228"/>
      <c r="E342" s="228"/>
      <c r="F342" s="97" t="s">
        <v>25</v>
      </c>
      <c r="G342" s="93">
        <f>SUM(H342:M342)</f>
        <v>0</v>
      </c>
      <c r="H342" s="93">
        <v>0</v>
      </c>
      <c r="I342" s="93">
        <v>0</v>
      </c>
      <c r="J342" s="93">
        <v>0</v>
      </c>
      <c r="K342" s="93">
        <v>0</v>
      </c>
      <c r="L342" s="93">
        <v>0</v>
      </c>
      <c r="M342" s="93">
        <v>0</v>
      </c>
      <c r="N342" s="227"/>
      <c r="O342" s="155"/>
      <c r="P342" s="155"/>
      <c r="Q342" s="155"/>
      <c r="R342" s="155"/>
      <c r="S342" s="155"/>
      <c r="T342" s="155"/>
      <c r="U342" s="155"/>
      <c r="V342" s="155"/>
    </row>
    <row r="343" spans="1:22" s="117" customFormat="1" ht="36.6" customHeight="1" x14ac:dyDescent="0.25">
      <c r="A343" s="49"/>
      <c r="B343" s="293" t="s">
        <v>161</v>
      </c>
      <c r="C343" s="168">
        <v>2025</v>
      </c>
      <c r="D343" s="228">
        <v>2030</v>
      </c>
      <c r="E343" s="228" t="s">
        <v>98</v>
      </c>
      <c r="F343" s="97" t="s">
        <v>17</v>
      </c>
      <c r="G343" s="92" t="s">
        <v>31</v>
      </c>
      <c r="H343" s="92" t="s">
        <v>31</v>
      </c>
      <c r="I343" s="92" t="s">
        <v>31</v>
      </c>
      <c r="J343" s="88" t="s">
        <v>31</v>
      </c>
      <c r="K343" s="92" t="s">
        <v>31</v>
      </c>
      <c r="L343" s="92" t="s">
        <v>31</v>
      </c>
      <c r="M343" s="92" t="s">
        <v>31</v>
      </c>
      <c r="N343" s="152" t="s">
        <v>31</v>
      </c>
      <c r="O343" s="152" t="s">
        <v>31</v>
      </c>
      <c r="P343" s="152" t="s">
        <v>31</v>
      </c>
      <c r="Q343" s="152" t="s">
        <v>31</v>
      </c>
      <c r="R343" s="152" t="s">
        <v>31</v>
      </c>
      <c r="S343" s="152" t="s">
        <v>31</v>
      </c>
      <c r="T343" s="152" t="s">
        <v>31</v>
      </c>
      <c r="U343" s="152" t="s">
        <v>31</v>
      </c>
      <c r="V343" s="152" t="s">
        <v>31</v>
      </c>
    </row>
    <row r="344" spans="1:22" s="50" customFormat="1" ht="36.6" customHeight="1" x14ac:dyDescent="0.25">
      <c r="A344" s="221"/>
      <c r="B344" s="294"/>
      <c r="C344" s="169"/>
      <c r="D344" s="228"/>
      <c r="E344" s="228"/>
      <c r="F344" s="97" t="s">
        <v>24</v>
      </c>
      <c r="G344" s="92" t="s">
        <v>31</v>
      </c>
      <c r="H344" s="92" t="s">
        <v>31</v>
      </c>
      <c r="I344" s="92" t="s">
        <v>31</v>
      </c>
      <c r="J344" s="88" t="s">
        <v>31</v>
      </c>
      <c r="K344" s="92" t="s">
        <v>31</v>
      </c>
      <c r="L344" s="92" t="s">
        <v>31</v>
      </c>
      <c r="M344" s="92" t="s">
        <v>31</v>
      </c>
      <c r="N344" s="153"/>
      <c r="O344" s="153"/>
      <c r="P344" s="153"/>
      <c r="Q344" s="153"/>
      <c r="R344" s="153"/>
      <c r="S344" s="153"/>
      <c r="T344" s="153"/>
      <c r="U344" s="153"/>
      <c r="V344" s="153"/>
    </row>
    <row r="345" spans="1:22" s="50" customFormat="1" ht="36.6" customHeight="1" x14ac:dyDescent="0.25">
      <c r="A345" s="222"/>
      <c r="B345" s="295"/>
      <c r="C345" s="170"/>
      <c r="D345" s="228"/>
      <c r="E345" s="228"/>
      <c r="F345" s="97" t="s">
        <v>25</v>
      </c>
      <c r="G345" s="92" t="s">
        <v>31</v>
      </c>
      <c r="H345" s="92" t="s">
        <v>31</v>
      </c>
      <c r="I345" s="92" t="s">
        <v>31</v>
      </c>
      <c r="J345" s="88" t="s">
        <v>31</v>
      </c>
      <c r="K345" s="92" t="s">
        <v>31</v>
      </c>
      <c r="L345" s="92" t="s">
        <v>31</v>
      </c>
      <c r="M345" s="92" t="s">
        <v>31</v>
      </c>
      <c r="N345" s="154"/>
      <c r="O345" s="154"/>
      <c r="P345" s="154"/>
      <c r="Q345" s="154"/>
      <c r="R345" s="154"/>
      <c r="S345" s="154"/>
      <c r="T345" s="154"/>
      <c r="U345" s="154"/>
      <c r="V345" s="154"/>
    </row>
    <row r="346" spans="1:22" s="50" customFormat="1" ht="103.15" customHeight="1" x14ac:dyDescent="0.25">
      <c r="A346" s="223"/>
      <c r="B346" s="180" t="s">
        <v>162</v>
      </c>
      <c r="C346" s="168">
        <v>2025</v>
      </c>
      <c r="D346" s="228">
        <v>2030</v>
      </c>
      <c r="E346" s="228" t="s">
        <v>98</v>
      </c>
      <c r="F346" s="97" t="s">
        <v>17</v>
      </c>
      <c r="G346" s="93">
        <f t="shared" ref="G346:M346" si="136">G347+G348</f>
        <v>300000</v>
      </c>
      <c r="H346" s="93">
        <f t="shared" si="136"/>
        <v>50000</v>
      </c>
      <c r="I346" s="93">
        <f t="shared" si="136"/>
        <v>50000</v>
      </c>
      <c r="J346" s="93">
        <f t="shared" si="136"/>
        <v>50000</v>
      </c>
      <c r="K346" s="93">
        <f t="shared" si="136"/>
        <v>50000</v>
      </c>
      <c r="L346" s="93">
        <f t="shared" si="136"/>
        <v>50000</v>
      </c>
      <c r="M346" s="93">
        <f t="shared" si="136"/>
        <v>50000</v>
      </c>
      <c r="N346" s="152" t="s">
        <v>16</v>
      </c>
      <c r="O346" s="152" t="s">
        <v>16</v>
      </c>
      <c r="P346" s="152" t="s">
        <v>16</v>
      </c>
      <c r="Q346" s="152" t="s">
        <v>16</v>
      </c>
      <c r="R346" s="152" t="s">
        <v>16</v>
      </c>
      <c r="S346" s="152" t="s">
        <v>16</v>
      </c>
      <c r="T346" s="152" t="s">
        <v>16</v>
      </c>
      <c r="U346" s="152" t="s">
        <v>16</v>
      </c>
      <c r="V346" s="152" t="s">
        <v>16</v>
      </c>
    </row>
    <row r="347" spans="1:22" ht="31.15" customHeight="1" x14ac:dyDescent="0.25">
      <c r="A347" s="221"/>
      <c r="B347" s="181"/>
      <c r="C347" s="169"/>
      <c r="D347" s="228"/>
      <c r="E347" s="228"/>
      <c r="F347" s="97" t="s">
        <v>24</v>
      </c>
      <c r="G347" s="93">
        <f>SUM(H347:M347)</f>
        <v>300000</v>
      </c>
      <c r="H347" s="93">
        <f>H350</f>
        <v>50000</v>
      </c>
      <c r="I347" s="93">
        <f t="shared" ref="I347:M347" si="137">I350</f>
        <v>50000</v>
      </c>
      <c r="J347" s="93">
        <f t="shared" si="137"/>
        <v>50000</v>
      </c>
      <c r="K347" s="93">
        <f t="shared" si="137"/>
        <v>50000</v>
      </c>
      <c r="L347" s="93">
        <f t="shared" si="137"/>
        <v>50000</v>
      </c>
      <c r="M347" s="93">
        <f t="shared" si="137"/>
        <v>50000</v>
      </c>
      <c r="N347" s="153"/>
      <c r="O347" s="153"/>
      <c r="P347" s="153"/>
      <c r="Q347" s="153"/>
      <c r="R347" s="153"/>
      <c r="S347" s="153"/>
      <c r="T347" s="153"/>
      <c r="U347" s="153"/>
      <c r="V347" s="153"/>
    </row>
    <row r="348" spans="1:22" ht="100.9" customHeight="1" x14ac:dyDescent="0.25">
      <c r="A348" s="222"/>
      <c r="B348" s="182"/>
      <c r="C348" s="170"/>
      <c r="D348" s="228"/>
      <c r="E348" s="228"/>
      <c r="F348" s="97" t="s">
        <v>25</v>
      </c>
      <c r="G348" s="93">
        <f>SUM(H348:M348)</f>
        <v>0</v>
      </c>
      <c r="H348" s="93">
        <f>H351</f>
        <v>0</v>
      </c>
      <c r="I348" s="93">
        <f t="shared" ref="I348:M348" si="138">I351</f>
        <v>0</v>
      </c>
      <c r="J348" s="93">
        <f t="shared" si="138"/>
        <v>0</v>
      </c>
      <c r="K348" s="93">
        <f t="shared" si="138"/>
        <v>0</v>
      </c>
      <c r="L348" s="93">
        <f t="shared" si="138"/>
        <v>0</v>
      </c>
      <c r="M348" s="93">
        <f t="shared" si="138"/>
        <v>0</v>
      </c>
      <c r="N348" s="154"/>
      <c r="O348" s="154"/>
      <c r="P348" s="154"/>
      <c r="Q348" s="154"/>
      <c r="R348" s="154"/>
      <c r="S348" s="154"/>
      <c r="T348" s="154"/>
      <c r="U348" s="154"/>
      <c r="V348" s="154"/>
    </row>
    <row r="349" spans="1:22" ht="34.5" customHeight="1" x14ac:dyDescent="0.25">
      <c r="A349" s="223"/>
      <c r="B349" s="174" t="s">
        <v>163</v>
      </c>
      <c r="C349" s="168">
        <v>2025</v>
      </c>
      <c r="D349" s="228">
        <v>2030</v>
      </c>
      <c r="E349" s="292" t="s">
        <v>98</v>
      </c>
      <c r="F349" s="125" t="s">
        <v>17</v>
      </c>
      <c r="G349" s="135">
        <f t="shared" ref="G349:M349" si="139">G350+G351</f>
        <v>300000</v>
      </c>
      <c r="H349" s="135">
        <f t="shared" si="139"/>
        <v>50000</v>
      </c>
      <c r="I349" s="135">
        <f t="shared" si="139"/>
        <v>50000</v>
      </c>
      <c r="J349" s="135">
        <f t="shared" si="139"/>
        <v>50000</v>
      </c>
      <c r="K349" s="135">
        <f t="shared" si="139"/>
        <v>50000</v>
      </c>
      <c r="L349" s="135">
        <f t="shared" si="139"/>
        <v>50000</v>
      </c>
      <c r="M349" s="135">
        <f t="shared" si="139"/>
        <v>50000</v>
      </c>
      <c r="N349" s="227" t="s">
        <v>164</v>
      </c>
      <c r="O349" s="155" t="s">
        <v>160</v>
      </c>
      <c r="P349" s="155">
        <f>SUM(Q349:V351)</f>
        <v>6</v>
      </c>
      <c r="Q349" s="155">
        <v>1</v>
      </c>
      <c r="R349" s="155">
        <v>1</v>
      </c>
      <c r="S349" s="155">
        <v>1</v>
      </c>
      <c r="T349" s="155">
        <v>1</v>
      </c>
      <c r="U349" s="155">
        <v>1</v>
      </c>
      <c r="V349" s="155">
        <v>1</v>
      </c>
    </row>
    <row r="350" spans="1:22" ht="15.75" customHeight="1" x14ac:dyDescent="0.25">
      <c r="A350" s="221"/>
      <c r="B350" s="175"/>
      <c r="C350" s="169"/>
      <c r="D350" s="228"/>
      <c r="E350" s="292"/>
      <c r="F350" s="125" t="s">
        <v>24</v>
      </c>
      <c r="G350" s="135">
        <f>SUM(H350:M350)</f>
        <v>300000</v>
      </c>
      <c r="H350" s="135">
        <v>50000</v>
      </c>
      <c r="I350" s="135">
        <v>50000</v>
      </c>
      <c r="J350" s="135">
        <v>50000</v>
      </c>
      <c r="K350" s="135">
        <v>50000</v>
      </c>
      <c r="L350" s="135">
        <v>50000</v>
      </c>
      <c r="M350" s="135">
        <v>50000</v>
      </c>
      <c r="N350" s="227"/>
      <c r="O350" s="155"/>
      <c r="P350" s="155"/>
      <c r="Q350" s="155"/>
      <c r="R350" s="155"/>
      <c r="S350" s="155"/>
      <c r="T350" s="155"/>
      <c r="U350" s="155"/>
      <c r="V350" s="155"/>
    </row>
    <row r="351" spans="1:22" ht="44.45" customHeight="1" x14ac:dyDescent="0.25">
      <c r="A351" s="222"/>
      <c r="B351" s="176"/>
      <c r="C351" s="170"/>
      <c r="D351" s="228"/>
      <c r="E351" s="292"/>
      <c r="F351" s="125" t="s">
        <v>25</v>
      </c>
      <c r="G351" s="135">
        <f>SUM(H351:M351)</f>
        <v>0</v>
      </c>
      <c r="H351" s="135">
        <v>0</v>
      </c>
      <c r="I351" s="135">
        <v>0</v>
      </c>
      <c r="J351" s="135">
        <v>0</v>
      </c>
      <c r="K351" s="135">
        <v>0</v>
      </c>
      <c r="L351" s="135">
        <v>0</v>
      </c>
      <c r="M351" s="135">
        <v>0</v>
      </c>
      <c r="N351" s="227"/>
      <c r="O351" s="155"/>
      <c r="P351" s="155"/>
      <c r="Q351" s="155"/>
      <c r="R351" s="155"/>
      <c r="S351" s="155"/>
      <c r="T351" s="155"/>
      <c r="U351" s="155"/>
      <c r="V351" s="155"/>
    </row>
    <row r="352" spans="1:22" ht="33" customHeight="1" x14ac:dyDescent="0.25">
      <c r="A352" s="223"/>
      <c r="B352" s="293" t="s">
        <v>165</v>
      </c>
      <c r="C352" s="168">
        <v>2025</v>
      </c>
      <c r="D352" s="228">
        <v>2030</v>
      </c>
      <c r="E352" s="228" t="s">
        <v>98</v>
      </c>
      <c r="F352" s="97" t="s">
        <v>17</v>
      </c>
      <c r="G352" s="92" t="s">
        <v>31</v>
      </c>
      <c r="H352" s="92" t="s">
        <v>31</v>
      </c>
      <c r="I352" s="92" t="s">
        <v>31</v>
      </c>
      <c r="J352" s="88" t="s">
        <v>31</v>
      </c>
      <c r="K352" s="92" t="s">
        <v>31</v>
      </c>
      <c r="L352" s="92" t="s">
        <v>31</v>
      </c>
      <c r="M352" s="92" t="s">
        <v>31</v>
      </c>
      <c r="N352" s="152" t="s">
        <v>31</v>
      </c>
      <c r="O352" s="152" t="s">
        <v>31</v>
      </c>
      <c r="P352" s="152" t="s">
        <v>31</v>
      </c>
      <c r="Q352" s="152" t="s">
        <v>31</v>
      </c>
      <c r="R352" s="152" t="s">
        <v>31</v>
      </c>
      <c r="S352" s="152" t="s">
        <v>31</v>
      </c>
      <c r="T352" s="152" t="s">
        <v>31</v>
      </c>
      <c r="U352" s="152" t="s">
        <v>31</v>
      </c>
      <c r="V352" s="152" t="s">
        <v>31</v>
      </c>
    </row>
    <row r="353" spans="1:23" ht="15.75" customHeight="1" x14ac:dyDescent="0.25">
      <c r="A353" s="221"/>
      <c r="B353" s="294"/>
      <c r="C353" s="169"/>
      <c r="D353" s="228"/>
      <c r="E353" s="228"/>
      <c r="F353" s="97" t="s">
        <v>24</v>
      </c>
      <c r="G353" s="92" t="s">
        <v>31</v>
      </c>
      <c r="H353" s="92" t="s">
        <v>31</v>
      </c>
      <c r="I353" s="92" t="s">
        <v>31</v>
      </c>
      <c r="J353" s="88" t="s">
        <v>31</v>
      </c>
      <c r="K353" s="92" t="s">
        <v>31</v>
      </c>
      <c r="L353" s="92" t="s">
        <v>31</v>
      </c>
      <c r="M353" s="92" t="s">
        <v>31</v>
      </c>
      <c r="N353" s="153"/>
      <c r="O353" s="153"/>
      <c r="P353" s="153"/>
      <c r="Q353" s="153"/>
      <c r="R353" s="153"/>
      <c r="S353" s="153"/>
      <c r="T353" s="153"/>
      <c r="U353" s="153"/>
      <c r="V353" s="153"/>
    </row>
    <row r="354" spans="1:23" ht="61.15" customHeight="1" x14ac:dyDescent="0.25">
      <c r="A354" s="222"/>
      <c r="B354" s="295"/>
      <c r="C354" s="170"/>
      <c r="D354" s="228"/>
      <c r="E354" s="228"/>
      <c r="F354" s="97" t="s">
        <v>25</v>
      </c>
      <c r="G354" s="92" t="s">
        <v>31</v>
      </c>
      <c r="H354" s="92" t="s">
        <v>31</v>
      </c>
      <c r="I354" s="92" t="s">
        <v>31</v>
      </c>
      <c r="J354" s="88" t="s">
        <v>31</v>
      </c>
      <c r="K354" s="92" t="s">
        <v>31</v>
      </c>
      <c r="L354" s="92" t="s">
        <v>31</v>
      </c>
      <c r="M354" s="92" t="s">
        <v>31</v>
      </c>
      <c r="N354" s="154"/>
      <c r="O354" s="154"/>
      <c r="P354" s="154"/>
      <c r="Q354" s="154"/>
      <c r="R354" s="154"/>
      <c r="S354" s="154"/>
      <c r="T354" s="154"/>
      <c r="U354" s="154"/>
      <c r="V354" s="154"/>
    </row>
    <row r="355" spans="1:23" ht="68.45" customHeight="1" x14ac:dyDescent="0.25">
      <c r="A355" s="223"/>
      <c r="B355" s="180" t="s">
        <v>166</v>
      </c>
      <c r="C355" s="168">
        <v>2025</v>
      </c>
      <c r="D355" s="228">
        <v>2030</v>
      </c>
      <c r="E355" s="228" t="s">
        <v>98</v>
      </c>
      <c r="F355" s="97" t="s">
        <v>17</v>
      </c>
      <c r="G355" s="93">
        <f t="shared" ref="G355:M355" si="140">G356+G357</f>
        <v>60000</v>
      </c>
      <c r="H355" s="93">
        <f t="shared" si="140"/>
        <v>10000</v>
      </c>
      <c r="I355" s="93">
        <f t="shared" si="140"/>
        <v>10000</v>
      </c>
      <c r="J355" s="93">
        <f t="shared" si="140"/>
        <v>10000</v>
      </c>
      <c r="K355" s="93">
        <f t="shared" si="140"/>
        <v>10000</v>
      </c>
      <c r="L355" s="93">
        <f t="shared" si="140"/>
        <v>10000</v>
      </c>
      <c r="M355" s="93">
        <f t="shared" si="140"/>
        <v>10000</v>
      </c>
      <c r="N355" s="152" t="s">
        <v>16</v>
      </c>
      <c r="O355" s="152" t="s">
        <v>16</v>
      </c>
      <c r="P355" s="152" t="s">
        <v>16</v>
      </c>
      <c r="Q355" s="152" t="s">
        <v>16</v>
      </c>
      <c r="R355" s="152" t="s">
        <v>16</v>
      </c>
      <c r="S355" s="152" t="s">
        <v>16</v>
      </c>
      <c r="T355" s="152" t="s">
        <v>16</v>
      </c>
      <c r="U355" s="152" t="s">
        <v>16</v>
      </c>
      <c r="V355" s="152" t="s">
        <v>16</v>
      </c>
      <c r="W355" s="8"/>
    </row>
    <row r="356" spans="1:23" ht="31.15" customHeight="1" x14ac:dyDescent="0.25">
      <c r="A356" s="221"/>
      <c r="B356" s="181"/>
      <c r="C356" s="169"/>
      <c r="D356" s="228"/>
      <c r="E356" s="228"/>
      <c r="F356" s="97" t="s">
        <v>24</v>
      </c>
      <c r="G356" s="93">
        <f>SUM(H356:M356)</f>
        <v>60000</v>
      </c>
      <c r="H356" s="93">
        <f>H359</f>
        <v>10000</v>
      </c>
      <c r="I356" s="93">
        <f t="shared" ref="I356:M356" si="141">I359</f>
        <v>10000</v>
      </c>
      <c r="J356" s="93">
        <f t="shared" si="141"/>
        <v>10000</v>
      </c>
      <c r="K356" s="93">
        <f t="shared" si="141"/>
        <v>10000</v>
      </c>
      <c r="L356" s="93">
        <f t="shared" si="141"/>
        <v>10000</v>
      </c>
      <c r="M356" s="93">
        <f t="shared" si="141"/>
        <v>10000</v>
      </c>
      <c r="N356" s="153"/>
      <c r="O356" s="153"/>
      <c r="P356" s="153"/>
      <c r="Q356" s="153"/>
      <c r="R356" s="153"/>
      <c r="S356" s="153"/>
      <c r="T356" s="153"/>
      <c r="U356" s="153"/>
      <c r="V356" s="153"/>
    </row>
    <row r="357" spans="1:23" ht="44.45" customHeight="1" x14ac:dyDescent="0.25">
      <c r="A357" s="222"/>
      <c r="B357" s="182"/>
      <c r="C357" s="170"/>
      <c r="D357" s="228"/>
      <c r="E357" s="228"/>
      <c r="F357" s="97" t="s">
        <v>25</v>
      </c>
      <c r="G357" s="93">
        <f>SUM(H357:M357)</f>
        <v>0</v>
      </c>
      <c r="H357" s="93">
        <f>H360</f>
        <v>0</v>
      </c>
      <c r="I357" s="93">
        <f t="shared" ref="I357:M357" si="142">I360</f>
        <v>0</v>
      </c>
      <c r="J357" s="93">
        <f t="shared" si="142"/>
        <v>0</v>
      </c>
      <c r="K357" s="93">
        <f t="shared" si="142"/>
        <v>0</v>
      </c>
      <c r="L357" s="93">
        <f t="shared" si="142"/>
        <v>0</v>
      </c>
      <c r="M357" s="93">
        <f t="shared" si="142"/>
        <v>0</v>
      </c>
      <c r="N357" s="154"/>
      <c r="O357" s="154"/>
      <c r="P357" s="154"/>
      <c r="Q357" s="154"/>
      <c r="R357" s="154"/>
      <c r="S357" s="154"/>
      <c r="T357" s="154"/>
      <c r="U357" s="154"/>
      <c r="V357" s="154"/>
    </row>
    <row r="358" spans="1:23" ht="52.5" customHeight="1" x14ac:dyDescent="0.25">
      <c r="A358" s="223"/>
      <c r="B358" s="180" t="s">
        <v>167</v>
      </c>
      <c r="C358" s="168">
        <v>2025</v>
      </c>
      <c r="D358" s="228">
        <v>2030</v>
      </c>
      <c r="E358" s="228" t="s">
        <v>98</v>
      </c>
      <c r="F358" s="97" t="s">
        <v>17</v>
      </c>
      <c r="G358" s="93">
        <f t="shared" ref="G358:M358" si="143">G359+G360</f>
        <v>60000</v>
      </c>
      <c r="H358" s="93">
        <f t="shared" si="143"/>
        <v>10000</v>
      </c>
      <c r="I358" s="93">
        <f t="shared" si="143"/>
        <v>10000</v>
      </c>
      <c r="J358" s="93">
        <f t="shared" si="143"/>
        <v>10000</v>
      </c>
      <c r="K358" s="93">
        <f t="shared" si="143"/>
        <v>10000</v>
      </c>
      <c r="L358" s="93">
        <f t="shared" si="143"/>
        <v>10000</v>
      </c>
      <c r="M358" s="93">
        <f t="shared" si="143"/>
        <v>10000</v>
      </c>
      <c r="N358" s="227" t="s">
        <v>168</v>
      </c>
      <c r="O358" s="155" t="s">
        <v>160</v>
      </c>
      <c r="P358" s="155">
        <f>SUM(Q358:V360)</f>
        <v>6</v>
      </c>
      <c r="Q358" s="155">
        <v>1</v>
      </c>
      <c r="R358" s="155">
        <v>1</v>
      </c>
      <c r="S358" s="155">
        <v>1</v>
      </c>
      <c r="T358" s="155">
        <v>1</v>
      </c>
      <c r="U358" s="155">
        <v>1</v>
      </c>
      <c r="V358" s="155">
        <v>1</v>
      </c>
    </row>
    <row r="359" spans="1:23" ht="31.15" customHeight="1" x14ac:dyDescent="0.25">
      <c r="A359" s="221"/>
      <c r="B359" s="181"/>
      <c r="C359" s="169"/>
      <c r="D359" s="228"/>
      <c r="E359" s="228"/>
      <c r="F359" s="97" t="s">
        <v>24</v>
      </c>
      <c r="G359" s="93">
        <f>SUM(H359:M359)</f>
        <v>60000</v>
      </c>
      <c r="H359" s="93">
        <v>10000</v>
      </c>
      <c r="I359" s="93">
        <v>10000</v>
      </c>
      <c r="J359" s="93">
        <v>10000</v>
      </c>
      <c r="K359" s="93">
        <v>10000</v>
      </c>
      <c r="L359" s="93">
        <v>10000</v>
      </c>
      <c r="M359" s="93">
        <v>10000</v>
      </c>
      <c r="N359" s="227"/>
      <c r="O359" s="155"/>
      <c r="P359" s="155"/>
      <c r="Q359" s="155"/>
      <c r="R359" s="155"/>
      <c r="S359" s="155"/>
      <c r="T359" s="155"/>
      <c r="U359" s="155"/>
      <c r="V359" s="155"/>
    </row>
    <row r="360" spans="1:23" ht="65.25" customHeight="1" x14ac:dyDescent="0.25">
      <c r="A360" s="222"/>
      <c r="B360" s="182"/>
      <c r="C360" s="170"/>
      <c r="D360" s="228"/>
      <c r="E360" s="228"/>
      <c r="F360" s="97" t="s">
        <v>25</v>
      </c>
      <c r="G360" s="93">
        <f>SUM(H360:M360)</f>
        <v>0</v>
      </c>
      <c r="H360" s="93">
        <v>0</v>
      </c>
      <c r="I360" s="93">
        <v>0</v>
      </c>
      <c r="J360" s="93">
        <v>0</v>
      </c>
      <c r="K360" s="93">
        <v>0</v>
      </c>
      <c r="L360" s="93">
        <v>0</v>
      </c>
      <c r="M360" s="93">
        <v>0</v>
      </c>
      <c r="N360" s="227"/>
      <c r="O360" s="155"/>
      <c r="P360" s="155"/>
      <c r="Q360" s="155"/>
      <c r="R360" s="155"/>
      <c r="S360" s="155"/>
      <c r="T360" s="155"/>
      <c r="U360" s="155"/>
      <c r="V360" s="155"/>
    </row>
    <row r="361" spans="1:23" ht="62.45" customHeight="1" x14ac:dyDescent="0.25">
      <c r="A361" s="223"/>
      <c r="B361" s="244" t="s">
        <v>169</v>
      </c>
      <c r="C361" s="177"/>
      <c r="D361" s="177"/>
      <c r="E361" s="177"/>
      <c r="F361" s="17" t="s">
        <v>17</v>
      </c>
      <c r="G361" s="21">
        <f>G362+G363</f>
        <v>1340000</v>
      </c>
      <c r="H361" s="21">
        <f>H362+H363</f>
        <v>550000</v>
      </c>
      <c r="I361" s="21">
        <f t="shared" ref="I361:M361" si="144">I362+I363</f>
        <v>550000</v>
      </c>
      <c r="J361" s="21">
        <f t="shared" si="144"/>
        <v>60000</v>
      </c>
      <c r="K361" s="21">
        <f t="shared" si="144"/>
        <v>60000</v>
      </c>
      <c r="L361" s="21">
        <f t="shared" si="144"/>
        <v>60000</v>
      </c>
      <c r="M361" s="21">
        <f t="shared" si="144"/>
        <v>60000</v>
      </c>
      <c r="N361" s="177" t="s">
        <v>16</v>
      </c>
      <c r="O361" s="177" t="s">
        <v>16</v>
      </c>
      <c r="P361" s="177" t="s">
        <v>16</v>
      </c>
      <c r="Q361" s="177" t="s">
        <v>16</v>
      </c>
      <c r="R361" s="177" t="s">
        <v>16</v>
      </c>
      <c r="S361" s="177" t="s">
        <v>16</v>
      </c>
      <c r="T361" s="177" t="s">
        <v>16</v>
      </c>
      <c r="U361" s="177" t="s">
        <v>16</v>
      </c>
      <c r="V361" s="177" t="s">
        <v>16</v>
      </c>
    </row>
    <row r="362" spans="1:23" ht="31.15" customHeight="1" x14ac:dyDescent="0.25">
      <c r="A362" s="221"/>
      <c r="B362" s="245"/>
      <c r="C362" s="178"/>
      <c r="D362" s="178"/>
      <c r="E362" s="178"/>
      <c r="F362" s="17" t="s">
        <v>24</v>
      </c>
      <c r="G362" s="21">
        <f>SUM(H362:M362)</f>
        <v>1340000</v>
      </c>
      <c r="H362" s="21">
        <f t="shared" ref="H362:M363" si="145">H338+H347+H356</f>
        <v>550000</v>
      </c>
      <c r="I362" s="21">
        <f t="shared" si="145"/>
        <v>550000</v>
      </c>
      <c r="J362" s="21">
        <f t="shared" si="145"/>
        <v>60000</v>
      </c>
      <c r="K362" s="21">
        <f t="shared" si="145"/>
        <v>60000</v>
      </c>
      <c r="L362" s="21">
        <f t="shared" si="145"/>
        <v>60000</v>
      </c>
      <c r="M362" s="21">
        <f t="shared" si="145"/>
        <v>60000</v>
      </c>
      <c r="N362" s="178"/>
      <c r="O362" s="178"/>
      <c r="P362" s="178"/>
      <c r="Q362" s="178"/>
      <c r="R362" s="178"/>
      <c r="S362" s="178"/>
      <c r="T362" s="178"/>
      <c r="U362" s="178"/>
      <c r="V362" s="178"/>
    </row>
    <row r="363" spans="1:23" ht="46.9" customHeight="1" x14ac:dyDescent="0.25">
      <c r="A363" s="222"/>
      <c r="B363" s="246"/>
      <c r="C363" s="179"/>
      <c r="D363" s="179"/>
      <c r="E363" s="179"/>
      <c r="F363" s="17" t="s">
        <v>25</v>
      </c>
      <c r="G363" s="21">
        <f>SUM(H363:M363)</f>
        <v>0</v>
      </c>
      <c r="H363" s="21">
        <f t="shared" si="145"/>
        <v>0</v>
      </c>
      <c r="I363" s="21">
        <f t="shared" si="145"/>
        <v>0</v>
      </c>
      <c r="J363" s="21">
        <f t="shared" si="145"/>
        <v>0</v>
      </c>
      <c r="K363" s="21">
        <f t="shared" si="145"/>
        <v>0</v>
      </c>
      <c r="L363" s="21">
        <f t="shared" si="145"/>
        <v>0</v>
      </c>
      <c r="M363" s="21">
        <f t="shared" si="145"/>
        <v>0</v>
      </c>
      <c r="N363" s="179"/>
      <c r="O363" s="179"/>
      <c r="P363" s="179"/>
      <c r="Q363" s="179"/>
      <c r="R363" s="179"/>
      <c r="S363" s="179"/>
      <c r="T363" s="179"/>
      <c r="U363" s="179"/>
      <c r="V363" s="179"/>
    </row>
    <row r="364" spans="1:23" ht="53.45" customHeight="1" x14ac:dyDescent="0.25">
      <c r="A364" s="223"/>
      <c r="B364" s="229" t="s">
        <v>52</v>
      </c>
      <c r="C364" s="218"/>
      <c r="D364" s="218"/>
      <c r="E364" s="224"/>
      <c r="F364" s="23" t="s">
        <v>17</v>
      </c>
      <c r="G364" s="45">
        <f>G365+G366</f>
        <v>3820654688.4000006</v>
      </c>
      <c r="H364" s="45">
        <f t="shared" ref="H364:M364" si="146">H365+H366</f>
        <v>728042317.12000012</v>
      </c>
      <c r="I364" s="45">
        <f t="shared" si="146"/>
        <v>681055623.60000002</v>
      </c>
      <c r="J364" s="45">
        <f t="shared" si="146"/>
        <v>635909835.92000008</v>
      </c>
      <c r="K364" s="45">
        <f t="shared" si="146"/>
        <v>591882303.92000008</v>
      </c>
      <c r="L364" s="45">
        <f t="shared" si="146"/>
        <v>591882303.92000008</v>
      </c>
      <c r="M364" s="45">
        <f t="shared" si="146"/>
        <v>591882303.92000008</v>
      </c>
      <c r="N364" s="218"/>
      <c r="O364" s="218"/>
      <c r="P364" s="218"/>
      <c r="Q364" s="218"/>
      <c r="R364" s="218"/>
      <c r="S364" s="218"/>
      <c r="T364" s="218"/>
      <c r="U364" s="218"/>
      <c r="V364" s="218"/>
    </row>
    <row r="365" spans="1:23" ht="31.15" customHeight="1" x14ac:dyDescent="0.25">
      <c r="A365" s="241"/>
      <c r="B365" s="230"/>
      <c r="C365" s="219"/>
      <c r="D365" s="219"/>
      <c r="E365" s="225"/>
      <c r="F365" s="23" t="s">
        <v>24</v>
      </c>
      <c r="G365" s="46">
        <f>SUM(H365:M365)</f>
        <v>1368582050.4000003</v>
      </c>
      <c r="H365" s="45">
        <f t="shared" ref="H365:M366" si="147">H160+H228+H275+H330+H362</f>
        <v>274574818.12000006</v>
      </c>
      <c r="I365" s="45">
        <f t="shared" si="147"/>
        <v>226255168.60000002</v>
      </c>
      <c r="J365" s="45">
        <f t="shared" si="147"/>
        <v>216938015.92000002</v>
      </c>
      <c r="K365" s="45">
        <f t="shared" si="147"/>
        <v>216938015.92000002</v>
      </c>
      <c r="L365" s="45">
        <f t="shared" si="147"/>
        <v>216938015.92000002</v>
      </c>
      <c r="M365" s="45">
        <f t="shared" si="147"/>
        <v>216938015.92000002</v>
      </c>
      <c r="N365" s="219"/>
      <c r="O365" s="219"/>
      <c r="P365" s="219"/>
      <c r="Q365" s="219"/>
      <c r="R365" s="219"/>
      <c r="S365" s="219"/>
      <c r="T365" s="219"/>
      <c r="U365" s="219"/>
      <c r="V365" s="219"/>
    </row>
    <row r="366" spans="1:23" ht="51" customHeight="1" x14ac:dyDescent="0.25">
      <c r="A366" s="242"/>
      <c r="B366" s="231"/>
      <c r="C366" s="220"/>
      <c r="D366" s="220"/>
      <c r="E366" s="226"/>
      <c r="F366" s="23" t="s">
        <v>25</v>
      </c>
      <c r="G366" s="46">
        <f>SUM(H366:M366)</f>
        <v>2452072638</v>
      </c>
      <c r="H366" s="45">
        <f t="shared" si="147"/>
        <v>453467499</v>
      </c>
      <c r="I366" s="45">
        <f t="shared" si="147"/>
        <v>454800455</v>
      </c>
      <c r="J366" s="45">
        <f t="shared" si="147"/>
        <v>418971820</v>
      </c>
      <c r="K366" s="45">
        <f t="shared" si="147"/>
        <v>374944288</v>
      </c>
      <c r="L366" s="45">
        <f t="shared" si="147"/>
        <v>374944288</v>
      </c>
      <c r="M366" s="45">
        <f t="shared" si="147"/>
        <v>374944288</v>
      </c>
      <c r="N366" s="220"/>
      <c r="O366" s="220"/>
      <c r="P366" s="220"/>
      <c r="Q366" s="220"/>
      <c r="R366" s="220"/>
      <c r="S366" s="220"/>
      <c r="T366" s="220"/>
      <c r="U366" s="220"/>
      <c r="V366" s="220"/>
    </row>
    <row r="367" spans="1:23" ht="31.5" customHeight="1" x14ac:dyDescent="0.25">
      <c r="A367" s="243"/>
      <c r="B367" s="29"/>
      <c r="G367" s="24"/>
      <c r="H367" s="24"/>
      <c r="I367" s="24"/>
      <c r="J367" s="24"/>
      <c r="K367" s="95"/>
      <c r="L367" s="95"/>
      <c r="M367" s="95"/>
    </row>
    <row r="368" spans="1:23" ht="31.5" customHeight="1" x14ac:dyDescent="0.25">
      <c r="A368" s="241"/>
      <c r="B368" s="29"/>
      <c r="J368" s="2"/>
      <c r="L368" s="83"/>
      <c r="M368" s="83"/>
    </row>
    <row r="369" spans="1:22" ht="31.5" customHeight="1" x14ac:dyDescent="0.25">
      <c r="A369" s="242"/>
      <c r="B369" s="29"/>
      <c r="J369" s="2"/>
      <c r="L369" s="83"/>
      <c r="M369" s="83"/>
    </row>
    <row r="370" spans="1:22" ht="31.5" customHeight="1" x14ac:dyDescent="0.25">
      <c r="A370" s="243"/>
      <c r="B370" s="29"/>
      <c r="J370" s="2"/>
      <c r="L370" s="83"/>
      <c r="M370" s="83"/>
    </row>
    <row r="371" spans="1:22" ht="31.5" customHeight="1" x14ac:dyDescent="0.25">
      <c r="A371" s="241"/>
      <c r="B371" s="29"/>
      <c r="J371" s="2"/>
      <c r="L371" s="83"/>
      <c r="M371" s="83"/>
    </row>
    <row r="372" spans="1:22" ht="31.5" customHeight="1" x14ac:dyDescent="0.25">
      <c r="A372" s="242"/>
      <c r="B372" s="29"/>
      <c r="J372" s="2"/>
      <c r="L372" s="83"/>
      <c r="M372" s="83"/>
    </row>
    <row r="373" spans="1:22" ht="31.5" customHeight="1" x14ac:dyDescent="0.25">
      <c r="A373" s="243"/>
      <c r="B373" s="29"/>
      <c r="J373" s="2"/>
      <c r="L373" s="83"/>
      <c r="M373" s="83"/>
    </row>
    <row r="374" spans="1:22" ht="31.5" customHeight="1" x14ac:dyDescent="0.25">
      <c r="A374" s="241"/>
      <c r="B374" s="29"/>
      <c r="J374" s="25"/>
      <c r="K374" s="96"/>
      <c r="L374" s="83"/>
      <c r="M374" s="83"/>
    </row>
    <row r="375" spans="1:22" ht="31.5" customHeight="1" x14ac:dyDescent="0.25">
      <c r="A375" s="242"/>
      <c r="B375" s="29"/>
      <c r="J375" s="25"/>
      <c r="K375" s="96"/>
      <c r="L375" s="83"/>
      <c r="M375" s="83"/>
    </row>
    <row r="376" spans="1:22" ht="31.5" customHeight="1" x14ac:dyDescent="0.25">
      <c r="A376" s="243"/>
      <c r="B376" s="29"/>
      <c r="J376" s="27"/>
      <c r="K376" s="96"/>
      <c r="L376" s="83"/>
      <c r="M376" s="83"/>
    </row>
    <row r="377" spans="1:22" ht="31.5" customHeight="1" x14ac:dyDescent="0.25">
      <c r="A377" s="241"/>
      <c r="B377" s="29"/>
      <c r="J377" s="27"/>
      <c r="K377" s="96"/>
      <c r="L377" s="83"/>
      <c r="M377" s="83"/>
    </row>
    <row r="378" spans="1:22" ht="31.5" customHeight="1" x14ac:dyDescent="0.25">
      <c r="A378" s="242"/>
      <c r="B378" s="29"/>
      <c r="J378" s="27"/>
      <c r="K378" s="96"/>
      <c r="L378" s="83"/>
      <c r="M378" s="83"/>
    </row>
    <row r="379" spans="1:22" ht="171.6" customHeight="1" x14ac:dyDescent="0.25">
      <c r="A379" s="243"/>
      <c r="B379" s="29"/>
      <c r="J379" s="27"/>
      <c r="K379" s="96"/>
      <c r="L379" s="83"/>
      <c r="M379" s="83"/>
    </row>
    <row r="380" spans="1:22" ht="31.5" customHeight="1" x14ac:dyDescent="0.25">
      <c r="A380" s="67"/>
      <c r="B380" s="29"/>
      <c r="J380" s="27"/>
      <c r="K380" s="96"/>
      <c r="L380" s="83"/>
      <c r="M380" s="83"/>
    </row>
    <row r="381" spans="1:22" ht="31.5" customHeight="1" x14ac:dyDescent="0.25">
      <c r="A381" s="67"/>
      <c r="B381" s="29"/>
      <c r="J381" s="26"/>
      <c r="K381" s="96"/>
      <c r="L381" s="83"/>
      <c r="M381" s="83"/>
    </row>
    <row r="382" spans="1:22" ht="30" customHeight="1" x14ac:dyDescent="0.25">
      <c r="A382" s="67"/>
      <c r="B382" s="29"/>
      <c r="J382" s="2"/>
      <c r="K382" s="96"/>
      <c r="L382" s="83"/>
      <c r="M382" s="83"/>
    </row>
    <row r="383" spans="1:22" s="66" customFormat="1" ht="30" customHeight="1" x14ac:dyDescent="0.25">
      <c r="A383" s="67"/>
      <c r="B383" s="29"/>
      <c r="C383" s="2"/>
      <c r="D383" s="2"/>
      <c r="E383" s="2"/>
      <c r="F383" s="2"/>
      <c r="G383" s="2"/>
      <c r="H383" s="2"/>
      <c r="I383" s="2"/>
      <c r="J383" s="2"/>
      <c r="K383" s="96"/>
      <c r="L383" s="83"/>
      <c r="M383" s="83"/>
      <c r="N383" s="2"/>
      <c r="O383" s="2"/>
      <c r="P383" s="2"/>
      <c r="Q383" s="2"/>
      <c r="R383" s="2"/>
      <c r="S383" s="2"/>
      <c r="T383" s="2"/>
      <c r="U383" s="2"/>
      <c r="V383" s="2"/>
    </row>
    <row r="384" spans="1:22" s="66" customFormat="1" ht="30" customHeight="1" x14ac:dyDescent="0.25">
      <c r="A384" s="67"/>
      <c r="B384" s="29"/>
      <c r="C384" s="2"/>
      <c r="D384" s="2"/>
      <c r="E384" s="2"/>
      <c r="F384" s="2"/>
      <c r="G384" s="2"/>
      <c r="H384" s="2"/>
      <c r="I384" s="2"/>
      <c r="J384" s="2"/>
      <c r="K384" s="83"/>
      <c r="L384" s="83"/>
      <c r="M384" s="83"/>
      <c r="N384" s="2"/>
      <c r="O384" s="2"/>
      <c r="P384" s="2"/>
      <c r="Q384" s="2"/>
      <c r="R384" s="2"/>
      <c r="S384" s="2"/>
      <c r="T384" s="2"/>
      <c r="U384" s="2"/>
      <c r="V384" s="2"/>
    </row>
    <row r="385" spans="1:40" s="66" customFormat="1" ht="30" customHeight="1" x14ac:dyDescent="0.25">
      <c r="A385" s="67"/>
      <c r="B385" s="29"/>
      <c r="C385" s="2"/>
      <c r="D385" s="2"/>
      <c r="E385" s="2"/>
      <c r="F385" s="2"/>
      <c r="G385" s="2"/>
      <c r="H385" s="2"/>
      <c r="I385" s="2"/>
      <c r="J385" s="2"/>
      <c r="K385" s="96"/>
      <c r="L385" s="83"/>
      <c r="M385" s="83"/>
      <c r="N385" s="2"/>
      <c r="O385" s="2"/>
      <c r="P385" s="2"/>
      <c r="Q385" s="2"/>
      <c r="R385" s="2"/>
      <c r="S385" s="2"/>
      <c r="T385" s="2"/>
      <c r="U385" s="2"/>
      <c r="V385" s="2"/>
    </row>
    <row r="386" spans="1:40" s="66" customFormat="1" ht="30" customHeight="1" x14ac:dyDescent="0.25">
      <c r="A386" s="20"/>
      <c r="B386" s="29"/>
      <c r="C386" s="2"/>
      <c r="D386" s="2"/>
      <c r="E386" s="2"/>
      <c r="F386" s="2"/>
      <c r="G386" s="2"/>
      <c r="H386" s="2"/>
      <c r="I386" s="2"/>
      <c r="J386" s="2"/>
      <c r="K386" s="83"/>
      <c r="L386" s="83"/>
      <c r="M386" s="83"/>
      <c r="N386" s="2"/>
      <c r="O386" s="2"/>
      <c r="P386" s="2"/>
      <c r="Q386" s="2"/>
      <c r="R386" s="2"/>
      <c r="S386" s="2"/>
      <c r="T386" s="2"/>
      <c r="U386" s="2"/>
      <c r="V386" s="2"/>
    </row>
    <row r="387" spans="1:40" s="66" customFormat="1" ht="30" customHeight="1" x14ac:dyDescent="0.25">
      <c r="A387" s="22"/>
      <c r="B387" s="29"/>
      <c r="C387" s="2"/>
      <c r="D387" s="2"/>
      <c r="E387" s="2"/>
      <c r="F387" s="2"/>
      <c r="G387" s="2"/>
      <c r="H387" s="2"/>
      <c r="I387" s="2"/>
      <c r="J387" s="2"/>
      <c r="K387" s="83"/>
      <c r="L387" s="83"/>
      <c r="M387" s="83"/>
      <c r="N387" s="2"/>
      <c r="O387" s="2"/>
      <c r="P387" s="2"/>
      <c r="Q387" s="2"/>
      <c r="R387" s="2"/>
      <c r="S387" s="2"/>
      <c r="T387" s="2"/>
      <c r="U387" s="2"/>
      <c r="V387" s="2"/>
    </row>
    <row r="388" spans="1:40" s="66" customFormat="1" ht="54" customHeight="1" x14ac:dyDescent="0.25">
      <c r="A388" s="16"/>
      <c r="B388" s="29"/>
      <c r="C388" s="2"/>
      <c r="D388" s="2"/>
      <c r="E388" s="2"/>
      <c r="F388" s="2"/>
      <c r="G388" s="2"/>
      <c r="H388" s="2"/>
      <c r="I388" s="2"/>
      <c r="J388" s="2"/>
      <c r="K388" s="83"/>
      <c r="L388" s="83"/>
      <c r="M388" s="83"/>
      <c r="N388" s="2"/>
      <c r="O388" s="2"/>
      <c r="P388" s="2"/>
      <c r="Q388" s="2"/>
      <c r="R388" s="2"/>
      <c r="S388" s="2"/>
      <c r="T388" s="2"/>
      <c r="U388" s="2"/>
      <c r="V388" s="2"/>
    </row>
    <row r="389" spans="1:40" ht="189.75" customHeight="1" x14ac:dyDescent="0.25">
      <c r="A389" s="22"/>
      <c r="B389" s="29"/>
      <c r="J389" s="2"/>
      <c r="L389" s="83"/>
      <c r="M389" s="83"/>
      <c r="AE389" s="5"/>
      <c r="AF389" s="5"/>
      <c r="AG389" s="5"/>
      <c r="AH389" s="5"/>
      <c r="AI389" s="5"/>
      <c r="AJ389" s="5"/>
      <c r="AK389" s="5"/>
      <c r="AL389" s="5"/>
      <c r="AM389" s="5"/>
      <c r="AN389" s="5"/>
    </row>
    <row r="390" spans="1:40" ht="148.5" customHeight="1" x14ac:dyDescent="0.25">
      <c r="A390" s="22"/>
      <c r="B390" s="29"/>
      <c r="J390" s="2"/>
      <c r="L390" s="83"/>
      <c r="M390" s="83"/>
      <c r="AE390" s="5"/>
      <c r="AF390" s="5"/>
      <c r="AG390" s="5"/>
      <c r="AH390" s="5"/>
      <c r="AI390" s="5"/>
      <c r="AJ390" s="5"/>
      <c r="AK390" s="5"/>
      <c r="AL390" s="5"/>
      <c r="AM390" s="5"/>
      <c r="AN390" s="5"/>
    </row>
    <row r="391" spans="1:40" ht="34.5" customHeight="1" x14ac:dyDescent="0.25">
      <c r="A391" s="22"/>
      <c r="B391" s="29"/>
      <c r="J391" s="2"/>
      <c r="L391" s="83"/>
      <c r="M391" s="83"/>
      <c r="AE391" s="5"/>
      <c r="AF391" s="5"/>
      <c r="AG391" s="5"/>
      <c r="AH391" s="5"/>
      <c r="AI391" s="5"/>
      <c r="AJ391" s="5"/>
      <c r="AK391" s="5"/>
      <c r="AL391" s="5"/>
      <c r="AM391" s="5"/>
      <c r="AN391" s="5"/>
    </row>
    <row r="392" spans="1:40" s="3" customFormat="1" ht="174" customHeight="1" x14ac:dyDescent="0.25">
      <c r="A392" s="22"/>
      <c r="B392" s="29"/>
      <c r="C392" s="2"/>
      <c r="D392" s="2"/>
      <c r="E392" s="2"/>
      <c r="F392" s="2"/>
      <c r="G392" s="2"/>
      <c r="H392" s="2"/>
      <c r="I392" s="2"/>
      <c r="J392" s="2"/>
      <c r="K392" s="83"/>
      <c r="L392" s="83"/>
      <c r="M392" s="83"/>
      <c r="N392" s="2"/>
      <c r="O392" s="2"/>
      <c r="P392" s="2"/>
      <c r="Q392" s="2"/>
      <c r="R392" s="2"/>
      <c r="S392" s="2"/>
      <c r="T392" s="2"/>
      <c r="U392" s="2"/>
      <c r="V392" s="2"/>
      <c r="AE392" s="5"/>
      <c r="AF392" s="5"/>
      <c r="AG392" s="5"/>
      <c r="AH392" s="5"/>
      <c r="AI392" s="5"/>
      <c r="AJ392" s="5"/>
      <c r="AK392" s="5"/>
      <c r="AL392" s="5"/>
      <c r="AM392" s="5"/>
      <c r="AN392" s="5"/>
    </row>
    <row r="393" spans="1:40" s="3" customFormat="1" ht="117" customHeight="1" x14ac:dyDescent="0.25">
      <c r="A393" s="22"/>
      <c r="B393" s="29"/>
      <c r="C393" s="2"/>
      <c r="D393" s="2"/>
      <c r="E393" s="2"/>
      <c r="F393" s="2"/>
      <c r="G393" s="2"/>
      <c r="H393" s="2"/>
      <c r="I393" s="2"/>
      <c r="J393" s="2"/>
      <c r="K393" s="83"/>
      <c r="L393" s="83"/>
      <c r="M393" s="83"/>
      <c r="N393" s="2"/>
      <c r="O393" s="2"/>
      <c r="P393" s="2"/>
      <c r="Q393" s="2"/>
      <c r="R393" s="2"/>
      <c r="S393" s="2"/>
      <c r="T393" s="2"/>
      <c r="U393" s="2"/>
      <c r="V393" s="2"/>
      <c r="AE393" s="5"/>
      <c r="AF393" s="5"/>
      <c r="AG393" s="5"/>
      <c r="AH393" s="5"/>
      <c r="AI393" s="5"/>
      <c r="AJ393" s="5"/>
      <c r="AK393" s="5"/>
      <c r="AL393" s="5"/>
      <c r="AM393" s="5"/>
      <c r="AN393" s="5"/>
    </row>
    <row r="394" spans="1:40" s="3" customFormat="1" ht="39" customHeight="1" x14ac:dyDescent="0.25">
      <c r="A394" s="22"/>
      <c r="B394" s="29"/>
      <c r="C394" s="2"/>
      <c r="D394" s="2"/>
      <c r="E394" s="2"/>
      <c r="F394" s="2"/>
      <c r="G394" s="2"/>
      <c r="H394" s="2"/>
      <c r="I394" s="2"/>
      <c r="J394" s="2"/>
      <c r="K394" s="83"/>
      <c r="L394" s="83"/>
      <c r="M394" s="83"/>
      <c r="N394" s="2"/>
      <c r="O394" s="2"/>
      <c r="P394" s="2"/>
      <c r="Q394" s="2"/>
      <c r="R394" s="2"/>
      <c r="S394" s="2"/>
      <c r="T394" s="2"/>
      <c r="U394" s="2"/>
      <c r="V394" s="2"/>
      <c r="AE394" s="5"/>
      <c r="AF394" s="5"/>
      <c r="AG394" s="5"/>
      <c r="AH394" s="5"/>
      <c r="AI394" s="5"/>
      <c r="AJ394" s="5"/>
      <c r="AK394" s="5"/>
      <c r="AL394" s="5"/>
      <c r="AM394" s="5"/>
      <c r="AN394" s="5"/>
    </row>
    <row r="395" spans="1:40" s="3" customFormat="1" ht="45.6" customHeight="1" x14ac:dyDescent="0.25">
      <c r="A395" s="22"/>
      <c r="B395" s="29"/>
      <c r="C395" s="2"/>
      <c r="D395" s="2"/>
      <c r="E395" s="2"/>
      <c r="F395" s="2"/>
      <c r="G395" s="2"/>
      <c r="H395" s="2"/>
      <c r="I395" s="2"/>
      <c r="J395" s="2"/>
      <c r="K395" s="83"/>
      <c r="L395" s="83"/>
      <c r="M395" s="83"/>
      <c r="N395" s="2"/>
      <c r="O395" s="2"/>
      <c r="P395" s="2"/>
      <c r="Q395" s="2"/>
      <c r="R395" s="2"/>
      <c r="S395" s="2"/>
      <c r="T395" s="2"/>
      <c r="U395" s="2"/>
      <c r="V395" s="2"/>
      <c r="AE395" s="5"/>
      <c r="AF395" s="5"/>
      <c r="AG395" s="5"/>
      <c r="AH395" s="5"/>
      <c r="AI395" s="5"/>
      <c r="AJ395" s="5"/>
      <c r="AK395" s="5"/>
      <c r="AL395" s="5"/>
      <c r="AM395" s="5"/>
      <c r="AN395" s="5"/>
    </row>
    <row r="396" spans="1:40" s="3" customFormat="1" ht="45.6" customHeight="1" x14ac:dyDescent="0.25">
      <c r="A396" s="22"/>
      <c r="B396" s="29"/>
      <c r="C396" s="2"/>
      <c r="D396" s="2"/>
      <c r="E396" s="2"/>
      <c r="F396" s="2"/>
      <c r="G396" s="2"/>
      <c r="H396" s="2"/>
      <c r="I396" s="2"/>
      <c r="J396" s="2"/>
      <c r="K396" s="83"/>
      <c r="L396" s="83"/>
      <c r="M396" s="83"/>
      <c r="N396" s="2"/>
      <c r="O396" s="2"/>
      <c r="P396" s="2"/>
      <c r="Q396" s="2"/>
      <c r="R396" s="2"/>
      <c r="S396" s="2"/>
      <c r="T396" s="2"/>
      <c r="U396" s="2"/>
      <c r="V396" s="2"/>
      <c r="AE396" s="5"/>
      <c r="AF396" s="5"/>
      <c r="AG396" s="5"/>
      <c r="AH396" s="5"/>
      <c r="AI396" s="5"/>
      <c r="AJ396" s="5"/>
      <c r="AK396" s="5"/>
      <c r="AL396" s="5"/>
      <c r="AM396" s="5"/>
      <c r="AN396" s="5"/>
    </row>
    <row r="397" spans="1:40" s="3" customFormat="1" ht="61.9" customHeight="1" x14ac:dyDescent="0.25">
      <c r="A397" s="22"/>
      <c r="B397" s="29"/>
      <c r="C397" s="2"/>
      <c r="D397" s="2"/>
      <c r="E397" s="2"/>
      <c r="F397" s="2"/>
      <c r="G397" s="2"/>
      <c r="H397" s="2"/>
      <c r="I397" s="2"/>
      <c r="J397" s="2"/>
      <c r="K397" s="83"/>
      <c r="L397" s="83"/>
      <c r="M397" s="83"/>
      <c r="N397" s="2"/>
      <c r="O397" s="2"/>
      <c r="P397" s="2"/>
      <c r="Q397" s="2"/>
      <c r="R397" s="2"/>
      <c r="S397" s="2"/>
      <c r="T397" s="2"/>
      <c r="U397" s="2"/>
      <c r="V397" s="2"/>
      <c r="AE397" s="5"/>
      <c r="AF397" s="5"/>
      <c r="AG397" s="5"/>
      <c r="AH397" s="5"/>
      <c r="AI397" s="5"/>
      <c r="AJ397" s="5"/>
      <c r="AK397" s="5"/>
      <c r="AL397" s="5"/>
      <c r="AM397" s="5"/>
      <c r="AN397" s="5"/>
    </row>
    <row r="398" spans="1:40" s="3" customFormat="1" ht="34.5" customHeight="1" x14ac:dyDescent="0.25">
      <c r="A398" s="22"/>
      <c r="B398" s="29"/>
      <c r="C398" s="2"/>
      <c r="D398" s="2"/>
      <c r="E398" s="2"/>
      <c r="F398" s="2"/>
      <c r="G398" s="2"/>
      <c r="H398" s="2"/>
      <c r="I398" s="2"/>
      <c r="J398" s="2"/>
      <c r="K398" s="83"/>
      <c r="L398" s="83"/>
      <c r="M398" s="83"/>
      <c r="N398" s="2"/>
      <c r="O398" s="2"/>
      <c r="P398" s="2"/>
      <c r="Q398" s="2"/>
      <c r="R398" s="2"/>
      <c r="S398" s="2"/>
      <c r="T398" s="2"/>
      <c r="U398" s="2"/>
      <c r="V398" s="2"/>
      <c r="AE398" s="5"/>
      <c r="AF398" s="5"/>
      <c r="AG398" s="5"/>
      <c r="AH398" s="5"/>
      <c r="AI398" s="5"/>
      <c r="AJ398" s="5"/>
      <c r="AK398" s="5"/>
      <c r="AL398" s="5"/>
      <c r="AM398" s="5"/>
      <c r="AN398" s="5"/>
    </row>
    <row r="399" spans="1:40" s="3" customFormat="1" ht="34.5" customHeight="1" x14ac:dyDescent="0.25">
      <c r="A399" s="22"/>
      <c r="B399" s="29"/>
      <c r="C399" s="2"/>
      <c r="D399" s="2"/>
      <c r="E399" s="2"/>
      <c r="F399" s="2"/>
      <c r="G399" s="2"/>
      <c r="H399" s="2"/>
      <c r="I399" s="2"/>
      <c r="J399" s="2"/>
      <c r="K399" s="83"/>
      <c r="L399" s="83"/>
      <c r="M399" s="83"/>
      <c r="N399" s="2"/>
      <c r="O399" s="2"/>
      <c r="P399" s="2"/>
      <c r="Q399" s="2"/>
      <c r="R399" s="2"/>
      <c r="S399" s="2"/>
      <c r="T399" s="2"/>
      <c r="U399" s="2"/>
      <c r="V399" s="2"/>
      <c r="AE399" s="5"/>
      <c r="AF399" s="5"/>
      <c r="AG399" s="5"/>
      <c r="AH399" s="5"/>
      <c r="AI399" s="5"/>
      <c r="AJ399" s="5"/>
      <c r="AK399" s="5"/>
      <c r="AL399" s="5"/>
      <c r="AM399" s="5"/>
      <c r="AN399" s="5"/>
    </row>
    <row r="400" spans="1:40" s="3" customFormat="1" ht="42.6" customHeight="1" x14ac:dyDescent="0.25">
      <c r="A400" s="61"/>
      <c r="B400" s="29"/>
      <c r="C400" s="2"/>
      <c r="D400" s="2"/>
      <c r="E400" s="2"/>
      <c r="F400" s="2"/>
      <c r="G400" s="2"/>
      <c r="H400" s="2"/>
      <c r="I400" s="2"/>
      <c r="J400" s="2"/>
      <c r="K400" s="83"/>
      <c r="L400" s="83"/>
      <c r="M400" s="83"/>
      <c r="N400" s="2"/>
      <c r="O400" s="2"/>
      <c r="P400" s="2"/>
      <c r="Q400" s="2"/>
      <c r="R400" s="2"/>
      <c r="S400" s="2"/>
      <c r="T400" s="2"/>
      <c r="U400" s="2"/>
      <c r="V400" s="2"/>
      <c r="AE400" s="5"/>
      <c r="AF400" s="5"/>
      <c r="AG400" s="5"/>
      <c r="AH400" s="5"/>
      <c r="AI400" s="5"/>
      <c r="AJ400" s="5"/>
      <c r="AK400" s="5"/>
      <c r="AL400" s="5"/>
      <c r="AM400" s="5"/>
      <c r="AN400" s="5"/>
    </row>
    <row r="401" spans="1:40" s="3" customFormat="1" ht="43.9" customHeight="1" x14ac:dyDescent="0.25">
      <c r="A401" s="61"/>
      <c r="B401" s="29"/>
      <c r="C401" s="2"/>
      <c r="D401" s="2"/>
      <c r="E401" s="2"/>
      <c r="F401" s="2"/>
      <c r="G401" s="2"/>
      <c r="H401" s="2"/>
      <c r="I401" s="2"/>
      <c r="J401" s="2"/>
      <c r="K401" s="83"/>
      <c r="L401" s="83"/>
      <c r="M401" s="83"/>
      <c r="N401" s="2"/>
      <c r="O401" s="2"/>
      <c r="P401" s="2"/>
      <c r="Q401" s="2"/>
      <c r="R401" s="2"/>
      <c r="S401" s="2"/>
      <c r="T401" s="2"/>
      <c r="U401" s="2"/>
      <c r="V401" s="2"/>
      <c r="AE401" s="5"/>
      <c r="AF401" s="5"/>
      <c r="AG401" s="5"/>
      <c r="AH401" s="5"/>
      <c r="AI401" s="5"/>
      <c r="AJ401" s="5"/>
      <c r="AK401" s="5"/>
      <c r="AL401" s="5"/>
      <c r="AM401" s="5"/>
      <c r="AN401" s="5"/>
    </row>
    <row r="402" spans="1:40" s="3" customFormat="1" ht="34.5" customHeight="1" x14ac:dyDescent="0.25">
      <c r="A402" s="61"/>
      <c r="B402" s="29"/>
      <c r="C402" s="2"/>
      <c r="D402" s="2"/>
      <c r="E402" s="2"/>
      <c r="F402" s="2"/>
      <c r="G402" s="2"/>
      <c r="H402" s="2"/>
      <c r="I402" s="2"/>
      <c r="J402" s="2"/>
      <c r="K402" s="83"/>
      <c r="L402" s="83"/>
      <c r="M402" s="83"/>
      <c r="N402" s="2"/>
      <c r="O402" s="2"/>
      <c r="P402" s="2"/>
      <c r="Q402" s="2"/>
      <c r="R402" s="2"/>
      <c r="S402" s="2"/>
      <c r="T402" s="2"/>
      <c r="U402" s="2"/>
      <c r="V402" s="2"/>
      <c r="AE402" s="5"/>
      <c r="AF402" s="5"/>
      <c r="AG402" s="5"/>
      <c r="AH402" s="5"/>
      <c r="AI402" s="5"/>
      <c r="AJ402" s="5"/>
      <c r="AK402" s="5"/>
      <c r="AL402" s="5"/>
      <c r="AM402" s="5"/>
      <c r="AN402" s="5"/>
    </row>
    <row r="403" spans="1:40" s="60" customFormat="1" ht="34.5" customHeight="1" x14ac:dyDescent="0.25">
      <c r="A403" s="61"/>
      <c r="B403" s="29"/>
      <c r="C403" s="2"/>
      <c r="D403" s="2"/>
      <c r="E403" s="2"/>
      <c r="F403" s="2"/>
      <c r="G403" s="2"/>
      <c r="H403" s="2"/>
      <c r="I403" s="2"/>
      <c r="J403" s="2"/>
      <c r="K403" s="83"/>
      <c r="L403" s="83"/>
      <c r="M403" s="83"/>
      <c r="N403" s="2"/>
      <c r="O403" s="2"/>
      <c r="P403" s="2"/>
      <c r="Q403" s="2"/>
      <c r="R403" s="2"/>
      <c r="S403" s="2"/>
      <c r="T403" s="2"/>
      <c r="U403" s="2"/>
      <c r="V403" s="2"/>
      <c r="AE403" s="5"/>
      <c r="AF403" s="5"/>
      <c r="AG403" s="5"/>
      <c r="AH403" s="5"/>
      <c r="AI403" s="5"/>
      <c r="AJ403" s="5"/>
      <c r="AK403" s="5"/>
      <c r="AL403" s="5"/>
      <c r="AM403" s="5"/>
      <c r="AN403" s="5"/>
    </row>
    <row r="404" spans="1:40" s="60" customFormat="1" ht="34.5" customHeight="1" x14ac:dyDescent="0.25">
      <c r="A404" s="61"/>
      <c r="B404" s="29"/>
      <c r="C404" s="2"/>
      <c r="D404" s="2"/>
      <c r="E404" s="2"/>
      <c r="F404" s="2"/>
      <c r="G404" s="2"/>
      <c r="H404" s="2"/>
      <c r="I404" s="2"/>
      <c r="J404" s="2"/>
      <c r="K404" s="83"/>
      <c r="L404" s="83"/>
      <c r="M404" s="83"/>
      <c r="N404" s="2"/>
      <c r="O404" s="2"/>
      <c r="P404" s="2"/>
      <c r="Q404" s="2"/>
      <c r="R404" s="2"/>
      <c r="S404" s="2"/>
      <c r="T404" s="2"/>
      <c r="U404" s="2"/>
      <c r="V404" s="2"/>
      <c r="AE404" s="5"/>
      <c r="AF404" s="5"/>
      <c r="AG404" s="5"/>
      <c r="AH404" s="5"/>
      <c r="AI404" s="5"/>
      <c r="AJ404" s="5"/>
      <c r="AK404" s="5"/>
      <c r="AL404" s="5"/>
      <c r="AM404" s="5"/>
      <c r="AN404" s="5"/>
    </row>
    <row r="405" spans="1:40" s="60" customFormat="1" ht="34.5" customHeight="1" x14ac:dyDescent="0.25">
      <c r="A405" s="61"/>
      <c r="B405" s="29"/>
      <c r="C405" s="2"/>
      <c r="D405" s="2"/>
      <c r="E405" s="2"/>
      <c r="F405" s="2"/>
      <c r="G405" s="2"/>
      <c r="H405" s="2"/>
      <c r="I405" s="2"/>
      <c r="J405" s="2"/>
      <c r="K405" s="83"/>
      <c r="L405" s="83"/>
      <c r="M405" s="83"/>
      <c r="N405" s="2"/>
      <c r="O405" s="2"/>
      <c r="P405" s="2"/>
      <c r="Q405" s="2"/>
      <c r="R405" s="2"/>
      <c r="S405" s="2"/>
      <c r="T405" s="2"/>
      <c r="U405" s="2"/>
      <c r="V405" s="2"/>
      <c r="AE405" s="5"/>
      <c r="AF405" s="5"/>
      <c r="AG405" s="5"/>
      <c r="AH405" s="5"/>
      <c r="AI405" s="5"/>
      <c r="AJ405" s="5"/>
      <c r="AK405" s="5"/>
      <c r="AL405" s="5"/>
      <c r="AM405" s="5"/>
      <c r="AN405" s="5"/>
    </row>
    <row r="406" spans="1:40" s="3" customFormat="1" ht="84" customHeight="1" x14ac:dyDescent="0.25">
      <c r="A406" s="22"/>
      <c r="B406" s="29"/>
      <c r="C406" s="2"/>
      <c r="D406" s="2"/>
      <c r="E406" s="2"/>
      <c r="F406" s="2"/>
      <c r="G406" s="2"/>
      <c r="H406" s="2"/>
      <c r="I406" s="2"/>
      <c r="J406" s="2"/>
      <c r="K406" s="83"/>
      <c r="L406" s="83"/>
      <c r="M406" s="83"/>
      <c r="N406" s="2"/>
      <c r="O406" s="2"/>
      <c r="P406" s="2"/>
      <c r="Q406" s="2"/>
      <c r="R406" s="2"/>
      <c r="S406" s="2"/>
      <c r="T406" s="2"/>
      <c r="U406" s="2"/>
      <c r="V406" s="2"/>
      <c r="AE406" s="5"/>
      <c r="AF406" s="5"/>
      <c r="AG406" s="5"/>
      <c r="AH406" s="5"/>
      <c r="AI406" s="5"/>
      <c r="AJ406" s="5"/>
      <c r="AK406" s="5"/>
      <c r="AL406" s="5"/>
      <c r="AM406" s="5"/>
      <c r="AN406" s="5"/>
    </row>
    <row r="407" spans="1:40" s="3" customFormat="1" ht="34.5" customHeight="1" x14ac:dyDescent="0.25">
      <c r="A407" s="22"/>
      <c r="B407" s="29"/>
      <c r="C407" s="2"/>
      <c r="D407" s="2"/>
      <c r="E407" s="2"/>
      <c r="F407" s="2"/>
      <c r="G407" s="2"/>
      <c r="H407" s="2"/>
      <c r="I407" s="2"/>
      <c r="J407" s="2"/>
      <c r="K407" s="83"/>
      <c r="L407" s="83"/>
      <c r="M407" s="83"/>
      <c r="N407" s="2"/>
      <c r="O407" s="2"/>
      <c r="P407" s="2"/>
      <c r="Q407" s="2"/>
      <c r="R407" s="2"/>
      <c r="S407" s="2"/>
      <c r="T407" s="2"/>
      <c r="U407" s="2"/>
      <c r="V407" s="2"/>
      <c r="AE407" s="5"/>
      <c r="AF407" s="5"/>
      <c r="AG407" s="5"/>
      <c r="AH407" s="5"/>
      <c r="AI407" s="5"/>
      <c r="AJ407" s="5"/>
      <c r="AK407" s="5"/>
      <c r="AL407" s="5"/>
      <c r="AM407" s="5"/>
      <c r="AN407" s="5"/>
    </row>
    <row r="408" spans="1:40" s="3" customFormat="1" ht="34.5" customHeight="1" x14ac:dyDescent="0.25">
      <c r="A408" s="22"/>
      <c r="B408" s="29"/>
      <c r="C408" s="2"/>
      <c r="D408" s="2"/>
      <c r="E408" s="2"/>
      <c r="F408" s="2"/>
      <c r="G408" s="2"/>
      <c r="H408" s="2"/>
      <c r="I408" s="2"/>
      <c r="J408" s="2"/>
      <c r="K408" s="83"/>
      <c r="L408" s="83"/>
      <c r="M408" s="83"/>
      <c r="N408" s="2"/>
      <c r="O408" s="2"/>
      <c r="P408" s="2"/>
      <c r="Q408" s="2"/>
      <c r="R408" s="2"/>
      <c r="S408" s="2"/>
      <c r="T408" s="2"/>
      <c r="U408" s="2"/>
      <c r="V408" s="2"/>
      <c r="AE408" s="5"/>
      <c r="AF408" s="5"/>
      <c r="AG408" s="5"/>
      <c r="AH408" s="5"/>
      <c r="AI408" s="5"/>
      <c r="AJ408" s="5"/>
      <c r="AK408" s="5"/>
      <c r="AL408" s="5"/>
      <c r="AM408" s="5"/>
      <c r="AN408" s="5"/>
    </row>
    <row r="409" spans="1:40" s="3" customFormat="1" ht="34.5" customHeight="1" x14ac:dyDescent="0.25">
      <c r="A409" s="22"/>
      <c r="B409" s="29"/>
      <c r="C409" s="2"/>
      <c r="D409" s="2"/>
      <c r="E409" s="2"/>
      <c r="F409" s="2"/>
      <c r="G409" s="2"/>
      <c r="H409" s="2"/>
      <c r="I409" s="2"/>
      <c r="J409" s="2"/>
      <c r="K409" s="83"/>
      <c r="L409" s="83"/>
      <c r="M409" s="83"/>
      <c r="N409" s="2"/>
      <c r="O409" s="2"/>
      <c r="P409" s="2"/>
      <c r="Q409" s="2"/>
      <c r="R409" s="2"/>
      <c r="S409" s="2"/>
      <c r="T409" s="2"/>
      <c r="U409" s="2"/>
      <c r="V409" s="2"/>
      <c r="AE409" s="5"/>
      <c r="AF409" s="5"/>
      <c r="AG409" s="5"/>
      <c r="AH409" s="5"/>
      <c r="AI409" s="5"/>
      <c r="AJ409" s="5"/>
      <c r="AK409" s="5"/>
      <c r="AL409" s="5"/>
      <c r="AM409" s="5"/>
      <c r="AN409" s="5"/>
    </row>
    <row r="410" spans="1:40" s="3" customFormat="1" ht="68.45" customHeight="1" x14ac:dyDescent="0.25">
      <c r="A410" s="22"/>
      <c r="B410" s="29"/>
      <c r="C410" s="2"/>
      <c r="D410" s="2"/>
      <c r="E410" s="2"/>
      <c r="F410" s="2"/>
      <c r="G410" s="2"/>
      <c r="H410" s="2"/>
      <c r="I410" s="2"/>
      <c r="J410" s="2"/>
      <c r="K410" s="83"/>
      <c r="L410" s="83"/>
      <c r="M410" s="83"/>
      <c r="N410" s="2"/>
      <c r="O410" s="2"/>
      <c r="P410" s="2"/>
      <c r="Q410" s="2"/>
      <c r="R410" s="2"/>
      <c r="S410" s="2"/>
      <c r="T410" s="2"/>
      <c r="U410" s="2"/>
      <c r="V410" s="2"/>
      <c r="AE410" s="5"/>
      <c r="AF410" s="5"/>
      <c r="AG410" s="5"/>
      <c r="AH410" s="5"/>
      <c r="AI410" s="5"/>
      <c r="AJ410" s="5"/>
      <c r="AK410" s="5"/>
      <c r="AL410" s="5"/>
      <c r="AM410" s="5"/>
      <c r="AN410" s="5"/>
    </row>
    <row r="411" spans="1:40" s="3" customFormat="1" ht="72.599999999999994" customHeight="1" x14ac:dyDescent="0.25">
      <c r="A411" s="22"/>
      <c r="B411" s="29"/>
      <c r="C411" s="2"/>
      <c r="D411" s="2"/>
      <c r="E411" s="2"/>
      <c r="F411" s="2"/>
      <c r="G411" s="2"/>
      <c r="H411" s="2"/>
      <c r="I411" s="2"/>
      <c r="J411" s="2"/>
      <c r="K411" s="83"/>
      <c r="L411" s="83"/>
      <c r="M411" s="83"/>
      <c r="N411" s="2"/>
      <c r="O411" s="2"/>
      <c r="P411" s="2"/>
      <c r="Q411" s="2"/>
      <c r="R411" s="2"/>
      <c r="S411" s="2"/>
      <c r="T411" s="2"/>
      <c r="U411" s="2"/>
      <c r="V411" s="2"/>
      <c r="AE411" s="5"/>
      <c r="AF411" s="5"/>
      <c r="AG411" s="5"/>
      <c r="AH411" s="5"/>
      <c r="AI411" s="5"/>
      <c r="AJ411" s="5"/>
      <c r="AK411" s="5"/>
      <c r="AL411" s="5"/>
      <c r="AM411" s="5"/>
      <c r="AN411" s="5"/>
    </row>
    <row r="412" spans="1:40" s="3" customFormat="1" ht="75.599999999999994" customHeight="1" x14ac:dyDescent="0.25">
      <c r="A412" s="22"/>
      <c r="B412" s="29"/>
      <c r="C412" s="2"/>
      <c r="D412" s="2"/>
      <c r="E412" s="2"/>
      <c r="F412" s="2"/>
      <c r="G412" s="2"/>
      <c r="H412" s="2"/>
      <c r="I412" s="2"/>
      <c r="J412" s="2"/>
      <c r="K412" s="83"/>
      <c r="L412" s="83"/>
      <c r="M412" s="83"/>
      <c r="N412" s="2"/>
      <c r="O412" s="2"/>
      <c r="P412" s="2"/>
      <c r="Q412" s="2"/>
      <c r="R412" s="2"/>
      <c r="S412" s="2"/>
      <c r="T412" s="2"/>
      <c r="U412" s="2"/>
      <c r="V412" s="2"/>
      <c r="AE412" s="5"/>
      <c r="AF412" s="5"/>
      <c r="AG412" s="5"/>
      <c r="AH412" s="5"/>
      <c r="AI412" s="5"/>
      <c r="AJ412" s="5"/>
      <c r="AK412" s="5"/>
      <c r="AL412" s="5"/>
      <c r="AM412" s="5"/>
      <c r="AN412" s="5"/>
    </row>
    <row r="413" spans="1:40" s="3" customFormat="1" ht="141.6" customHeight="1" x14ac:dyDescent="0.25">
      <c r="A413" s="22"/>
      <c r="B413" s="29"/>
      <c r="C413" s="2"/>
      <c r="D413" s="2"/>
      <c r="E413" s="2"/>
      <c r="F413" s="2"/>
      <c r="G413" s="2"/>
      <c r="H413" s="2"/>
      <c r="I413" s="2"/>
      <c r="J413" s="2"/>
      <c r="K413" s="83"/>
      <c r="L413" s="83"/>
      <c r="M413" s="83"/>
      <c r="N413" s="2"/>
      <c r="O413" s="2"/>
      <c r="P413" s="2"/>
      <c r="Q413" s="2"/>
      <c r="R413" s="2"/>
      <c r="S413" s="2"/>
      <c r="T413" s="2"/>
      <c r="U413" s="2"/>
      <c r="V413" s="2"/>
      <c r="AE413" s="5"/>
      <c r="AF413" s="5"/>
      <c r="AG413" s="5"/>
      <c r="AH413" s="5"/>
      <c r="AI413" s="5"/>
      <c r="AJ413" s="5"/>
      <c r="AK413" s="5"/>
      <c r="AL413" s="5"/>
      <c r="AM413" s="5"/>
      <c r="AN413" s="5"/>
    </row>
    <row r="414" spans="1:40" s="3" customFormat="1" ht="101.45" customHeight="1" x14ac:dyDescent="0.25">
      <c r="A414" s="22"/>
      <c r="B414" s="29"/>
      <c r="C414" s="2"/>
      <c r="D414" s="2"/>
      <c r="E414" s="2"/>
      <c r="F414" s="2"/>
      <c r="G414" s="2"/>
      <c r="H414" s="2"/>
      <c r="I414" s="2"/>
      <c r="J414" s="2"/>
      <c r="K414" s="83"/>
      <c r="L414" s="83"/>
      <c r="M414" s="83"/>
      <c r="N414" s="2"/>
      <c r="O414" s="2"/>
      <c r="P414" s="2"/>
      <c r="Q414" s="2"/>
      <c r="R414" s="2"/>
      <c r="S414" s="2"/>
      <c r="T414" s="2"/>
      <c r="U414" s="2"/>
      <c r="V414" s="2"/>
      <c r="AE414" s="5"/>
      <c r="AF414" s="5"/>
      <c r="AG414" s="5"/>
      <c r="AH414" s="5"/>
      <c r="AI414" s="5"/>
      <c r="AJ414" s="5"/>
      <c r="AK414" s="5"/>
      <c r="AL414" s="5"/>
      <c r="AM414" s="5"/>
      <c r="AN414" s="5"/>
    </row>
    <row r="415" spans="1:40" s="3" customFormat="1" ht="34.5" customHeight="1" x14ac:dyDescent="0.25">
      <c r="A415" s="22"/>
      <c r="B415" s="29"/>
      <c r="C415" s="2"/>
      <c r="D415" s="2"/>
      <c r="E415" s="2"/>
      <c r="F415" s="2"/>
      <c r="G415" s="2"/>
      <c r="H415" s="2"/>
      <c r="I415" s="2"/>
      <c r="J415" s="2"/>
      <c r="K415" s="83"/>
      <c r="L415" s="83"/>
      <c r="M415" s="83"/>
      <c r="N415" s="2"/>
      <c r="O415" s="2"/>
      <c r="P415" s="2"/>
      <c r="Q415" s="2"/>
      <c r="R415" s="2"/>
      <c r="S415" s="2"/>
      <c r="T415" s="2"/>
      <c r="U415" s="2"/>
      <c r="V415" s="2"/>
      <c r="AE415" s="5"/>
      <c r="AF415" s="5"/>
      <c r="AG415" s="5"/>
      <c r="AH415" s="5"/>
      <c r="AI415" s="5"/>
      <c r="AJ415" s="5"/>
      <c r="AK415" s="5"/>
      <c r="AL415" s="5"/>
      <c r="AM415" s="5"/>
      <c r="AN415" s="5"/>
    </row>
    <row r="416" spans="1:40" s="3" customFormat="1" ht="34.5" customHeight="1" x14ac:dyDescent="0.25">
      <c r="A416" s="22"/>
      <c r="B416" s="29"/>
      <c r="C416" s="2"/>
      <c r="D416" s="2"/>
      <c r="E416" s="2"/>
      <c r="F416" s="2"/>
      <c r="G416" s="2"/>
      <c r="H416" s="2"/>
      <c r="I416" s="2"/>
      <c r="J416" s="2"/>
      <c r="K416" s="83"/>
      <c r="L416" s="83"/>
      <c r="M416" s="83"/>
      <c r="N416" s="2"/>
      <c r="O416" s="2"/>
      <c r="P416" s="2"/>
      <c r="Q416" s="2"/>
      <c r="R416" s="2"/>
      <c r="S416" s="2"/>
      <c r="T416" s="2"/>
      <c r="U416" s="2"/>
      <c r="V416" s="2"/>
      <c r="AE416" s="5"/>
      <c r="AF416" s="5"/>
      <c r="AG416" s="5"/>
      <c r="AH416" s="5"/>
      <c r="AI416" s="5"/>
      <c r="AJ416" s="5"/>
      <c r="AK416" s="5"/>
      <c r="AL416" s="5"/>
      <c r="AM416" s="5"/>
      <c r="AN416" s="5"/>
    </row>
    <row r="417" spans="1:40" s="3" customFormat="1" ht="34.5" customHeight="1" x14ac:dyDescent="0.25">
      <c r="A417" s="22"/>
      <c r="B417" s="29"/>
      <c r="C417" s="2"/>
      <c r="D417" s="2"/>
      <c r="E417" s="2"/>
      <c r="F417" s="2"/>
      <c r="G417" s="2"/>
      <c r="H417" s="2"/>
      <c r="I417" s="2"/>
      <c r="J417" s="2"/>
      <c r="K417" s="83"/>
      <c r="L417" s="83"/>
      <c r="M417" s="83"/>
      <c r="N417" s="2"/>
      <c r="O417" s="2"/>
      <c r="P417" s="2"/>
      <c r="Q417" s="2"/>
      <c r="R417" s="2"/>
      <c r="S417" s="2"/>
      <c r="T417" s="2"/>
      <c r="U417" s="2"/>
      <c r="V417" s="2"/>
      <c r="AE417" s="5"/>
      <c r="AF417" s="5"/>
      <c r="AG417" s="5"/>
      <c r="AH417" s="5"/>
      <c r="AI417" s="5"/>
      <c r="AJ417" s="5"/>
      <c r="AK417" s="5"/>
      <c r="AL417" s="5"/>
      <c r="AM417" s="5"/>
      <c r="AN417" s="5"/>
    </row>
    <row r="418" spans="1:40" s="3" customFormat="1" ht="54.6" customHeight="1" x14ac:dyDescent="0.25">
      <c r="A418" s="22"/>
      <c r="B418" s="29"/>
      <c r="C418" s="2"/>
      <c r="D418" s="2"/>
      <c r="E418" s="2"/>
      <c r="F418" s="2"/>
      <c r="G418" s="2"/>
      <c r="H418" s="2"/>
      <c r="I418" s="2"/>
      <c r="J418" s="2"/>
      <c r="K418" s="83"/>
      <c r="L418" s="83"/>
      <c r="M418" s="83"/>
      <c r="N418" s="2"/>
      <c r="O418" s="2"/>
      <c r="P418" s="2"/>
      <c r="Q418" s="2"/>
      <c r="R418" s="2"/>
      <c r="S418" s="2"/>
      <c r="T418" s="2"/>
      <c r="U418" s="2"/>
      <c r="V418" s="2"/>
      <c r="AE418" s="5"/>
      <c r="AF418" s="5"/>
      <c r="AG418" s="5"/>
      <c r="AH418" s="5"/>
      <c r="AI418" s="5"/>
      <c r="AJ418" s="5"/>
      <c r="AK418" s="5"/>
      <c r="AL418" s="5"/>
      <c r="AM418" s="5"/>
      <c r="AN418" s="5"/>
    </row>
    <row r="419" spans="1:40" s="3" customFormat="1" ht="86.45" customHeight="1" x14ac:dyDescent="0.25">
      <c r="A419" s="22"/>
      <c r="B419" s="29"/>
      <c r="C419" s="2"/>
      <c r="D419" s="2"/>
      <c r="E419" s="2"/>
      <c r="F419" s="2"/>
      <c r="G419" s="2"/>
      <c r="H419" s="2"/>
      <c r="I419" s="2"/>
      <c r="J419" s="2"/>
      <c r="K419" s="83"/>
      <c r="L419" s="83"/>
      <c r="M419" s="83"/>
      <c r="N419" s="2"/>
      <c r="O419" s="2"/>
      <c r="P419" s="2"/>
      <c r="Q419" s="2"/>
      <c r="R419" s="2"/>
      <c r="S419" s="2"/>
      <c r="T419" s="2"/>
      <c r="U419" s="2"/>
      <c r="V419" s="2"/>
      <c r="AE419" s="5"/>
      <c r="AF419" s="5"/>
      <c r="AG419" s="5"/>
      <c r="AH419" s="5"/>
      <c r="AI419" s="5"/>
      <c r="AJ419" s="5"/>
      <c r="AK419" s="5"/>
      <c r="AL419" s="5"/>
      <c r="AM419" s="5"/>
      <c r="AN419" s="5"/>
    </row>
    <row r="420" spans="1:40" s="3" customFormat="1" ht="76.150000000000006" customHeight="1" x14ac:dyDescent="0.25">
      <c r="A420" s="22"/>
      <c r="B420" s="29"/>
      <c r="C420" s="2"/>
      <c r="D420" s="2"/>
      <c r="E420" s="2"/>
      <c r="F420" s="2"/>
      <c r="G420" s="2"/>
      <c r="H420" s="2"/>
      <c r="I420" s="2"/>
      <c r="J420" s="2"/>
      <c r="K420" s="83"/>
      <c r="L420" s="83"/>
      <c r="M420" s="83"/>
      <c r="N420" s="2"/>
      <c r="O420" s="2"/>
      <c r="P420" s="2"/>
      <c r="Q420" s="2"/>
      <c r="R420" s="2"/>
      <c r="S420" s="2"/>
      <c r="T420" s="2"/>
      <c r="U420" s="2"/>
      <c r="V420" s="2"/>
      <c r="AE420" s="5"/>
      <c r="AF420" s="5"/>
      <c r="AG420" s="5"/>
      <c r="AH420" s="5"/>
      <c r="AI420" s="5"/>
      <c r="AJ420" s="5"/>
      <c r="AK420" s="5"/>
      <c r="AL420" s="5"/>
      <c r="AM420" s="5"/>
      <c r="AN420" s="5"/>
    </row>
    <row r="421" spans="1:40" s="3" customFormat="1" ht="34.5" customHeight="1" x14ac:dyDescent="0.25">
      <c r="A421" s="22"/>
      <c r="B421" s="29"/>
      <c r="C421" s="2"/>
      <c r="D421" s="2"/>
      <c r="E421" s="2"/>
      <c r="F421" s="2"/>
      <c r="G421" s="2"/>
      <c r="H421" s="2"/>
      <c r="I421" s="2"/>
      <c r="J421" s="2"/>
      <c r="K421" s="83"/>
      <c r="L421" s="83"/>
      <c r="M421" s="83"/>
      <c r="N421" s="2"/>
      <c r="O421" s="2"/>
      <c r="P421" s="2"/>
      <c r="Q421" s="2"/>
      <c r="R421" s="2"/>
      <c r="S421" s="2"/>
      <c r="T421" s="2"/>
      <c r="U421" s="2"/>
      <c r="V421" s="2"/>
      <c r="AE421" s="5"/>
      <c r="AF421" s="5"/>
      <c r="AG421" s="5"/>
      <c r="AH421" s="5"/>
      <c r="AI421" s="5"/>
      <c r="AJ421" s="5"/>
      <c r="AK421" s="5"/>
      <c r="AL421" s="5"/>
      <c r="AM421" s="5"/>
      <c r="AN421" s="5"/>
    </row>
    <row r="422" spans="1:40" s="3" customFormat="1" ht="34.5" customHeight="1" x14ac:dyDescent="0.25">
      <c r="A422" s="22"/>
      <c r="B422" s="29"/>
      <c r="C422" s="2"/>
      <c r="D422" s="2"/>
      <c r="E422" s="2"/>
      <c r="F422" s="2"/>
      <c r="G422" s="2"/>
      <c r="H422" s="2"/>
      <c r="I422" s="2"/>
      <c r="J422" s="2"/>
      <c r="K422" s="83"/>
      <c r="L422" s="83"/>
      <c r="M422" s="83"/>
      <c r="N422" s="2"/>
      <c r="O422" s="2"/>
      <c r="P422" s="2"/>
      <c r="Q422" s="2"/>
      <c r="R422" s="2"/>
      <c r="S422" s="2"/>
      <c r="T422" s="2"/>
      <c r="U422" s="2"/>
      <c r="V422" s="2"/>
      <c r="AE422" s="5"/>
      <c r="AF422" s="5"/>
      <c r="AG422" s="5"/>
      <c r="AH422" s="5"/>
      <c r="AI422" s="5"/>
      <c r="AJ422" s="5"/>
      <c r="AK422" s="5"/>
      <c r="AL422" s="5"/>
      <c r="AM422" s="5"/>
      <c r="AN422" s="5"/>
    </row>
    <row r="423" spans="1:40" s="3" customFormat="1" ht="160.15" customHeight="1" x14ac:dyDescent="0.25">
      <c r="A423" s="22"/>
      <c r="B423" s="29"/>
      <c r="C423" s="2"/>
      <c r="D423" s="2"/>
      <c r="E423" s="2"/>
      <c r="F423" s="2"/>
      <c r="G423" s="2"/>
      <c r="H423" s="2"/>
      <c r="I423" s="2"/>
      <c r="J423" s="2"/>
      <c r="K423" s="83"/>
      <c r="L423" s="83"/>
      <c r="M423" s="83"/>
      <c r="N423" s="2"/>
      <c r="O423" s="2"/>
      <c r="P423" s="2"/>
      <c r="Q423" s="2"/>
      <c r="R423" s="2"/>
      <c r="S423" s="2"/>
      <c r="T423" s="2"/>
      <c r="U423" s="2"/>
      <c r="V423" s="2"/>
      <c r="AE423" s="5"/>
      <c r="AF423" s="5"/>
      <c r="AG423" s="5"/>
      <c r="AH423" s="5"/>
      <c r="AI423" s="5"/>
      <c r="AJ423" s="5"/>
      <c r="AK423" s="5"/>
      <c r="AL423" s="5"/>
      <c r="AM423" s="5"/>
      <c r="AN423" s="5"/>
    </row>
    <row r="424" spans="1:40" s="3" customFormat="1" ht="34.5" customHeight="1" x14ac:dyDescent="0.25">
      <c r="A424" s="221"/>
      <c r="B424" s="29"/>
      <c r="C424" s="2"/>
      <c r="D424" s="2"/>
      <c r="E424" s="2"/>
      <c r="F424" s="2"/>
      <c r="G424" s="2"/>
      <c r="H424" s="2"/>
      <c r="I424" s="2"/>
      <c r="J424" s="2"/>
      <c r="K424" s="83"/>
      <c r="L424" s="83"/>
      <c r="M424" s="83"/>
      <c r="N424" s="2"/>
      <c r="O424" s="2"/>
      <c r="P424" s="2"/>
      <c r="Q424" s="2"/>
      <c r="R424" s="2"/>
      <c r="S424" s="2"/>
      <c r="T424" s="2"/>
      <c r="U424" s="2"/>
      <c r="V424" s="2"/>
      <c r="AE424" s="5"/>
      <c r="AF424" s="5"/>
      <c r="AG424" s="5"/>
      <c r="AH424" s="5"/>
      <c r="AI424" s="5"/>
      <c r="AJ424" s="5"/>
      <c r="AK424" s="5"/>
      <c r="AL424" s="5"/>
      <c r="AM424" s="5"/>
      <c r="AN424" s="5"/>
    </row>
    <row r="425" spans="1:40" s="3" customFormat="1" ht="34.5" customHeight="1" x14ac:dyDescent="0.25">
      <c r="A425" s="222"/>
      <c r="B425" s="29"/>
      <c r="C425" s="2"/>
      <c r="D425" s="2"/>
      <c r="E425" s="2"/>
      <c r="F425" s="2"/>
      <c r="G425" s="2"/>
      <c r="H425" s="2"/>
      <c r="I425" s="2"/>
      <c r="J425" s="2"/>
      <c r="K425" s="83"/>
      <c r="L425" s="83"/>
      <c r="M425" s="83"/>
      <c r="N425" s="2"/>
      <c r="O425" s="2"/>
      <c r="P425" s="2"/>
      <c r="Q425" s="2"/>
      <c r="R425" s="2"/>
      <c r="S425" s="2"/>
      <c r="T425" s="2"/>
      <c r="U425" s="2"/>
      <c r="V425" s="2"/>
      <c r="AE425" s="5"/>
      <c r="AF425" s="5"/>
      <c r="AG425" s="5"/>
      <c r="AH425" s="5"/>
      <c r="AI425" s="5"/>
      <c r="AJ425" s="5"/>
      <c r="AK425" s="5"/>
      <c r="AL425" s="5"/>
      <c r="AM425" s="5"/>
      <c r="AN425" s="5"/>
    </row>
    <row r="426" spans="1:40" s="3" customFormat="1" ht="56.45" customHeight="1" x14ac:dyDescent="0.25">
      <c r="A426" s="223"/>
      <c r="B426" s="29"/>
      <c r="C426" s="2"/>
      <c r="D426" s="2"/>
      <c r="E426" s="2"/>
      <c r="F426" s="2"/>
      <c r="G426" s="2"/>
      <c r="H426" s="2"/>
      <c r="I426" s="2"/>
      <c r="J426" s="2"/>
      <c r="K426" s="83"/>
      <c r="L426" s="83"/>
      <c r="M426" s="83"/>
      <c r="N426" s="2"/>
      <c r="O426" s="2"/>
      <c r="P426" s="2"/>
      <c r="Q426" s="2"/>
      <c r="R426" s="2"/>
      <c r="S426" s="2"/>
      <c r="T426" s="2"/>
      <c r="U426" s="2"/>
      <c r="V426" s="2"/>
      <c r="AE426" s="5"/>
      <c r="AF426" s="5"/>
      <c r="AG426" s="5"/>
      <c r="AH426" s="5"/>
      <c r="AI426" s="5"/>
      <c r="AJ426" s="5"/>
      <c r="AK426" s="5"/>
      <c r="AL426" s="5"/>
      <c r="AM426" s="5"/>
      <c r="AN426" s="5"/>
    </row>
    <row r="427" spans="1:40" ht="31.15" customHeight="1" x14ac:dyDescent="0.25">
      <c r="B427" s="29"/>
      <c r="J427" s="2"/>
      <c r="L427" s="83"/>
      <c r="M427" s="83"/>
      <c r="AE427" s="5"/>
      <c r="AF427" s="5"/>
      <c r="AG427" s="5"/>
      <c r="AH427" s="5"/>
      <c r="AI427" s="5"/>
      <c r="AJ427" s="5"/>
      <c r="AK427" s="5"/>
      <c r="AL427" s="5"/>
      <c r="AM427" s="5"/>
      <c r="AN427" s="5"/>
    </row>
    <row r="428" spans="1:40" ht="48.75" customHeight="1" x14ac:dyDescent="0.25">
      <c r="B428" s="29"/>
      <c r="J428" s="2"/>
      <c r="L428" s="83"/>
      <c r="M428" s="83"/>
      <c r="AE428" s="5"/>
      <c r="AF428" s="5"/>
      <c r="AG428" s="5"/>
      <c r="AH428" s="5"/>
      <c r="AI428" s="5"/>
      <c r="AJ428" s="5"/>
      <c r="AK428" s="5"/>
      <c r="AL428" s="5"/>
      <c r="AM428" s="5"/>
      <c r="AN428" s="5"/>
    </row>
    <row r="429" spans="1:40" ht="68.45" customHeight="1" x14ac:dyDescent="0.25">
      <c r="B429" s="29"/>
      <c r="J429" s="2"/>
      <c r="L429" s="83"/>
      <c r="M429" s="83"/>
      <c r="AE429" s="5"/>
      <c r="AF429" s="5"/>
      <c r="AG429" s="5"/>
      <c r="AH429" s="5"/>
      <c r="AI429" s="5"/>
      <c r="AJ429" s="5"/>
      <c r="AK429" s="5"/>
      <c r="AL429" s="5"/>
      <c r="AM429" s="5"/>
      <c r="AN429" s="5"/>
    </row>
    <row r="430" spans="1:40" ht="24" customHeight="1" x14ac:dyDescent="0.25">
      <c r="B430" s="29"/>
      <c r="J430" s="2"/>
      <c r="L430" s="83"/>
      <c r="M430" s="83"/>
      <c r="AH430" s="5"/>
      <c r="AI430" s="5"/>
      <c r="AJ430" s="5"/>
      <c r="AK430" s="5"/>
      <c r="AL430" s="5"/>
      <c r="AM430" s="5"/>
      <c r="AN430" s="5"/>
    </row>
    <row r="431" spans="1:40" ht="48" customHeight="1" x14ac:dyDescent="0.25">
      <c r="B431" s="29"/>
      <c r="J431" s="2"/>
      <c r="L431" s="83"/>
      <c r="M431" s="83"/>
    </row>
    <row r="432" spans="1:40" ht="35.25" customHeight="1" x14ac:dyDescent="0.25">
      <c r="B432" s="29"/>
      <c r="J432" s="2"/>
      <c r="L432" s="83"/>
      <c r="M432" s="83"/>
    </row>
    <row r="433" spans="2:13" ht="21.75" customHeight="1" x14ac:dyDescent="0.25">
      <c r="B433" s="29"/>
      <c r="J433" s="2"/>
      <c r="L433" s="83"/>
      <c r="M433" s="83"/>
    </row>
    <row r="434" spans="2:13" ht="51" customHeight="1" x14ac:dyDescent="0.25">
      <c r="B434" s="29"/>
      <c r="J434" s="2"/>
      <c r="L434" s="83"/>
      <c r="M434" s="83"/>
    </row>
    <row r="435" spans="2:13" ht="32.25" customHeight="1" x14ac:dyDescent="0.25">
      <c r="B435" s="29"/>
      <c r="J435" s="2"/>
      <c r="L435" s="83"/>
      <c r="M435" s="83"/>
    </row>
    <row r="436" spans="2:13" ht="39.950000000000003" customHeight="1" x14ac:dyDescent="0.25">
      <c r="B436" s="29"/>
      <c r="J436" s="2"/>
      <c r="L436" s="83"/>
      <c r="M436" s="83"/>
    </row>
    <row r="437" spans="2:13" x14ac:dyDescent="0.25">
      <c r="B437" s="29"/>
      <c r="J437" s="2"/>
      <c r="L437" s="83"/>
      <c r="M437" s="83"/>
    </row>
    <row r="438" spans="2:13" x14ac:dyDescent="0.25">
      <c r="B438" s="29"/>
      <c r="J438" s="2"/>
      <c r="L438" s="83"/>
      <c r="M438" s="83"/>
    </row>
    <row r="439" spans="2:13" x14ac:dyDescent="0.25">
      <c r="B439" s="29"/>
      <c r="J439" s="2"/>
      <c r="L439" s="83"/>
      <c r="M439" s="83"/>
    </row>
    <row r="440" spans="2:13" x14ac:dyDescent="0.25">
      <c r="B440" s="29"/>
      <c r="J440" s="2"/>
      <c r="L440" s="83"/>
      <c r="M440" s="83"/>
    </row>
    <row r="441" spans="2:13" x14ac:dyDescent="0.25">
      <c r="B441" s="29"/>
      <c r="J441" s="2"/>
      <c r="L441" s="83"/>
      <c r="M441" s="83"/>
    </row>
    <row r="442" spans="2:13" x14ac:dyDescent="0.25">
      <c r="B442" s="29"/>
      <c r="J442" s="2"/>
      <c r="L442" s="83"/>
      <c r="M442" s="83"/>
    </row>
    <row r="443" spans="2:13" x14ac:dyDescent="0.25">
      <c r="B443" s="29"/>
      <c r="J443" s="2"/>
      <c r="L443" s="83"/>
      <c r="M443" s="83"/>
    </row>
    <row r="444" spans="2:13" x14ac:dyDescent="0.25">
      <c r="B444" s="29"/>
      <c r="J444" s="2"/>
      <c r="L444" s="83"/>
      <c r="M444" s="83"/>
    </row>
    <row r="445" spans="2:13" x14ac:dyDescent="0.25">
      <c r="B445" s="29"/>
      <c r="J445" s="2"/>
      <c r="L445" s="83"/>
      <c r="M445" s="83"/>
    </row>
    <row r="446" spans="2:13" x14ac:dyDescent="0.25">
      <c r="B446" s="29"/>
      <c r="J446" s="2"/>
      <c r="L446" s="83"/>
      <c r="M446" s="83"/>
    </row>
    <row r="447" spans="2:13" x14ac:dyDescent="0.25">
      <c r="B447" s="29"/>
      <c r="J447" s="2"/>
      <c r="L447" s="83"/>
      <c r="M447" s="83"/>
    </row>
    <row r="448" spans="2:13" x14ac:dyDescent="0.25">
      <c r="B448" s="29"/>
      <c r="J448" s="2"/>
      <c r="L448" s="83"/>
      <c r="M448" s="83"/>
    </row>
    <row r="449" spans="2:13" x14ac:dyDescent="0.25">
      <c r="B449" s="29"/>
      <c r="J449" s="2"/>
      <c r="L449" s="83"/>
      <c r="M449" s="83"/>
    </row>
    <row r="450" spans="2:13" x14ac:dyDescent="0.25">
      <c r="B450" s="29"/>
      <c r="J450" s="2"/>
      <c r="L450" s="83"/>
      <c r="M450" s="83"/>
    </row>
    <row r="451" spans="2:13" x14ac:dyDescent="0.25">
      <c r="B451" s="29"/>
      <c r="J451" s="2"/>
      <c r="L451" s="83"/>
      <c r="M451" s="83"/>
    </row>
    <row r="452" spans="2:13" x14ac:dyDescent="0.25">
      <c r="B452" s="29"/>
      <c r="J452" s="2"/>
      <c r="L452" s="83"/>
      <c r="M452" s="83"/>
    </row>
    <row r="453" spans="2:13" x14ac:dyDescent="0.25">
      <c r="B453" s="29"/>
      <c r="J453" s="2"/>
      <c r="L453" s="83"/>
      <c r="M453" s="83"/>
    </row>
    <row r="454" spans="2:13" x14ac:dyDescent="0.25">
      <c r="B454" s="29"/>
      <c r="J454" s="2"/>
      <c r="L454" s="83"/>
      <c r="M454" s="83"/>
    </row>
    <row r="455" spans="2:13" x14ac:dyDescent="0.25">
      <c r="B455" s="29"/>
      <c r="J455" s="2"/>
      <c r="L455" s="83"/>
      <c r="M455" s="83"/>
    </row>
    <row r="456" spans="2:13" x14ac:dyDescent="0.25">
      <c r="B456" s="29"/>
      <c r="J456" s="2"/>
      <c r="L456" s="83"/>
      <c r="M456" s="83"/>
    </row>
    <row r="457" spans="2:13" x14ac:dyDescent="0.25">
      <c r="B457" s="29"/>
      <c r="J457" s="2"/>
      <c r="L457" s="83"/>
      <c r="M457" s="83"/>
    </row>
    <row r="458" spans="2:13" x14ac:dyDescent="0.25">
      <c r="B458" s="29"/>
      <c r="J458" s="2"/>
      <c r="L458" s="83"/>
      <c r="M458" s="83"/>
    </row>
    <row r="459" spans="2:13" x14ac:dyDescent="0.25">
      <c r="B459" s="29"/>
      <c r="J459" s="2"/>
      <c r="L459" s="83"/>
      <c r="M459" s="83"/>
    </row>
    <row r="460" spans="2:13" x14ac:dyDescent="0.25">
      <c r="B460" s="29"/>
      <c r="J460" s="2"/>
      <c r="L460" s="83"/>
      <c r="M460" s="83"/>
    </row>
    <row r="461" spans="2:13" x14ac:dyDescent="0.25">
      <c r="B461" s="29"/>
      <c r="J461" s="2"/>
      <c r="L461" s="83"/>
      <c r="M461" s="83"/>
    </row>
    <row r="462" spans="2:13" x14ac:dyDescent="0.25">
      <c r="B462" s="29"/>
      <c r="J462" s="2"/>
      <c r="L462" s="83"/>
      <c r="M462" s="83"/>
    </row>
    <row r="463" spans="2:13" x14ac:dyDescent="0.25">
      <c r="B463" s="29"/>
      <c r="J463" s="2"/>
      <c r="L463" s="83"/>
      <c r="M463" s="83"/>
    </row>
    <row r="464" spans="2:13" x14ac:dyDescent="0.25">
      <c r="B464" s="29"/>
      <c r="J464" s="2"/>
      <c r="L464" s="83"/>
      <c r="M464" s="83"/>
    </row>
    <row r="465" spans="2:13" x14ac:dyDescent="0.25">
      <c r="B465" s="29"/>
      <c r="J465" s="2"/>
      <c r="L465" s="83"/>
      <c r="M465" s="83"/>
    </row>
    <row r="466" spans="2:13" x14ac:dyDescent="0.25">
      <c r="B466" s="29"/>
      <c r="J466" s="2"/>
      <c r="L466" s="83"/>
      <c r="M466" s="83"/>
    </row>
    <row r="467" spans="2:13" x14ac:dyDescent="0.25">
      <c r="B467" s="29"/>
      <c r="J467" s="2"/>
      <c r="L467" s="83"/>
      <c r="M467" s="83"/>
    </row>
    <row r="468" spans="2:13" x14ac:dyDescent="0.25">
      <c r="B468" s="29"/>
      <c r="J468" s="2"/>
      <c r="L468" s="83"/>
      <c r="M468" s="83"/>
    </row>
    <row r="469" spans="2:13" x14ac:dyDescent="0.25">
      <c r="B469" s="29"/>
      <c r="J469" s="2"/>
      <c r="L469" s="83"/>
      <c r="M469" s="83"/>
    </row>
    <row r="470" spans="2:13" x14ac:dyDescent="0.25">
      <c r="B470" s="29"/>
      <c r="J470" s="2"/>
      <c r="L470" s="83"/>
      <c r="M470" s="83"/>
    </row>
    <row r="471" spans="2:13" x14ac:dyDescent="0.25">
      <c r="B471" s="29"/>
      <c r="J471" s="2"/>
      <c r="L471" s="83"/>
      <c r="M471" s="83"/>
    </row>
    <row r="472" spans="2:13" x14ac:dyDescent="0.25">
      <c r="B472" s="29"/>
      <c r="J472" s="2"/>
      <c r="L472" s="83"/>
      <c r="M472" s="83"/>
    </row>
    <row r="473" spans="2:13" x14ac:dyDescent="0.25">
      <c r="B473" s="29"/>
      <c r="J473" s="2"/>
      <c r="L473" s="83"/>
      <c r="M473" s="83"/>
    </row>
    <row r="474" spans="2:13" x14ac:dyDescent="0.25">
      <c r="B474" s="29"/>
      <c r="J474" s="2"/>
      <c r="L474" s="83"/>
      <c r="M474" s="83"/>
    </row>
    <row r="475" spans="2:13" x14ac:dyDescent="0.25">
      <c r="B475" s="29"/>
      <c r="J475" s="2"/>
      <c r="L475" s="83"/>
      <c r="M475" s="83"/>
    </row>
    <row r="476" spans="2:13" x14ac:dyDescent="0.25">
      <c r="B476" s="29"/>
      <c r="J476" s="2"/>
      <c r="L476" s="83"/>
      <c r="M476" s="83"/>
    </row>
    <row r="477" spans="2:13" x14ac:dyDescent="0.25">
      <c r="B477" s="29"/>
      <c r="J477" s="2"/>
      <c r="L477" s="83"/>
      <c r="M477" s="83"/>
    </row>
    <row r="478" spans="2:13" x14ac:dyDescent="0.25">
      <c r="B478" s="29"/>
      <c r="J478" s="2"/>
      <c r="L478" s="83"/>
      <c r="M478" s="83"/>
    </row>
    <row r="479" spans="2:13" x14ac:dyDescent="0.25">
      <c r="B479" s="29"/>
      <c r="J479" s="2"/>
      <c r="L479" s="83"/>
      <c r="M479" s="83"/>
    </row>
    <row r="480" spans="2:13" x14ac:dyDescent="0.25">
      <c r="B480" s="29"/>
      <c r="J480" s="2"/>
      <c r="L480" s="83"/>
      <c r="M480" s="83"/>
    </row>
    <row r="481" spans="2:13" x14ac:dyDescent="0.25">
      <c r="B481" s="29"/>
      <c r="J481" s="2"/>
      <c r="L481" s="83"/>
      <c r="M481" s="83"/>
    </row>
    <row r="482" spans="2:13" x14ac:dyDescent="0.25">
      <c r="B482" s="29"/>
      <c r="J482" s="2"/>
      <c r="L482" s="83"/>
      <c r="M482" s="83"/>
    </row>
    <row r="483" spans="2:13" x14ac:dyDescent="0.25">
      <c r="B483" s="29"/>
      <c r="J483" s="2"/>
      <c r="L483" s="83"/>
      <c r="M483" s="83"/>
    </row>
    <row r="484" spans="2:13" x14ac:dyDescent="0.25">
      <c r="B484" s="29"/>
      <c r="J484" s="2"/>
      <c r="L484" s="83"/>
      <c r="M484" s="83"/>
    </row>
    <row r="485" spans="2:13" x14ac:dyDescent="0.25">
      <c r="B485" s="29"/>
      <c r="J485" s="2"/>
      <c r="L485" s="83"/>
      <c r="M485" s="83"/>
    </row>
    <row r="486" spans="2:13" x14ac:dyDescent="0.25">
      <c r="B486" s="29"/>
      <c r="J486" s="2"/>
      <c r="L486" s="83"/>
      <c r="M486" s="83"/>
    </row>
    <row r="487" spans="2:13" x14ac:dyDescent="0.25">
      <c r="B487" s="29"/>
      <c r="J487" s="2"/>
      <c r="L487" s="83"/>
      <c r="M487" s="83"/>
    </row>
    <row r="488" spans="2:13" x14ac:dyDescent="0.25">
      <c r="B488" s="29"/>
      <c r="J488" s="2"/>
      <c r="L488" s="83"/>
      <c r="M488" s="83"/>
    </row>
    <row r="489" spans="2:13" x14ac:dyDescent="0.25">
      <c r="B489" s="29"/>
      <c r="J489" s="2"/>
      <c r="L489" s="83"/>
      <c r="M489" s="83"/>
    </row>
    <row r="490" spans="2:13" x14ac:dyDescent="0.25">
      <c r="B490" s="29"/>
      <c r="J490" s="2"/>
      <c r="L490" s="83"/>
      <c r="M490" s="83"/>
    </row>
    <row r="491" spans="2:13" x14ac:dyDescent="0.25">
      <c r="B491" s="29"/>
      <c r="J491" s="2"/>
      <c r="L491" s="83"/>
      <c r="M491" s="83"/>
    </row>
    <row r="492" spans="2:13" x14ac:dyDescent="0.25">
      <c r="B492" s="29"/>
      <c r="J492" s="2"/>
      <c r="L492" s="83"/>
      <c r="M492" s="83"/>
    </row>
    <row r="493" spans="2:13" x14ac:dyDescent="0.25">
      <c r="B493" s="29"/>
      <c r="J493" s="2"/>
      <c r="L493" s="83"/>
      <c r="M493" s="83"/>
    </row>
    <row r="494" spans="2:13" x14ac:dyDescent="0.25">
      <c r="B494" s="29"/>
      <c r="J494" s="2"/>
      <c r="L494" s="83"/>
      <c r="M494" s="83"/>
    </row>
    <row r="495" spans="2:13" x14ac:dyDescent="0.25">
      <c r="B495" s="29"/>
      <c r="J495" s="2"/>
      <c r="L495" s="83"/>
      <c r="M495" s="83"/>
    </row>
    <row r="496" spans="2:13" x14ac:dyDescent="0.25">
      <c r="B496" s="29"/>
      <c r="J496" s="2"/>
      <c r="L496" s="83"/>
      <c r="M496" s="83"/>
    </row>
    <row r="497" spans="2:13" x14ac:dyDescent="0.25">
      <c r="B497" s="29"/>
      <c r="J497" s="2"/>
      <c r="L497" s="83"/>
      <c r="M497" s="83"/>
    </row>
    <row r="498" spans="2:13" x14ac:dyDescent="0.25">
      <c r="B498" s="29"/>
      <c r="J498" s="2"/>
      <c r="L498" s="83"/>
      <c r="M498" s="83"/>
    </row>
    <row r="499" spans="2:13" x14ac:dyDescent="0.25">
      <c r="B499" s="29"/>
      <c r="J499" s="2"/>
      <c r="L499" s="83"/>
      <c r="M499" s="83"/>
    </row>
    <row r="500" spans="2:13" x14ac:dyDescent="0.25">
      <c r="B500" s="29"/>
      <c r="J500" s="2"/>
      <c r="L500" s="83"/>
      <c r="M500" s="83"/>
    </row>
    <row r="501" spans="2:13" x14ac:dyDescent="0.25">
      <c r="B501" s="29"/>
      <c r="J501" s="2"/>
      <c r="L501" s="83"/>
      <c r="M501" s="83"/>
    </row>
    <row r="502" spans="2:13" x14ac:dyDescent="0.25">
      <c r="B502" s="29"/>
      <c r="J502" s="2"/>
      <c r="L502" s="83"/>
      <c r="M502" s="83"/>
    </row>
    <row r="503" spans="2:13" x14ac:dyDescent="0.25">
      <c r="B503" s="29"/>
      <c r="J503" s="2"/>
      <c r="L503" s="83"/>
      <c r="M503" s="83"/>
    </row>
    <row r="504" spans="2:13" x14ac:dyDescent="0.25">
      <c r="B504" s="29"/>
      <c r="J504" s="2"/>
      <c r="L504" s="83"/>
      <c r="M504" s="83"/>
    </row>
    <row r="505" spans="2:13" x14ac:dyDescent="0.25">
      <c r="B505" s="29"/>
      <c r="J505" s="2"/>
      <c r="L505" s="83"/>
      <c r="M505" s="83"/>
    </row>
    <row r="506" spans="2:13" x14ac:dyDescent="0.25">
      <c r="B506" s="29"/>
      <c r="J506" s="2"/>
      <c r="L506" s="83"/>
      <c r="M506" s="83"/>
    </row>
    <row r="507" spans="2:13" x14ac:dyDescent="0.25">
      <c r="B507" s="29"/>
      <c r="J507" s="2"/>
      <c r="L507" s="83"/>
      <c r="M507" s="83"/>
    </row>
    <row r="508" spans="2:13" x14ac:dyDescent="0.25">
      <c r="B508" s="29"/>
      <c r="J508" s="2"/>
      <c r="L508" s="83"/>
      <c r="M508" s="83"/>
    </row>
    <row r="509" spans="2:13" x14ac:dyDescent="0.25">
      <c r="B509" s="29"/>
      <c r="J509" s="2"/>
      <c r="L509" s="83"/>
      <c r="M509" s="83"/>
    </row>
    <row r="510" spans="2:13" x14ac:dyDescent="0.25">
      <c r="B510" s="29"/>
      <c r="J510" s="2"/>
      <c r="L510" s="83"/>
      <c r="M510" s="83"/>
    </row>
    <row r="511" spans="2:13" x14ac:dyDescent="0.25">
      <c r="B511" s="29"/>
      <c r="J511" s="2"/>
      <c r="L511" s="83"/>
      <c r="M511" s="83"/>
    </row>
    <row r="512" spans="2:13" x14ac:dyDescent="0.25">
      <c r="B512" s="29"/>
      <c r="J512" s="2"/>
      <c r="L512" s="83"/>
      <c r="M512" s="83"/>
    </row>
    <row r="513" spans="2:13" x14ac:dyDescent="0.25">
      <c r="B513" s="29"/>
      <c r="J513" s="2"/>
      <c r="L513" s="83"/>
      <c r="M513" s="83"/>
    </row>
    <row r="514" spans="2:13" x14ac:dyDescent="0.25">
      <c r="B514" s="29"/>
      <c r="J514" s="2"/>
      <c r="L514" s="83"/>
      <c r="M514" s="83"/>
    </row>
    <row r="515" spans="2:13" x14ac:dyDescent="0.25">
      <c r="B515" s="29"/>
      <c r="J515" s="2"/>
      <c r="L515" s="83"/>
      <c r="M515" s="83"/>
    </row>
    <row r="516" spans="2:13" x14ac:dyDescent="0.25">
      <c r="B516" s="29"/>
      <c r="J516" s="2"/>
      <c r="L516" s="83"/>
      <c r="M516" s="83"/>
    </row>
    <row r="517" spans="2:13" x14ac:dyDescent="0.25">
      <c r="B517" s="29"/>
      <c r="J517" s="2"/>
      <c r="L517" s="83"/>
      <c r="M517" s="83"/>
    </row>
    <row r="518" spans="2:13" x14ac:dyDescent="0.25">
      <c r="B518" s="29"/>
      <c r="J518" s="2"/>
      <c r="L518" s="83"/>
      <c r="M518" s="83"/>
    </row>
    <row r="519" spans="2:13" x14ac:dyDescent="0.25">
      <c r="B519" s="29"/>
      <c r="J519" s="2"/>
      <c r="L519" s="83"/>
      <c r="M519" s="83"/>
    </row>
    <row r="520" spans="2:13" x14ac:dyDescent="0.25">
      <c r="B520" s="29"/>
      <c r="J520" s="2"/>
      <c r="L520" s="83"/>
      <c r="M520" s="83"/>
    </row>
    <row r="521" spans="2:13" x14ac:dyDescent="0.25">
      <c r="B521" s="29"/>
      <c r="J521" s="2"/>
      <c r="L521" s="83"/>
      <c r="M521" s="83"/>
    </row>
    <row r="522" spans="2:13" x14ac:dyDescent="0.25">
      <c r="B522" s="29"/>
      <c r="J522" s="2"/>
      <c r="L522" s="83"/>
      <c r="M522" s="83"/>
    </row>
    <row r="523" spans="2:13" x14ac:dyDescent="0.25">
      <c r="B523" s="29"/>
      <c r="J523" s="2"/>
      <c r="L523" s="83"/>
      <c r="M523" s="83"/>
    </row>
    <row r="524" spans="2:13" x14ac:dyDescent="0.25">
      <c r="B524" s="29"/>
      <c r="J524" s="2"/>
      <c r="L524" s="83"/>
      <c r="M524" s="83"/>
    </row>
    <row r="525" spans="2:13" x14ac:dyDescent="0.25">
      <c r="B525" s="29"/>
      <c r="J525" s="2"/>
      <c r="L525" s="83"/>
      <c r="M525" s="83"/>
    </row>
    <row r="526" spans="2:13" x14ac:dyDescent="0.25">
      <c r="B526" s="29"/>
      <c r="J526" s="2"/>
      <c r="L526" s="83"/>
      <c r="M526" s="83"/>
    </row>
    <row r="527" spans="2:13" x14ac:dyDescent="0.25">
      <c r="B527" s="29"/>
      <c r="J527" s="2"/>
      <c r="L527" s="83"/>
      <c r="M527" s="83"/>
    </row>
    <row r="528" spans="2:13" x14ac:dyDescent="0.25">
      <c r="B528" s="29"/>
      <c r="J528" s="2"/>
      <c r="L528" s="83"/>
      <c r="M528" s="83"/>
    </row>
    <row r="529" spans="2:13" x14ac:dyDescent="0.25">
      <c r="B529" s="29"/>
      <c r="J529" s="2"/>
      <c r="L529" s="83"/>
      <c r="M529" s="83"/>
    </row>
    <row r="530" spans="2:13" x14ac:dyDescent="0.25">
      <c r="B530" s="29"/>
      <c r="J530" s="2"/>
      <c r="L530" s="83"/>
      <c r="M530" s="83"/>
    </row>
    <row r="531" spans="2:13" x14ac:dyDescent="0.25">
      <c r="B531" s="29"/>
      <c r="J531" s="2"/>
      <c r="L531" s="83"/>
      <c r="M531" s="83"/>
    </row>
    <row r="532" spans="2:13" x14ac:dyDescent="0.25">
      <c r="B532" s="29"/>
      <c r="J532" s="2"/>
      <c r="L532" s="83"/>
      <c r="M532" s="83"/>
    </row>
    <row r="533" spans="2:13" x14ac:dyDescent="0.25">
      <c r="B533" s="29"/>
      <c r="J533" s="2"/>
      <c r="L533" s="83"/>
      <c r="M533" s="83"/>
    </row>
    <row r="534" spans="2:13" x14ac:dyDescent="0.25">
      <c r="B534" s="29"/>
      <c r="J534" s="2"/>
      <c r="L534" s="83"/>
      <c r="M534" s="83"/>
    </row>
    <row r="535" spans="2:13" x14ac:dyDescent="0.25">
      <c r="B535" s="29"/>
      <c r="J535" s="2"/>
      <c r="L535" s="83"/>
      <c r="M535" s="83"/>
    </row>
    <row r="536" spans="2:13" x14ac:dyDescent="0.25">
      <c r="B536" s="29"/>
      <c r="J536" s="2"/>
      <c r="L536" s="83"/>
      <c r="M536" s="83"/>
    </row>
    <row r="537" spans="2:13" x14ac:dyDescent="0.25">
      <c r="B537" s="29"/>
      <c r="J537" s="2"/>
      <c r="L537" s="83"/>
      <c r="M537" s="83"/>
    </row>
    <row r="538" spans="2:13" x14ac:dyDescent="0.25">
      <c r="B538" s="29"/>
      <c r="J538" s="2"/>
      <c r="L538" s="83"/>
      <c r="M538" s="83"/>
    </row>
    <row r="539" spans="2:13" x14ac:dyDescent="0.25">
      <c r="B539" s="29"/>
      <c r="J539" s="2"/>
      <c r="L539" s="83"/>
      <c r="M539" s="83"/>
    </row>
    <row r="540" spans="2:13" x14ac:dyDescent="0.25">
      <c r="B540" s="29"/>
      <c r="J540" s="2"/>
      <c r="L540" s="83"/>
      <c r="M540" s="83"/>
    </row>
    <row r="541" spans="2:13" x14ac:dyDescent="0.25">
      <c r="B541" s="29"/>
      <c r="J541" s="2"/>
      <c r="L541" s="83"/>
      <c r="M541" s="83"/>
    </row>
    <row r="542" spans="2:13" x14ac:dyDescent="0.25">
      <c r="B542" s="29"/>
      <c r="J542" s="2"/>
      <c r="L542" s="83"/>
      <c r="M542" s="83"/>
    </row>
    <row r="543" spans="2:13" x14ac:dyDescent="0.25">
      <c r="B543" s="29"/>
      <c r="J543" s="2"/>
      <c r="L543" s="83"/>
      <c r="M543" s="83"/>
    </row>
    <row r="544" spans="2:13" x14ac:dyDescent="0.25">
      <c r="B544" s="29"/>
      <c r="J544" s="2"/>
      <c r="L544" s="83"/>
      <c r="M544" s="83"/>
    </row>
    <row r="545" spans="2:13" x14ac:dyDescent="0.25">
      <c r="B545" s="29"/>
      <c r="J545" s="2"/>
      <c r="L545" s="83"/>
      <c r="M545" s="83"/>
    </row>
    <row r="546" spans="2:13" x14ac:dyDescent="0.25">
      <c r="B546" s="29"/>
      <c r="J546" s="2"/>
      <c r="L546" s="83"/>
      <c r="M546" s="83"/>
    </row>
    <row r="547" spans="2:13" x14ac:dyDescent="0.25">
      <c r="B547" s="29"/>
      <c r="J547" s="2"/>
      <c r="L547" s="83"/>
      <c r="M547" s="83"/>
    </row>
    <row r="548" spans="2:13" x14ac:dyDescent="0.25">
      <c r="B548" s="29"/>
      <c r="J548" s="2"/>
      <c r="L548" s="83"/>
      <c r="M548" s="83"/>
    </row>
    <row r="549" spans="2:13" x14ac:dyDescent="0.25">
      <c r="B549" s="29"/>
      <c r="J549" s="2"/>
      <c r="L549" s="83"/>
      <c r="M549" s="83"/>
    </row>
    <row r="550" spans="2:13" x14ac:dyDescent="0.25">
      <c r="B550" s="29"/>
      <c r="J550" s="2"/>
      <c r="L550" s="83"/>
      <c r="M550" s="83"/>
    </row>
    <row r="551" spans="2:13" x14ac:dyDescent="0.25">
      <c r="B551" s="29"/>
      <c r="J551" s="2"/>
      <c r="L551" s="83"/>
      <c r="M551" s="83"/>
    </row>
    <row r="552" spans="2:13" x14ac:dyDescent="0.25">
      <c r="B552" s="29"/>
      <c r="J552" s="2"/>
      <c r="L552" s="83"/>
      <c r="M552" s="83"/>
    </row>
    <row r="553" spans="2:13" x14ac:dyDescent="0.25">
      <c r="B553" s="29"/>
      <c r="J553" s="2"/>
      <c r="L553" s="83"/>
      <c r="M553" s="83"/>
    </row>
    <row r="554" spans="2:13" x14ac:dyDescent="0.25">
      <c r="B554" s="29"/>
      <c r="J554" s="2"/>
      <c r="L554" s="83"/>
      <c r="M554" s="83"/>
    </row>
    <row r="555" spans="2:13" x14ac:dyDescent="0.25">
      <c r="B555" s="29"/>
      <c r="J555" s="2"/>
      <c r="L555" s="83"/>
      <c r="M555" s="83"/>
    </row>
    <row r="556" spans="2:13" x14ac:dyDescent="0.25">
      <c r="B556" s="29"/>
      <c r="J556" s="2"/>
      <c r="L556" s="83"/>
      <c r="M556" s="83"/>
    </row>
    <row r="557" spans="2:13" x14ac:dyDescent="0.25">
      <c r="B557" s="29"/>
      <c r="J557" s="2"/>
      <c r="L557" s="83"/>
      <c r="M557" s="83"/>
    </row>
    <row r="558" spans="2:13" x14ac:dyDescent="0.25">
      <c r="B558" s="29"/>
      <c r="J558" s="2"/>
      <c r="L558" s="83"/>
      <c r="M558" s="83"/>
    </row>
    <row r="559" spans="2:13" x14ac:dyDescent="0.25">
      <c r="B559" s="29"/>
      <c r="J559" s="2"/>
      <c r="L559" s="83"/>
      <c r="M559" s="83"/>
    </row>
    <row r="560" spans="2:13" x14ac:dyDescent="0.25">
      <c r="B560" s="29"/>
      <c r="J560" s="2"/>
      <c r="L560" s="83"/>
      <c r="M560" s="83"/>
    </row>
    <row r="561" spans="2:13" x14ac:dyDescent="0.25">
      <c r="B561" s="29"/>
      <c r="J561" s="2"/>
      <c r="L561" s="83"/>
      <c r="M561" s="83"/>
    </row>
    <row r="562" spans="2:13" x14ac:dyDescent="0.25">
      <c r="B562" s="29"/>
      <c r="J562" s="2"/>
      <c r="L562" s="83"/>
      <c r="M562" s="83"/>
    </row>
    <row r="563" spans="2:13" x14ac:dyDescent="0.25">
      <c r="B563" s="29"/>
      <c r="J563" s="2"/>
      <c r="L563" s="83"/>
      <c r="M563" s="83"/>
    </row>
    <row r="564" spans="2:13" x14ac:dyDescent="0.25">
      <c r="B564" s="29"/>
      <c r="J564" s="2"/>
      <c r="L564" s="83"/>
      <c r="M564" s="83"/>
    </row>
    <row r="565" spans="2:13" x14ac:dyDescent="0.25">
      <c r="B565" s="29"/>
      <c r="J565" s="2"/>
      <c r="L565" s="83"/>
      <c r="M565" s="83"/>
    </row>
    <row r="566" spans="2:13" x14ac:dyDescent="0.25">
      <c r="B566" s="29"/>
      <c r="J566" s="2"/>
      <c r="L566" s="83"/>
      <c r="M566" s="83"/>
    </row>
    <row r="567" spans="2:13" x14ac:dyDescent="0.25">
      <c r="B567" s="29"/>
      <c r="J567" s="2"/>
      <c r="L567" s="83"/>
      <c r="M567" s="83"/>
    </row>
    <row r="568" spans="2:13" x14ac:dyDescent="0.25">
      <c r="B568" s="29"/>
      <c r="J568" s="2"/>
      <c r="L568" s="83"/>
      <c r="M568" s="83"/>
    </row>
    <row r="569" spans="2:13" x14ac:dyDescent="0.25">
      <c r="B569" s="29"/>
      <c r="J569" s="2"/>
      <c r="L569" s="83"/>
      <c r="M569" s="83"/>
    </row>
    <row r="570" spans="2:13" x14ac:dyDescent="0.25">
      <c r="B570" s="29"/>
      <c r="J570" s="2"/>
      <c r="L570" s="83"/>
      <c r="M570" s="83"/>
    </row>
    <row r="571" spans="2:13" x14ac:dyDescent="0.25">
      <c r="B571" s="29"/>
      <c r="J571" s="2"/>
      <c r="L571" s="83"/>
      <c r="M571" s="83"/>
    </row>
    <row r="572" spans="2:13" x14ac:dyDescent="0.25">
      <c r="B572" s="29"/>
      <c r="J572" s="2"/>
      <c r="L572" s="83"/>
      <c r="M572" s="83"/>
    </row>
    <row r="573" spans="2:13" x14ac:dyDescent="0.25">
      <c r="B573" s="29"/>
      <c r="J573" s="2"/>
      <c r="L573" s="83"/>
      <c r="M573" s="83"/>
    </row>
    <row r="574" spans="2:13" x14ac:dyDescent="0.25">
      <c r="B574" s="29"/>
      <c r="J574" s="2"/>
      <c r="L574" s="83"/>
      <c r="M574" s="83"/>
    </row>
    <row r="575" spans="2:13" x14ac:dyDescent="0.25">
      <c r="B575" s="29"/>
      <c r="J575" s="2"/>
      <c r="L575" s="83"/>
      <c r="M575" s="83"/>
    </row>
    <row r="576" spans="2:13" x14ac:dyDescent="0.25">
      <c r="B576" s="29"/>
      <c r="J576" s="2"/>
      <c r="L576" s="83"/>
      <c r="M576" s="83"/>
    </row>
    <row r="577" spans="2:13" x14ac:dyDescent="0.25">
      <c r="B577" s="29"/>
      <c r="J577" s="2"/>
      <c r="L577" s="83"/>
      <c r="M577" s="83"/>
    </row>
    <row r="578" spans="2:13" x14ac:dyDescent="0.25">
      <c r="B578" s="29"/>
      <c r="J578" s="2"/>
      <c r="L578" s="83"/>
      <c r="M578" s="83"/>
    </row>
    <row r="579" spans="2:13" x14ac:dyDescent="0.25">
      <c r="B579" s="29"/>
      <c r="J579" s="2"/>
      <c r="L579" s="83"/>
      <c r="M579" s="83"/>
    </row>
    <row r="580" spans="2:13" x14ac:dyDescent="0.25">
      <c r="B580" s="29"/>
      <c r="J580" s="2"/>
      <c r="L580" s="83"/>
      <c r="M580" s="83"/>
    </row>
    <row r="581" spans="2:13" x14ac:dyDescent="0.25">
      <c r="B581" s="29"/>
      <c r="J581" s="2"/>
      <c r="L581" s="83"/>
      <c r="M581" s="83"/>
    </row>
    <row r="582" spans="2:13" x14ac:dyDescent="0.25">
      <c r="B582" s="29"/>
      <c r="J582" s="2"/>
      <c r="L582" s="83"/>
      <c r="M582" s="83"/>
    </row>
    <row r="583" spans="2:13" x14ac:dyDescent="0.25">
      <c r="B583" s="29"/>
      <c r="J583" s="2"/>
      <c r="L583" s="83"/>
      <c r="M583" s="83"/>
    </row>
    <row r="584" spans="2:13" x14ac:dyDescent="0.25">
      <c r="B584" s="29"/>
      <c r="J584" s="2"/>
      <c r="L584" s="83"/>
      <c r="M584" s="83"/>
    </row>
    <row r="585" spans="2:13" x14ac:dyDescent="0.25">
      <c r="B585" s="29"/>
      <c r="J585" s="2"/>
      <c r="L585" s="83"/>
      <c r="M585" s="83"/>
    </row>
    <row r="586" spans="2:13" x14ac:dyDescent="0.25">
      <c r="B586" s="29"/>
      <c r="J586" s="2"/>
      <c r="L586" s="83"/>
      <c r="M586" s="83"/>
    </row>
    <row r="587" spans="2:13" x14ac:dyDescent="0.25">
      <c r="B587" s="29"/>
      <c r="J587" s="2"/>
      <c r="L587" s="83"/>
      <c r="M587" s="83"/>
    </row>
    <row r="588" spans="2:13" x14ac:dyDescent="0.25">
      <c r="B588" s="29"/>
      <c r="J588" s="2"/>
      <c r="L588" s="83"/>
      <c r="M588" s="83"/>
    </row>
    <row r="589" spans="2:13" x14ac:dyDescent="0.25">
      <c r="B589" s="29"/>
      <c r="J589" s="2"/>
      <c r="L589" s="83"/>
      <c r="M589" s="83"/>
    </row>
    <row r="590" spans="2:13" x14ac:dyDescent="0.25">
      <c r="B590" s="29"/>
      <c r="J590" s="2"/>
      <c r="L590" s="83"/>
      <c r="M590" s="83"/>
    </row>
    <row r="591" spans="2:13" x14ac:dyDescent="0.25">
      <c r="B591" s="29"/>
      <c r="J591" s="2"/>
      <c r="L591" s="83"/>
      <c r="M591" s="83"/>
    </row>
    <row r="592" spans="2:13" x14ac:dyDescent="0.25">
      <c r="B592" s="29"/>
      <c r="J592" s="2"/>
      <c r="L592" s="83"/>
      <c r="M592" s="83"/>
    </row>
    <row r="593" spans="2:13" x14ac:dyDescent="0.25">
      <c r="B593" s="29"/>
      <c r="J593" s="2"/>
      <c r="L593" s="83"/>
      <c r="M593" s="83"/>
    </row>
    <row r="594" spans="2:13" x14ac:dyDescent="0.25">
      <c r="B594" s="29"/>
      <c r="J594" s="2"/>
      <c r="L594" s="83"/>
      <c r="M594" s="83"/>
    </row>
    <row r="595" spans="2:13" x14ac:dyDescent="0.25">
      <c r="B595" s="29"/>
      <c r="J595" s="2"/>
      <c r="L595" s="83"/>
      <c r="M595" s="83"/>
    </row>
    <row r="596" spans="2:13" x14ac:dyDescent="0.25">
      <c r="B596" s="29"/>
      <c r="J596" s="2"/>
      <c r="L596" s="83"/>
      <c r="M596" s="83"/>
    </row>
    <row r="597" spans="2:13" x14ac:dyDescent="0.25">
      <c r="B597" s="29"/>
      <c r="J597" s="2"/>
      <c r="L597" s="83"/>
      <c r="M597" s="83"/>
    </row>
    <row r="598" spans="2:13" x14ac:dyDescent="0.25">
      <c r="B598" s="29"/>
      <c r="J598" s="2"/>
      <c r="L598" s="83"/>
      <c r="M598" s="83"/>
    </row>
    <row r="599" spans="2:13" x14ac:dyDescent="0.25">
      <c r="B599" s="29"/>
      <c r="J599" s="2"/>
      <c r="L599" s="83"/>
      <c r="M599" s="83"/>
    </row>
    <row r="600" spans="2:13" x14ac:dyDescent="0.25">
      <c r="B600" s="29"/>
      <c r="J600" s="2"/>
      <c r="L600" s="83"/>
      <c r="M600" s="83"/>
    </row>
    <row r="601" spans="2:13" x14ac:dyDescent="0.25">
      <c r="B601" s="29"/>
      <c r="J601" s="2"/>
      <c r="L601" s="83"/>
      <c r="M601" s="83"/>
    </row>
    <row r="602" spans="2:13" x14ac:dyDescent="0.25">
      <c r="B602" s="29"/>
      <c r="J602" s="2"/>
      <c r="L602" s="83"/>
      <c r="M602" s="83"/>
    </row>
    <row r="603" spans="2:13" x14ac:dyDescent="0.25">
      <c r="B603" s="29"/>
      <c r="J603" s="2"/>
      <c r="L603" s="83"/>
      <c r="M603" s="83"/>
    </row>
    <row r="604" spans="2:13" x14ac:dyDescent="0.25">
      <c r="B604" s="29"/>
      <c r="J604" s="2"/>
      <c r="L604" s="83"/>
      <c r="M604" s="83"/>
    </row>
    <row r="605" spans="2:13" x14ac:dyDescent="0.25">
      <c r="B605" s="29"/>
      <c r="J605" s="2"/>
      <c r="L605" s="83"/>
      <c r="M605" s="83"/>
    </row>
    <row r="606" spans="2:13" x14ac:dyDescent="0.25">
      <c r="B606" s="29"/>
      <c r="J606" s="2"/>
      <c r="L606" s="83"/>
      <c r="M606" s="83"/>
    </row>
    <row r="607" spans="2:13" x14ac:dyDescent="0.25">
      <c r="B607" s="29"/>
      <c r="J607" s="2"/>
      <c r="L607" s="83"/>
      <c r="M607" s="83"/>
    </row>
    <row r="608" spans="2:13" x14ac:dyDescent="0.25">
      <c r="B608" s="29"/>
      <c r="J608" s="2"/>
      <c r="L608" s="83"/>
      <c r="M608" s="83"/>
    </row>
    <row r="609" spans="2:13" x14ac:dyDescent="0.25">
      <c r="B609" s="29"/>
      <c r="J609" s="2"/>
      <c r="L609" s="83"/>
      <c r="M609" s="83"/>
    </row>
    <row r="610" spans="2:13" x14ac:dyDescent="0.25">
      <c r="B610" s="29"/>
      <c r="J610" s="2"/>
      <c r="L610" s="83"/>
      <c r="M610" s="83"/>
    </row>
    <row r="611" spans="2:13" x14ac:dyDescent="0.25">
      <c r="B611" s="29"/>
      <c r="J611" s="2"/>
      <c r="L611" s="83"/>
      <c r="M611" s="83"/>
    </row>
    <row r="612" spans="2:13" x14ac:dyDescent="0.25">
      <c r="B612" s="29"/>
      <c r="J612" s="2"/>
      <c r="L612" s="83"/>
      <c r="M612" s="83"/>
    </row>
    <row r="613" spans="2:13" x14ac:dyDescent="0.25">
      <c r="B613" s="29"/>
      <c r="J613" s="2"/>
      <c r="L613" s="83"/>
      <c r="M613" s="83"/>
    </row>
    <row r="614" spans="2:13" x14ac:dyDescent="0.25">
      <c r="B614" s="29"/>
      <c r="J614" s="2"/>
      <c r="L614" s="83"/>
      <c r="M614" s="83"/>
    </row>
    <row r="615" spans="2:13" x14ac:dyDescent="0.25">
      <c r="B615" s="29"/>
      <c r="J615" s="2"/>
      <c r="L615" s="83"/>
      <c r="M615" s="83"/>
    </row>
    <row r="616" spans="2:13" x14ac:dyDescent="0.25">
      <c r="B616" s="29"/>
      <c r="J616" s="2"/>
      <c r="L616" s="83"/>
      <c r="M616" s="83"/>
    </row>
    <row r="617" spans="2:13" x14ac:dyDescent="0.25">
      <c r="B617" s="29"/>
      <c r="J617" s="2"/>
      <c r="L617" s="83"/>
      <c r="M617" s="83"/>
    </row>
    <row r="618" spans="2:13" x14ac:dyDescent="0.25">
      <c r="B618" s="29"/>
      <c r="J618" s="2"/>
      <c r="L618" s="83"/>
      <c r="M618" s="83"/>
    </row>
    <row r="619" spans="2:13" x14ac:dyDescent="0.25">
      <c r="B619" s="29"/>
      <c r="J619" s="2"/>
      <c r="L619" s="83"/>
      <c r="M619" s="83"/>
    </row>
    <row r="620" spans="2:13" x14ac:dyDescent="0.25">
      <c r="B620" s="29"/>
      <c r="J620" s="2"/>
      <c r="L620" s="83"/>
      <c r="M620" s="83"/>
    </row>
    <row r="621" spans="2:13" x14ac:dyDescent="0.25">
      <c r="B621" s="29"/>
      <c r="J621" s="2"/>
      <c r="L621" s="83"/>
      <c r="M621" s="83"/>
    </row>
    <row r="622" spans="2:13" x14ac:dyDescent="0.25">
      <c r="B622" s="29"/>
      <c r="J622" s="2"/>
      <c r="L622" s="83"/>
      <c r="M622" s="83"/>
    </row>
    <row r="623" spans="2:13" x14ac:dyDescent="0.25">
      <c r="B623" s="29"/>
      <c r="J623" s="2"/>
      <c r="L623" s="83"/>
      <c r="M623" s="83"/>
    </row>
    <row r="624" spans="2:13" x14ac:dyDescent="0.25">
      <c r="B624" s="29"/>
      <c r="J624" s="2"/>
      <c r="L624" s="83"/>
      <c r="M624" s="83"/>
    </row>
    <row r="625" spans="2:13" x14ac:dyDescent="0.25">
      <c r="B625" s="29"/>
      <c r="J625" s="2"/>
      <c r="L625" s="83"/>
      <c r="M625" s="83"/>
    </row>
    <row r="626" spans="2:13" x14ac:dyDescent="0.25">
      <c r="B626" s="29"/>
      <c r="J626" s="2"/>
      <c r="L626" s="83"/>
      <c r="M626" s="83"/>
    </row>
    <row r="627" spans="2:13" x14ac:dyDescent="0.25">
      <c r="B627" s="29"/>
      <c r="J627" s="2"/>
      <c r="L627" s="83"/>
      <c r="M627" s="83"/>
    </row>
    <row r="628" spans="2:13" x14ac:dyDescent="0.25">
      <c r="B628" s="29"/>
      <c r="J628" s="2"/>
      <c r="L628" s="83"/>
      <c r="M628" s="83"/>
    </row>
    <row r="629" spans="2:13" x14ac:dyDescent="0.25">
      <c r="B629" s="29"/>
      <c r="J629" s="2"/>
      <c r="L629" s="83"/>
      <c r="M629" s="83"/>
    </row>
    <row r="630" spans="2:13" x14ac:dyDescent="0.25">
      <c r="B630" s="29"/>
      <c r="J630" s="2"/>
      <c r="L630" s="83"/>
      <c r="M630" s="83"/>
    </row>
    <row r="631" spans="2:13" x14ac:dyDescent="0.25">
      <c r="B631" s="29"/>
      <c r="J631" s="2"/>
      <c r="L631" s="83"/>
      <c r="M631" s="83"/>
    </row>
    <row r="632" spans="2:13" x14ac:dyDescent="0.25">
      <c r="B632" s="29"/>
      <c r="J632" s="2"/>
      <c r="L632" s="83"/>
      <c r="M632" s="83"/>
    </row>
    <row r="633" spans="2:13" x14ac:dyDescent="0.25">
      <c r="B633" s="29"/>
      <c r="J633" s="2"/>
      <c r="L633" s="83"/>
      <c r="M633" s="83"/>
    </row>
    <row r="634" spans="2:13" x14ac:dyDescent="0.25">
      <c r="B634" s="29"/>
      <c r="J634" s="2"/>
      <c r="L634" s="83"/>
      <c r="M634" s="83"/>
    </row>
    <row r="635" spans="2:13" x14ac:dyDescent="0.25">
      <c r="B635" s="29"/>
      <c r="J635" s="2"/>
      <c r="L635" s="83"/>
      <c r="M635" s="83"/>
    </row>
    <row r="636" spans="2:13" x14ac:dyDescent="0.25">
      <c r="B636" s="29"/>
      <c r="J636" s="2"/>
      <c r="L636" s="83"/>
      <c r="M636" s="83"/>
    </row>
    <row r="637" spans="2:13" x14ac:dyDescent="0.25">
      <c r="B637" s="29"/>
      <c r="J637" s="2"/>
      <c r="L637" s="83"/>
      <c r="M637" s="83"/>
    </row>
    <row r="638" spans="2:13" x14ac:dyDescent="0.25">
      <c r="B638" s="29"/>
      <c r="J638" s="2"/>
      <c r="L638" s="83"/>
      <c r="M638" s="83"/>
    </row>
    <row r="639" spans="2:13" x14ac:dyDescent="0.25">
      <c r="B639" s="29"/>
      <c r="J639" s="2"/>
      <c r="L639" s="83"/>
      <c r="M639" s="83"/>
    </row>
    <row r="640" spans="2:13" x14ac:dyDescent="0.25">
      <c r="B640" s="29"/>
      <c r="J640" s="2"/>
      <c r="L640" s="83"/>
      <c r="M640" s="83"/>
    </row>
    <row r="641" spans="2:13" x14ac:dyDescent="0.25">
      <c r="B641" s="29"/>
      <c r="J641" s="2"/>
      <c r="L641" s="83"/>
      <c r="M641" s="83"/>
    </row>
    <row r="642" spans="2:13" x14ac:dyDescent="0.25">
      <c r="B642" s="29"/>
      <c r="J642" s="2"/>
      <c r="L642" s="83"/>
      <c r="M642" s="83"/>
    </row>
    <row r="643" spans="2:13" x14ac:dyDescent="0.25">
      <c r="B643" s="29"/>
      <c r="J643" s="2"/>
      <c r="L643" s="83"/>
      <c r="M643" s="83"/>
    </row>
    <row r="644" spans="2:13" x14ac:dyDescent="0.25">
      <c r="B644" s="29"/>
      <c r="J644" s="2"/>
      <c r="L644" s="83"/>
      <c r="M644" s="83"/>
    </row>
    <row r="645" spans="2:13" x14ac:dyDescent="0.25">
      <c r="B645" s="29"/>
      <c r="J645" s="2"/>
      <c r="L645" s="83"/>
      <c r="M645" s="83"/>
    </row>
    <row r="646" spans="2:13" x14ac:dyDescent="0.25">
      <c r="B646" s="29"/>
      <c r="J646" s="2"/>
      <c r="L646" s="83"/>
      <c r="M646" s="83"/>
    </row>
    <row r="647" spans="2:13" x14ac:dyDescent="0.25">
      <c r="B647" s="29"/>
      <c r="J647" s="2"/>
      <c r="L647" s="83"/>
      <c r="M647" s="83"/>
    </row>
    <row r="648" spans="2:13" x14ac:dyDescent="0.25">
      <c r="B648" s="29"/>
      <c r="J648" s="2"/>
      <c r="L648" s="83"/>
      <c r="M648" s="83"/>
    </row>
    <row r="649" spans="2:13" x14ac:dyDescent="0.25">
      <c r="B649" s="29"/>
      <c r="J649" s="2"/>
      <c r="L649" s="83"/>
      <c r="M649" s="83"/>
    </row>
    <row r="650" spans="2:13" x14ac:dyDescent="0.25">
      <c r="B650" s="29"/>
      <c r="J650" s="2"/>
      <c r="L650" s="83"/>
      <c r="M650" s="83"/>
    </row>
    <row r="651" spans="2:13" x14ac:dyDescent="0.25">
      <c r="B651" s="29"/>
      <c r="J651" s="2"/>
      <c r="L651" s="83"/>
      <c r="M651" s="83"/>
    </row>
    <row r="652" spans="2:13" x14ac:dyDescent="0.25">
      <c r="B652" s="29"/>
      <c r="J652" s="2"/>
      <c r="L652" s="83"/>
      <c r="M652" s="83"/>
    </row>
    <row r="653" spans="2:13" x14ac:dyDescent="0.25">
      <c r="B653" s="29"/>
      <c r="J653" s="2"/>
      <c r="L653" s="83"/>
      <c r="M653" s="83"/>
    </row>
    <row r="654" spans="2:13" x14ac:dyDescent="0.25">
      <c r="B654" s="29"/>
      <c r="J654" s="2"/>
      <c r="L654" s="83"/>
      <c r="M654" s="83"/>
    </row>
    <row r="655" spans="2:13" x14ac:dyDescent="0.25">
      <c r="B655" s="29"/>
      <c r="J655" s="2"/>
      <c r="L655" s="83"/>
      <c r="M655" s="83"/>
    </row>
    <row r="656" spans="2:13" x14ac:dyDescent="0.25">
      <c r="B656" s="29"/>
      <c r="J656" s="2"/>
      <c r="L656" s="83"/>
      <c r="M656" s="83"/>
    </row>
    <row r="657" spans="2:13" x14ac:dyDescent="0.25">
      <c r="B657" s="29"/>
      <c r="J657" s="2"/>
      <c r="L657" s="83"/>
      <c r="M657" s="83"/>
    </row>
    <row r="658" spans="2:13" x14ac:dyDescent="0.25">
      <c r="B658" s="29"/>
      <c r="J658" s="2"/>
      <c r="L658" s="83"/>
      <c r="M658" s="83"/>
    </row>
    <row r="659" spans="2:13" x14ac:dyDescent="0.25">
      <c r="B659" s="29"/>
      <c r="J659" s="2"/>
      <c r="L659" s="83"/>
      <c r="M659" s="83"/>
    </row>
    <row r="660" spans="2:13" x14ac:dyDescent="0.25">
      <c r="B660" s="29"/>
      <c r="J660" s="2"/>
      <c r="L660" s="83"/>
      <c r="M660" s="83"/>
    </row>
    <row r="661" spans="2:13" x14ac:dyDescent="0.25">
      <c r="B661" s="29"/>
      <c r="J661" s="2"/>
      <c r="L661" s="83"/>
      <c r="M661" s="83"/>
    </row>
    <row r="662" spans="2:13" x14ac:dyDescent="0.25">
      <c r="B662" s="29"/>
      <c r="J662" s="2"/>
      <c r="L662" s="83"/>
      <c r="M662" s="83"/>
    </row>
    <row r="663" spans="2:13" x14ac:dyDescent="0.25">
      <c r="B663" s="29"/>
      <c r="J663" s="2"/>
      <c r="L663" s="83"/>
      <c r="M663" s="83"/>
    </row>
    <row r="664" spans="2:13" x14ac:dyDescent="0.25">
      <c r="B664" s="29"/>
      <c r="J664" s="2"/>
      <c r="L664" s="83"/>
      <c r="M664" s="83"/>
    </row>
    <row r="665" spans="2:13" x14ac:dyDescent="0.25">
      <c r="B665" s="29"/>
      <c r="J665" s="2"/>
      <c r="L665" s="83"/>
      <c r="M665" s="83"/>
    </row>
    <row r="666" spans="2:13" x14ac:dyDescent="0.25">
      <c r="B666" s="29"/>
      <c r="J666" s="2"/>
      <c r="L666" s="83"/>
      <c r="M666" s="83"/>
    </row>
    <row r="667" spans="2:13" x14ac:dyDescent="0.25">
      <c r="B667" s="29"/>
      <c r="J667" s="2"/>
      <c r="L667" s="83"/>
      <c r="M667" s="83"/>
    </row>
    <row r="668" spans="2:13" x14ac:dyDescent="0.25">
      <c r="B668" s="29"/>
      <c r="J668" s="2"/>
      <c r="L668" s="83"/>
      <c r="M668" s="83"/>
    </row>
    <row r="669" spans="2:13" x14ac:dyDescent="0.25">
      <c r="B669" s="29"/>
      <c r="J669" s="2"/>
      <c r="L669" s="83"/>
      <c r="M669" s="83"/>
    </row>
    <row r="670" spans="2:13" x14ac:dyDescent="0.25">
      <c r="B670" s="29"/>
      <c r="J670" s="2"/>
      <c r="L670" s="83"/>
      <c r="M670" s="83"/>
    </row>
    <row r="671" spans="2:13" x14ac:dyDescent="0.25">
      <c r="B671" s="29"/>
      <c r="J671" s="2"/>
      <c r="L671" s="83"/>
      <c r="M671" s="83"/>
    </row>
    <row r="672" spans="2:13" x14ac:dyDescent="0.25">
      <c r="B672" s="29"/>
      <c r="J672" s="2"/>
      <c r="L672" s="83"/>
      <c r="M672" s="83"/>
    </row>
    <row r="673" spans="2:13" x14ac:dyDescent="0.25">
      <c r="B673" s="29"/>
      <c r="J673" s="2"/>
      <c r="L673" s="83"/>
      <c r="M673" s="83"/>
    </row>
    <row r="674" spans="2:13" x14ac:dyDescent="0.25">
      <c r="B674" s="29"/>
      <c r="J674" s="2"/>
      <c r="L674" s="83"/>
      <c r="M674" s="83"/>
    </row>
    <row r="675" spans="2:13" x14ac:dyDescent="0.25">
      <c r="B675" s="29"/>
      <c r="J675" s="2"/>
      <c r="L675" s="83"/>
      <c r="M675" s="83"/>
    </row>
    <row r="676" spans="2:13" x14ac:dyDescent="0.25">
      <c r="B676" s="29"/>
      <c r="J676" s="2"/>
      <c r="L676" s="83"/>
      <c r="M676" s="83"/>
    </row>
    <row r="677" spans="2:13" x14ac:dyDescent="0.25">
      <c r="B677" s="29"/>
      <c r="J677" s="2"/>
      <c r="L677" s="83"/>
      <c r="M677" s="83"/>
    </row>
    <row r="678" spans="2:13" x14ac:dyDescent="0.25">
      <c r="B678" s="29"/>
      <c r="J678" s="2"/>
      <c r="L678" s="83"/>
      <c r="M678" s="83"/>
    </row>
    <row r="679" spans="2:13" x14ac:dyDescent="0.25">
      <c r="B679" s="29"/>
      <c r="J679" s="2"/>
      <c r="L679" s="83"/>
      <c r="M679" s="83"/>
    </row>
    <row r="680" spans="2:13" x14ac:dyDescent="0.25">
      <c r="B680" s="29"/>
      <c r="J680" s="2"/>
      <c r="L680" s="83"/>
      <c r="M680" s="83"/>
    </row>
    <row r="681" spans="2:13" x14ac:dyDescent="0.25">
      <c r="B681" s="29"/>
      <c r="J681" s="2"/>
      <c r="L681" s="83"/>
      <c r="M681" s="83"/>
    </row>
    <row r="682" spans="2:13" x14ac:dyDescent="0.25">
      <c r="B682" s="29"/>
      <c r="J682" s="2"/>
      <c r="L682" s="83"/>
      <c r="M682" s="83"/>
    </row>
    <row r="683" spans="2:13" x14ac:dyDescent="0.25">
      <c r="B683" s="29"/>
      <c r="J683" s="2"/>
      <c r="L683" s="83"/>
      <c r="M683" s="83"/>
    </row>
    <row r="684" spans="2:13" x14ac:dyDescent="0.25">
      <c r="B684" s="29"/>
      <c r="J684" s="2"/>
      <c r="L684" s="83"/>
      <c r="M684" s="83"/>
    </row>
    <row r="685" spans="2:13" x14ac:dyDescent="0.25">
      <c r="B685" s="29"/>
      <c r="J685" s="2"/>
      <c r="L685" s="83"/>
      <c r="M685" s="83"/>
    </row>
    <row r="686" spans="2:13" x14ac:dyDescent="0.25">
      <c r="B686" s="29"/>
      <c r="J686" s="2"/>
      <c r="L686" s="83"/>
      <c r="M686" s="83"/>
    </row>
    <row r="687" spans="2:13" x14ac:dyDescent="0.25">
      <c r="B687" s="29"/>
      <c r="J687" s="2"/>
      <c r="L687" s="83"/>
      <c r="M687" s="83"/>
    </row>
    <row r="688" spans="2:13" x14ac:dyDescent="0.25">
      <c r="B688" s="29"/>
      <c r="J688" s="2"/>
      <c r="L688" s="83"/>
      <c r="M688" s="83"/>
    </row>
    <row r="689" spans="2:13" x14ac:dyDescent="0.25">
      <c r="B689" s="29"/>
      <c r="J689" s="2"/>
      <c r="L689" s="83"/>
      <c r="M689" s="83"/>
    </row>
    <row r="690" spans="2:13" x14ac:dyDescent="0.25">
      <c r="B690" s="29"/>
      <c r="J690" s="2"/>
      <c r="L690" s="83"/>
      <c r="M690" s="83"/>
    </row>
    <row r="691" spans="2:13" x14ac:dyDescent="0.25">
      <c r="B691" s="29"/>
      <c r="J691" s="2"/>
      <c r="L691" s="83"/>
      <c r="M691" s="83"/>
    </row>
    <row r="692" spans="2:13" x14ac:dyDescent="0.25">
      <c r="B692" s="29"/>
      <c r="J692" s="2"/>
      <c r="L692" s="83"/>
      <c r="M692" s="83"/>
    </row>
    <row r="693" spans="2:13" x14ac:dyDescent="0.25">
      <c r="B693" s="29"/>
      <c r="J693" s="2"/>
      <c r="L693" s="83"/>
      <c r="M693" s="83"/>
    </row>
    <row r="694" spans="2:13" x14ac:dyDescent="0.25">
      <c r="B694" s="29"/>
      <c r="J694" s="2"/>
      <c r="L694" s="83"/>
      <c r="M694" s="83"/>
    </row>
    <row r="695" spans="2:13" x14ac:dyDescent="0.25">
      <c r="B695" s="29"/>
      <c r="J695" s="2"/>
      <c r="L695" s="83"/>
      <c r="M695" s="83"/>
    </row>
    <row r="696" spans="2:13" x14ac:dyDescent="0.25">
      <c r="B696" s="29"/>
      <c r="J696" s="2"/>
      <c r="L696" s="83"/>
      <c r="M696" s="83"/>
    </row>
    <row r="697" spans="2:13" x14ac:dyDescent="0.25">
      <c r="B697" s="29"/>
      <c r="J697" s="2"/>
      <c r="L697" s="83"/>
      <c r="M697" s="83"/>
    </row>
    <row r="698" spans="2:13" x14ac:dyDescent="0.25">
      <c r="B698" s="29"/>
      <c r="J698" s="2"/>
      <c r="L698" s="83"/>
      <c r="M698" s="83"/>
    </row>
    <row r="699" spans="2:13" x14ac:dyDescent="0.25">
      <c r="B699" s="29"/>
      <c r="J699" s="2"/>
      <c r="L699" s="83"/>
      <c r="M699" s="83"/>
    </row>
    <row r="700" spans="2:13" x14ac:dyDescent="0.25">
      <c r="B700" s="29"/>
      <c r="J700" s="2"/>
      <c r="L700" s="83"/>
      <c r="M700" s="83"/>
    </row>
    <row r="701" spans="2:13" x14ac:dyDescent="0.25">
      <c r="B701" s="29"/>
      <c r="J701" s="2"/>
      <c r="L701" s="83"/>
      <c r="M701" s="83"/>
    </row>
    <row r="702" spans="2:13" x14ac:dyDescent="0.25">
      <c r="B702" s="29"/>
      <c r="J702" s="2"/>
      <c r="L702" s="83"/>
      <c r="M702" s="83"/>
    </row>
    <row r="703" spans="2:13" x14ac:dyDescent="0.25">
      <c r="B703" s="29"/>
      <c r="J703" s="2"/>
      <c r="L703" s="83"/>
      <c r="M703" s="83"/>
    </row>
    <row r="704" spans="2:13" x14ac:dyDescent="0.25">
      <c r="B704" s="29"/>
      <c r="J704" s="2"/>
      <c r="L704" s="83"/>
      <c r="M704" s="83"/>
    </row>
    <row r="705" spans="2:13" x14ac:dyDescent="0.25">
      <c r="B705" s="29"/>
      <c r="J705" s="2"/>
      <c r="L705" s="83"/>
      <c r="M705" s="83"/>
    </row>
    <row r="706" spans="2:13" x14ac:dyDescent="0.25">
      <c r="B706" s="29"/>
      <c r="J706" s="2"/>
      <c r="L706" s="83"/>
      <c r="M706" s="83"/>
    </row>
    <row r="707" spans="2:13" x14ac:dyDescent="0.25">
      <c r="B707" s="29"/>
      <c r="J707" s="2"/>
      <c r="L707" s="83"/>
      <c r="M707" s="83"/>
    </row>
    <row r="708" spans="2:13" x14ac:dyDescent="0.25">
      <c r="B708" s="29"/>
      <c r="J708" s="2"/>
      <c r="L708" s="83"/>
      <c r="M708" s="83"/>
    </row>
    <row r="709" spans="2:13" x14ac:dyDescent="0.25">
      <c r="B709" s="29"/>
      <c r="J709" s="2"/>
      <c r="L709" s="83"/>
      <c r="M709" s="83"/>
    </row>
    <row r="710" spans="2:13" x14ac:dyDescent="0.25">
      <c r="B710" s="29"/>
      <c r="J710" s="2"/>
      <c r="L710" s="83"/>
      <c r="M710" s="83"/>
    </row>
    <row r="711" spans="2:13" x14ac:dyDescent="0.25">
      <c r="B711" s="29"/>
      <c r="J711" s="2"/>
      <c r="L711" s="83"/>
      <c r="M711" s="83"/>
    </row>
    <row r="712" spans="2:13" x14ac:dyDescent="0.25">
      <c r="B712" s="29"/>
      <c r="J712" s="2"/>
      <c r="L712" s="83"/>
      <c r="M712" s="83"/>
    </row>
    <row r="713" spans="2:13" x14ac:dyDescent="0.25">
      <c r="L713" s="83"/>
      <c r="M713" s="83"/>
    </row>
    <row r="714" spans="2:13" x14ac:dyDescent="0.25">
      <c r="L714" s="83"/>
      <c r="M714" s="83"/>
    </row>
    <row r="715" spans="2:13" x14ac:dyDescent="0.25">
      <c r="L715" s="83"/>
      <c r="M715" s="83"/>
    </row>
    <row r="716" spans="2:13" x14ac:dyDescent="0.25">
      <c r="L716" s="83"/>
      <c r="M716" s="83"/>
    </row>
    <row r="717" spans="2:13" x14ac:dyDescent="0.25">
      <c r="L717" s="83"/>
      <c r="M717" s="83"/>
    </row>
    <row r="718" spans="2:13" x14ac:dyDescent="0.25">
      <c r="L718" s="83"/>
      <c r="M718" s="83"/>
    </row>
    <row r="719" spans="2:13" x14ac:dyDescent="0.25">
      <c r="L719" s="83"/>
      <c r="M719" s="83"/>
    </row>
    <row r="720" spans="2:13" x14ac:dyDescent="0.25">
      <c r="L720" s="83"/>
      <c r="M720" s="83"/>
    </row>
    <row r="721" spans="12:13" x14ac:dyDescent="0.25">
      <c r="L721" s="83"/>
      <c r="M721" s="83"/>
    </row>
    <row r="722" spans="12:13" x14ac:dyDescent="0.25">
      <c r="L722" s="83"/>
      <c r="M722" s="83"/>
    </row>
    <row r="723" spans="12:13" x14ac:dyDescent="0.25">
      <c r="L723" s="83"/>
      <c r="M723" s="83"/>
    </row>
    <row r="724" spans="12:13" x14ac:dyDescent="0.25">
      <c r="L724" s="83"/>
      <c r="M724" s="83"/>
    </row>
    <row r="725" spans="12:13" x14ac:dyDescent="0.25">
      <c r="L725" s="83"/>
      <c r="M725" s="83"/>
    </row>
    <row r="726" spans="12:13" x14ac:dyDescent="0.25">
      <c r="L726" s="83"/>
      <c r="M726" s="83"/>
    </row>
    <row r="727" spans="12:13" x14ac:dyDescent="0.25">
      <c r="L727" s="83"/>
      <c r="M727" s="83"/>
    </row>
    <row r="728" spans="12:13" x14ac:dyDescent="0.25">
      <c r="L728" s="83"/>
      <c r="M728" s="83"/>
    </row>
    <row r="729" spans="12:13" x14ac:dyDescent="0.25">
      <c r="L729" s="83"/>
      <c r="M729" s="83"/>
    </row>
    <row r="730" spans="12:13" x14ac:dyDescent="0.25">
      <c r="L730" s="83"/>
      <c r="M730" s="83"/>
    </row>
    <row r="731" spans="12:13" x14ac:dyDescent="0.25">
      <c r="L731" s="83"/>
      <c r="M731" s="83"/>
    </row>
    <row r="732" spans="12:13" x14ac:dyDescent="0.25">
      <c r="L732" s="83"/>
      <c r="M732" s="83"/>
    </row>
    <row r="733" spans="12:13" x14ac:dyDescent="0.25">
      <c r="L733" s="83"/>
      <c r="M733" s="83"/>
    </row>
    <row r="734" spans="12:13" x14ac:dyDescent="0.25">
      <c r="L734" s="83"/>
      <c r="M734" s="83"/>
    </row>
    <row r="735" spans="12:13" x14ac:dyDescent="0.25">
      <c r="L735" s="83"/>
      <c r="M735" s="83"/>
    </row>
    <row r="736" spans="12:13" x14ac:dyDescent="0.25">
      <c r="L736" s="83"/>
      <c r="M736" s="83"/>
    </row>
    <row r="737" spans="12:13" x14ac:dyDescent="0.25">
      <c r="L737" s="83"/>
      <c r="M737" s="83"/>
    </row>
    <row r="738" spans="12:13" x14ac:dyDescent="0.25">
      <c r="L738" s="83"/>
      <c r="M738" s="83"/>
    </row>
    <row r="739" spans="12:13" x14ac:dyDescent="0.25">
      <c r="L739" s="83"/>
      <c r="M739" s="83"/>
    </row>
    <row r="740" spans="12:13" x14ac:dyDescent="0.25">
      <c r="L740" s="83"/>
      <c r="M740" s="83"/>
    </row>
    <row r="741" spans="12:13" x14ac:dyDescent="0.25">
      <c r="L741" s="83"/>
      <c r="M741" s="83"/>
    </row>
    <row r="742" spans="12:13" x14ac:dyDescent="0.25">
      <c r="L742" s="83"/>
      <c r="M742" s="83"/>
    </row>
    <row r="743" spans="12:13" x14ac:dyDescent="0.25">
      <c r="L743" s="83"/>
      <c r="M743" s="83"/>
    </row>
    <row r="744" spans="12:13" x14ac:dyDescent="0.25">
      <c r="L744" s="83"/>
      <c r="M744" s="83"/>
    </row>
    <row r="745" spans="12:13" x14ac:dyDescent="0.25">
      <c r="L745" s="83"/>
      <c r="M745" s="83"/>
    </row>
    <row r="746" spans="12:13" x14ac:dyDescent="0.25">
      <c r="L746" s="83"/>
      <c r="M746" s="83"/>
    </row>
    <row r="747" spans="12:13" x14ac:dyDescent="0.25">
      <c r="L747" s="83"/>
      <c r="M747" s="83"/>
    </row>
    <row r="748" spans="12:13" x14ac:dyDescent="0.25">
      <c r="L748" s="83"/>
      <c r="M748" s="83"/>
    </row>
    <row r="749" spans="12:13" x14ac:dyDescent="0.25">
      <c r="L749" s="83"/>
      <c r="M749" s="83"/>
    </row>
    <row r="750" spans="12:13" x14ac:dyDescent="0.25">
      <c r="L750" s="83"/>
      <c r="M750" s="83"/>
    </row>
    <row r="751" spans="12:13" x14ac:dyDescent="0.25">
      <c r="L751" s="83"/>
      <c r="M751" s="83"/>
    </row>
    <row r="752" spans="12:13" x14ac:dyDescent="0.25">
      <c r="L752" s="83"/>
      <c r="M752" s="83"/>
    </row>
    <row r="753" spans="12:13" x14ac:dyDescent="0.25">
      <c r="L753" s="83"/>
      <c r="M753" s="83"/>
    </row>
    <row r="754" spans="12:13" x14ac:dyDescent="0.25">
      <c r="L754" s="83"/>
      <c r="M754" s="83"/>
    </row>
    <row r="755" spans="12:13" x14ac:dyDescent="0.25">
      <c r="L755" s="83"/>
      <c r="M755" s="83"/>
    </row>
    <row r="756" spans="12:13" x14ac:dyDescent="0.25">
      <c r="L756" s="83"/>
      <c r="M756" s="83"/>
    </row>
    <row r="757" spans="12:13" x14ac:dyDescent="0.25">
      <c r="L757" s="83"/>
      <c r="M757" s="83"/>
    </row>
    <row r="758" spans="12:13" x14ac:dyDescent="0.25">
      <c r="L758" s="83"/>
      <c r="M758" s="83"/>
    </row>
    <row r="759" spans="12:13" x14ac:dyDescent="0.25">
      <c r="L759" s="83"/>
      <c r="M759" s="83"/>
    </row>
    <row r="760" spans="12:13" x14ac:dyDescent="0.25">
      <c r="L760" s="83"/>
      <c r="M760" s="83"/>
    </row>
    <row r="761" spans="12:13" x14ac:dyDescent="0.25">
      <c r="L761" s="83"/>
      <c r="M761" s="83"/>
    </row>
    <row r="762" spans="12:13" x14ac:dyDescent="0.25">
      <c r="L762" s="83"/>
      <c r="M762" s="83"/>
    </row>
    <row r="763" spans="12:13" x14ac:dyDescent="0.25">
      <c r="L763" s="83"/>
      <c r="M763" s="83"/>
    </row>
    <row r="764" spans="12:13" x14ac:dyDescent="0.25">
      <c r="L764" s="83"/>
      <c r="M764" s="83"/>
    </row>
    <row r="765" spans="12:13" x14ac:dyDescent="0.25">
      <c r="L765" s="83"/>
      <c r="M765" s="83"/>
    </row>
    <row r="766" spans="12:13" x14ac:dyDescent="0.25">
      <c r="L766" s="83"/>
      <c r="M766" s="83"/>
    </row>
    <row r="767" spans="12:13" x14ac:dyDescent="0.25">
      <c r="L767" s="83"/>
      <c r="M767" s="83"/>
    </row>
    <row r="768" spans="12:13" x14ac:dyDescent="0.25">
      <c r="L768" s="83"/>
      <c r="M768" s="83"/>
    </row>
    <row r="769" spans="12:13" x14ac:dyDescent="0.25">
      <c r="L769" s="83"/>
      <c r="M769" s="83"/>
    </row>
    <row r="770" spans="12:13" x14ac:dyDescent="0.25">
      <c r="L770" s="83"/>
      <c r="M770" s="83"/>
    </row>
    <row r="771" spans="12:13" x14ac:dyDescent="0.25">
      <c r="L771" s="83"/>
      <c r="M771" s="83"/>
    </row>
    <row r="772" spans="12:13" x14ac:dyDescent="0.25">
      <c r="L772" s="83"/>
      <c r="M772" s="83"/>
    </row>
    <row r="773" spans="12:13" x14ac:dyDescent="0.25">
      <c r="L773" s="83"/>
      <c r="M773" s="83"/>
    </row>
    <row r="774" spans="12:13" x14ac:dyDescent="0.25">
      <c r="L774" s="83"/>
      <c r="M774" s="83"/>
    </row>
    <row r="775" spans="12:13" x14ac:dyDescent="0.25">
      <c r="L775" s="83"/>
      <c r="M775" s="83"/>
    </row>
    <row r="776" spans="12:13" x14ac:dyDescent="0.25">
      <c r="L776" s="83"/>
      <c r="M776" s="83"/>
    </row>
    <row r="777" spans="12:13" x14ac:dyDescent="0.25">
      <c r="L777" s="83"/>
      <c r="M777" s="83"/>
    </row>
    <row r="778" spans="12:13" x14ac:dyDescent="0.25">
      <c r="L778" s="83"/>
      <c r="M778" s="83"/>
    </row>
    <row r="779" spans="12:13" x14ac:dyDescent="0.25">
      <c r="L779" s="83"/>
      <c r="M779" s="83"/>
    </row>
    <row r="780" spans="12:13" x14ac:dyDescent="0.25">
      <c r="L780" s="83"/>
      <c r="M780" s="83"/>
    </row>
    <row r="781" spans="12:13" x14ac:dyDescent="0.25">
      <c r="L781" s="83"/>
      <c r="M781" s="83"/>
    </row>
    <row r="782" spans="12:13" x14ac:dyDescent="0.25">
      <c r="L782" s="83"/>
      <c r="M782" s="83"/>
    </row>
    <row r="783" spans="12:13" x14ac:dyDescent="0.25">
      <c r="L783" s="83"/>
      <c r="M783" s="83"/>
    </row>
    <row r="784" spans="12:13" x14ac:dyDescent="0.25">
      <c r="L784" s="83"/>
      <c r="M784" s="83"/>
    </row>
    <row r="785" spans="12:13" x14ac:dyDescent="0.25">
      <c r="L785" s="83"/>
      <c r="M785" s="83"/>
    </row>
    <row r="786" spans="12:13" x14ac:dyDescent="0.25">
      <c r="L786" s="83"/>
      <c r="M786" s="83"/>
    </row>
    <row r="787" spans="12:13" x14ac:dyDescent="0.25">
      <c r="L787" s="83"/>
      <c r="M787" s="83"/>
    </row>
    <row r="788" spans="12:13" x14ac:dyDescent="0.25">
      <c r="L788" s="83"/>
      <c r="M788" s="83"/>
    </row>
    <row r="789" spans="12:13" x14ac:dyDescent="0.25">
      <c r="L789" s="83"/>
      <c r="M789" s="83"/>
    </row>
    <row r="790" spans="12:13" x14ac:dyDescent="0.25">
      <c r="L790" s="83"/>
      <c r="M790" s="83"/>
    </row>
    <row r="791" spans="12:13" x14ac:dyDescent="0.25">
      <c r="L791" s="83"/>
      <c r="M791" s="83"/>
    </row>
    <row r="792" spans="12:13" x14ac:dyDescent="0.25">
      <c r="L792" s="83"/>
      <c r="M792" s="83"/>
    </row>
    <row r="793" spans="12:13" x14ac:dyDescent="0.25">
      <c r="L793" s="83"/>
      <c r="M793" s="83"/>
    </row>
    <row r="794" spans="12:13" x14ac:dyDescent="0.25">
      <c r="L794" s="83"/>
      <c r="M794" s="83"/>
    </row>
    <row r="795" spans="12:13" x14ac:dyDescent="0.25">
      <c r="L795" s="83"/>
      <c r="M795" s="83"/>
    </row>
    <row r="796" spans="12:13" x14ac:dyDescent="0.25">
      <c r="L796" s="83"/>
      <c r="M796" s="83"/>
    </row>
    <row r="797" spans="12:13" x14ac:dyDescent="0.25">
      <c r="L797" s="83"/>
      <c r="M797" s="83"/>
    </row>
    <row r="798" spans="12:13" x14ac:dyDescent="0.25">
      <c r="L798" s="83"/>
      <c r="M798" s="83"/>
    </row>
    <row r="799" spans="12:13" x14ac:dyDescent="0.25">
      <c r="L799" s="83"/>
      <c r="M799" s="83"/>
    </row>
    <row r="800" spans="12:13" x14ac:dyDescent="0.25">
      <c r="L800" s="83"/>
      <c r="M800" s="83"/>
    </row>
    <row r="801" spans="12:13" x14ac:dyDescent="0.25">
      <c r="L801" s="83"/>
      <c r="M801" s="83"/>
    </row>
    <row r="802" spans="12:13" x14ac:dyDescent="0.25">
      <c r="L802" s="83"/>
      <c r="M802" s="83"/>
    </row>
    <row r="803" spans="12:13" x14ac:dyDescent="0.25">
      <c r="L803" s="83"/>
      <c r="M803" s="83"/>
    </row>
    <row r="804" spans="12:13" x14ac:dyDescent="0.25">
      <c r="L804" s="83"/>
      <c r="M804" s="83"/>
    </row>
    <row r="805" spans="12:13" x14ac:dyDescent="0.25">
      <c r="L805" s="83"/>
      <c r="M805" s="83"/>
    </row>
    <row r="806" spans="12:13" x14ac:dyDescent="0.25">
      <c r="L806" s="83"/>
      <c r="M806" s="83"/>
    </row>
    <row r="807" spans="12:13" x14ac:dyDescent="0.25">
      <c r="L807" s="83"/>
      <c r="M807" s="83"/>
    </row>
    <row r="808" spans="12:13" x14ac:dyDescent="0.25">
      <c r="L808" s="83"/>
      <c r="M808" s="83"/>
    </row>
    <row r="809" spans="12:13" x14ac:dyDescent="0.25">
      <c r="L809" s="83"/>
      <c r="M809" s="83"/>
    </row>
    <row r="810" spans="12:13" x14ac:dyDescent="0.25">
      <c r="L810" s="83"/>
      <c r="M810" s="83"/>
    </row>
    <row r="811" spans="12:13" x14ac:dyDescent="0.25">
      <c r="L811" s="83"/>
      <c r="M811" s="83"/>
    </row>
    <row r="812" spans="12:13" x14ac:dyDescent="0.25">
      <c r="L812" s="83"/>
      <c r="M812" s="83"/>
    </row>
    <row r="813" spans="12:13" x14ac:dyDescent="0.25">
      <c r="L813" s="83"/>
      <c r="M813" s="83"/>
    </row>
    <row r="814" spans="12:13" x14ac:dyDescent="0.25">
      <c r="L814" s="83"/>
      <c r="M814" s="83"/>
    </row>
    <row r="815" spans="12:13" x14ac:dyDescent="0.25">
      <c r="L815" s="83"/>
      <c r="M815" s="83"/>
    </row>
    <row r="816" spans="12:13" x14ac:dyDescent="0.25">
      <c r="L816" s="83"/>
      <c r="M816" s="83"/>
    </row>
    <row r="817" spans="12:13" x14ac:dyDescent="0.25">
      <c r="L817" s="83"/>
      <c r="M817" s="83"/>
    </row>
    <row r="818" spans="12:13" x14ac:dyDescent="0.25">
      <c r="L818" s="83"/>
      <c r="M818" s="83"/>
    </row>
    <row r="819" spans="12:13" x14ac:dyDescent="0.25">
      <c r="L819" s="83"/>
      <c r="M819" s="83"/>
    </row>
    <row r="820" spans="12:13" x14ac:dyDescent="0.25">
      <c r="L820" s="83"/>
      <c r="M820" s="83"/>
    </row>
    <row r="821" spans="12:13" x14ac:dyDescent="0.25">
      <c r="L821" s="83"/>
      <c r="M821" s="83"/>
    </row>
    <row r="822" spans="12:13" x14ac:dyDescent="0.25">
      <c r="L822" s="83"/>
      <c r="M822" s="83"/>
    </row>
    <row r="823" spans="12:13" x14ac:dyDescent="0.25">
      <c r="L823" s="83"/>
      <c r="M823" s="83"/>
    </row>
    <row r="824" spans="12:13" x14ac:dyDescent="0.25">
      <c r="L824" s="83"/>
      <c r="M824" s="83"/>
    </row>
    <row r="825" spans="12:13" x14ac:dyDescent="0.25">
      <c r="L825" s="83"/>
      <c r="M825" s="83"/>
    </row>
    <row r="826" spans="12:13" x14ac:dyDescent="0.25">
      <c r="L826" s="83"/>
      <c r="M826" s="83"/>
    </row>
    <row r="827" spans="12:13" x14ac:dyDescent="0.25">
      <c r="L827" s="83"/>
      <c r="M827" s="83"/>
    </row>
    <row r="828" spans="12:13" x14ac:dyDescent="0.25">
      <c r="L828" s="83"/>
      <c r="M828" s="83"/>
    </row>
    <row r="829" spans="12:13" x14ac:dyDescent="0.25">
      <c r="L829" s="83"/>
      <c r="M829" s="83"/>
    </row>
    <row r="830" spans="12:13" x14ac:dyDescent="0.25">
      <c r="L830" s="83"/>
      <c r="M830" s="83"/>
    </row>
    <row r="831" spans="12:13" x14ac:dyDescent="0.25">
      <c r="L831" s="83"/>
      <c r="M831" s="83"/>
    </row>
    <row r="832" spans="12:13" x14ac:dyDescent="0.25">
      <c r="L832" s="83"/>
      <c r="M832" s="83"/>
    </row>
    <row r="833" spans="12:13" x14ac:dyDescent="0.25">
      <c r="L833" s="83"/>
      <c r="M833" s="83"/>
    </row>
    <row r="834" spans="12:13" x14ac:dyDescent="0.25">
      <c r="L834" s="83"/>
      <c r="M834" s="83"/>
    </row>
    <row r="835" spans="12:13" x14ac:dyDescent="0.25">
      <c r="L835" s="83"/>
      <c r="M835" s="83"/>
    </row>
    <row r="836" spans="12:13" x14ac:dyDescent="0.25">
      <c r="L836" s="83"/>
      <c r="M836" s="83"/>
    </row>
    <row r="837" spans="12:13" x14ac:dyDescent="0.25">
      <c r="L837" s="83"/>
      <c r="M837" s="83"/>
    </row>
    <row r="838" spans="12:13" x14ac:dyDescent="0.25">
      <c r="L838" s="83"/>
      <c r="M838" s="83"/>
    </row>
    <row r="839" spans="12:13" x14ac:dyDescent="0.25">
      <c r="L839" s="83"/>
      <c r="M839" s="83"/>
    </row>
    <row r="840" spans="12:13" x14ac:dyDescent="0.25">
      <c r="L840" s="83"/>
      <c r="M840" s="83"/>
    </row>
    <row r="841" spans="12:13" x14ac:dyDescent="0.25">
      <c r="L841" s="83"/>
      <c r="M841" s="83"/>
    </row>
    <row r="842" spans="12:13" x14ac:dyDescent="0.25">
      <c r="L842" s="83"/>
      <c r="M842" s="83"/>
    </row>
    <row r="843" spans="12:13" x14ac:dyDescent="0.25">
      <c r="L843" s="83"/>
      <c r="M843" s="83"/>
    </row>
    <row r="844" spans="12:13" x14ac:dyDescent="0.25">
      <c r="L844" s="83"/>
      <c r="M844" s="83"/>
    </row>
    <row r="845" spans="12:13" x14ac:dyDescent="0.25">
      <c r="L845" s="83"/>
      <c r="M845" s="83"/>
    </row>
    <row r="846" spans="12:13" x14ac:dyDescent="0.25">
      <c r="L846" s="83"/>
      <c r="M846" s="83"/>
    </row>
    <row r="847" spans="12:13" x14ac:dyDescent="0.25">
      <c r="L847" s="83"/>
      <c r="M847" s="83"/>
    </row>
    <row r="848" spans="12:13" x14ac:dyDescent="0.25">
      <c r="L848" s="83"/>
      <c r="M848" s="83"/>
    </row>
    <row r="849" spans="12:13" x14ac:dyDescent="0.25">
      <c r="L849" s="83"/>
      <c r="M849" s="83"/>
    </row>
    <row r="850" spans="12:13" x14ac:dyDescent="0.25">
      <c r="L850" s="83"/>
      <c r="M850" s="83"/>
    </row>
    <row r="851" spans="12:13" x14ac:dyDescent="0.25">
      <c r="L851" s="83"/>
      <c r="M851" s="83"/>
    </row>
    <row r="852" spans="12:13" x14ac:dyDescent="0.25">
      <c r="L852" s="83"/>
      <c r="M852" s="83"/>
    </row>
    <row r="853" spans="12:13" x14ac:dyDescent="0.25">
      <c r="L853" s="83"/>
      <c r="M853" s="83"/>
    </row>
    <row r="854" spans="12:13" x14ac:dyDescent="0.25">
      <c r="L854" s="83"/>
      <c r="M854" s="83"/>
    </row>
    <row r="855" spans="12:13" x14ac:dyDescent="0.25">
      <c r="L855" s="83"/>
      <c r="M855" s="83"/>
    </row>
    <row r="856" spans="12:13" x14ac:dyDescent="0.25">
      <c r="L856" s="83"/>
      <c r="M856" s="83"/>
    </row>
    <row r="857" spans="12:13" x14ac:dyDescent="0.25">
      <c r="L857" s="83"/>
      <c r="M857" s="83"/>
    </row>
    <row r="858" spans="12:13" x14ac:dyDescent="0.25">
      <c r="L858" s="83"/>
      <c r="M858" s="83"/>
    </row>
    <row r="859" spans="12:13" x14ac:dyDescent="0.25">
      <c r="L859" s="83"/>
      <c r="M859" s="83"/>
    </row>
    <row r="860" spans="12:13" x14ac:dyDescent="0.25">
      <c r="L860" s="83"/>
      <c r="M860" s="83"/>
    </row>
    <row r="861" spans="12:13" x14ac:dyDescent="0.25">
      <c r="L861" s="83"/>
      <c r="M861" s="83"/>
    </row>
    <row r="862" spans="12:13" x14ac:dyDescent="0.25">
      <c r="L862" s="83"/>
      <c r="M862" s="83"/>
    </row>
    <row r="863" spans="12:13" x14ac:dyDescent="0.25">
      <c r="L863" s="83"/>
      <c r="M863" s="83"/>
    </row>
    <row r="864" spans="12:13" x14ac:dyDescent="0.25">
      <c r="L864" s="83"/>
      <c r="M864" s="83"/>
    </row>
    <row r="865" spans="12:13" x14ac:dyDescent="0.25">
      <c r="L865" s="83"/>
      <c r="M865" s="83"/>
    </row>
    <row r="866" spans="12:13" x14ac:dyDescent="0.25">
      <c r="L866" s="83"/>
      <c r="M866" s="83"/>
    </row>
    <row r="867" spans="12:13" x14ac:dyDescent="0.25">
      <c r="L867" s="83"/>
      <c r="M867" s="83"/>
    </row>
    <row r="868" spans="12:13" x14ac:dyDescent="0.25">
      <c r="L868" s="83"/>
      <c r="M868" s="83"/>
    </row>
    <row r="869" spans="12:13" x14ac:dyDescent="0.25">
      <c r="L869" s="83"/>
      <c r="M869" s="83"/>
    </row>
    <row r="870" spans="12:13" x14ac:dyDescent="0.25">
      <c r="L870" s="83"/>
      <c r="M870" s="83"/>
    </row>
    <row r="871" spans="12:13" x14ac:dyDescent="0.25">
      <c r="L871" s="83"/>
      <c r="M871" s="83"/>
    </row>
    <row r="872" spans="12:13" x14ac:dyDescent="0.25">
      <c r="L872" s="83"/>
      <c r="M872" s="83"/>
    </row>
    <row r="873" spans="12:13" x14ac:dyDescent="0.25">
      <c r="L873" s="83"/>
      <c r="M873" s="83"/>
    </row>
    <row r="874" spans="12:13" x14ac:dyDescent="0.25">
      <c r="L874" s="83"/>
      <c r="M874" s="83"/>
    </row>
    <row r="875" spans="12:13" x14ac:dyDescent="0.25">
      <c r="L875" s="83"/>
      <c r="M875" s="83"/>
    </row>
    <row r="876" spans="12:13" x14ac:dyDescent="0.25">
      <c r="L876" s="83"/>
      <c r="M876" s="83"/>
    </row>
    <row r="877" spans="12:13" x14ac:dyDescent="0.25">
      <c r="L877" s="83"/>
      <c r="M877" s="83"/>
    </row>
    <row r="878" spans="12:13" x14ac:dyDescent="0.25">
      <c r="L878" s="83"/>
      <c r="M878" s="83"/>
    </row>
    <row r="879" spans="12:13" x14ac:dyDescent="0.25">
      <c r="L879" s="83"/>
      <c r="M879" s="83"/>
    </row>
    <row r="880" spans="12:13" x14ac:dyDescent="0.25">
      <c r="L880" s="83"/>
      <c r="M880" s="83"/>
    </row>
    <row r="881" spans="12:13" x14ac:dyDescent="0.25">
      <c r="L881" s="83"/>
      <c r="M881" s="83"/>
    </row>
    <row r="882" spans="12:13" x14ac:dyDescent="0.25">
      <c r="L882" s="83"/>
      <c r="M882" s="83"/>
    </row>
    <row r="883" spans="12:13" x14ac:dyDescent="0.25">
      <c r="L883" s="83"/>
      <c r="M883" s="83"/>
    </row>
    <row r="884" spans="12:13" x14ac:dyDescent="0.25">
      <c r="L884" s="83"/>
      <c r="M884" s="83"/>
    </row>
    <row r="885" spans="12:13" x14ac:dyDescent="0.25">
      <c r="L885" s="83"/>
      <c r="M885" s="83"/>
    </row>
    <row r="886" spans="12:13" x14ac:dyDescent="0.25">
      <c r="L886" s="83"/>
      <c r="M886" s="83"/>
    </row>
    <row r="887" spans="12:13" x14ac:dyDescent="0.25">
      <c r="L887" s="83"/>
      <c r="M887" s="83"/>
    </row>
    <row r="888" spans="12:13" x14ac:dyDescent="0.25">
      <c r="L888" s="83"/>
      <c r="M888" s="83"/>
    </row>
    <row r="889" spans="12:13" x14ac:dyDescent="0.25">
      <c r="L889" s="83"/>
      <c r="M889" s="83"/>
    </row>
    <row r="890" spans="12:13" x14ac:dyDescent="0.25">
      <c r="L890" s="83"/>
      <c r="M890" s="83"/>
    </row>
    <row r="891" spans="12:13" x14ac:dyDescent="0.25">
      <c r="L891" s="83"/>
      <c r="M891" s="83"/>
    </row>
    <row r="892" spans="12:13" x14ac:dyDescent="0.25">
      <c r="L892" s="83"/>
      <c r="M892" s="83"/>
    </row>
    <row r="893" spans="12:13" x14ac:dyDescent="0.25">
      <c r="L893" s="83"/>
      <c r="M893" s="83"/>
    </row>
    <row r="894" spans="12:13" x14ac:dyDescent="0.25">
      <c r="L894" s="83"/>
      <c r="M894" s="83"/>
    </row>
    <row r="895" spans="12:13" x14ac:dyDescent="0.25">
      <c r="L895" s="83"/>
      <c r="M895" s="83"/>
    </row>
    <row r="896" spans="12:13" x14ac:dyDescent="0.25">
      <c r="L896" s="83"/>
      <c r="M896" s="83"/>
    </row>
    <row r="897" spans="12:13" x14ac:dyDescent="0.25">
      <c r="L897" s="83"/>
      <c r="M897" s="83"/>
    </row>
    <row r="898" spans="12:13" x14ac:dyDescent="0.25">
      <c r="L898" s="83"/>
      <c r="M898" s="83"/>
    </row>
    <row r="899" spans="12:13" x14ac:dyDescent="0.25">
      <c r="L899" s="83"/>
      <c r="M899" s="83"/>
    </row>
    <row r="900" spans="12:13" x14ac:dyDescent="0.25">
      <c r="L900" s="83"/>
      <c r="M900" s="83"/>
    </row>
    <row r="901" spans="12:13" x14ac:dyDescent="0.25">
      <c r="L901" s="83"/>
      <c r="M901" s="83"/>
    </row>
    <row r="902" spans="12:13" x14ac:dyDescent="0.25">
      <c r="L902" s="83"/>
      <c r="M902" s="83"/>
    </row>
    <row r="903" spans="12:13" x14ac:dyDescent="0.25">
      <c r="L903" s="83"/>
      <c r="M903" s="83"/>
    </row>
    <row r="904" spans="12:13" x14ac:dyDescent="0.25">
      <c r="L904" s="83"/>
      <c r="M904" s="83"/>
    </row>
    <row r="905" spans="12:13" x14ac:dyDescent="0.25">
      <c r="L905" s="83"/>
      <c r="M905" s="83"/>
    </row>
    <row r="906" spans="12:13" x14ac:dyDescent="0.25">
      <c r="L906" s="83"/>
      <c r="M906" s="83"/>
    </row>
    <row r="907" spans="12:13" x14ac:dyDescent="0.25">
      <c r="L907" s="83"/>
      <c r="M907" s="83"/>
    </row>
    <row r="908" spans="12:13" x14ac:dyDescent="0.25">
      <c r="L908" s="83"/>
      <c r="M908" s="83"/>
    </row>
    <row r="909" spans="12:13" x14ac:dyDescent="0.25">
      <c r="L909" s="83"/>
      <c r="M909" s="83"/>
    </row>
    <row r="910" spans="12:13" x14ac:dyDescent="0.25">
      <c r="L910" s="83"/>
      <c r="M910" s="83"/>
    </row>
    <row r="911" spans="12:13" x14ac:dyDescent="0.25">
      <c r="L911" s="83"/>
      <c r="M911" s="83"/>
    </row>
    <row r="912" spans="12:13" x14ac:dyDescent="0.25">
      <c r="L912" s="83"/>
      <c r="M912" s="83"/>
    </row>
    <row r="913" spans="12:13" x14ac:dyDescent="0.25">
      <c r="L913" s="83"/>
      <c r="M913" s="83"/>
    </row>
    <row r="914" spans="12:13" x14ac:dyDescent="0.25">
      <c r="L914" s="83"/>
      <c r="M914" s="83"/>
    </row>
    <row r="915" spans="12:13" x14ac:dyDescent="0.25">
      <c r="L915" s="83"/>
      <c r="M915" s="83"/>
    </row>
    <row r="916" spans="12:13" x14ac:dyDescent="0.25">
      <c r="L916" s="83"/>
      <c r="M916" s="83"/>
    </row>
    <row r="917" spans="12:13" x14ac:dyDescent="0.25">
      <c r="L917" s="83"/>
      <c r="M917" s="83"/>
    </row>
    <row r="918" spans="12:13" x14ac:dyDescent="0.25">
      <c r="L918" s="83"/>
      <c r="M918" s="83"/>
    </row>
    <row r="919" spans="12:13" x14ac:dyDescent="0.25">
      <c r="L919" s="83"/>
      <c r="M919" s="83"/>
    </row>
    <row r="920" spans="12:13" x14ac:dyDescent="0.25">
      <c r="L920" s="83"/>
      <c r="M920" s="83"/>
    </row>
    <row r="921" spans="12:13" x14ac:dyDescent="0.25">
      <c r="L921" s="83"/>
      <c r="M921" s="83"/>
    </row>
    <row r="922" spans="12:13" x14ac:dyDescent="0.25">
      <c r="L922" s="83"/>
      <c r="M922" s="83"/>
    </row>
    <row r="923" spans="12:13" x14ac:dyDescent="0.25">
      <c r="L923" s="83"/>
      <c r="M923" s="83"/>
    </row>
    <row r="924" spans="12:13" x14ac:dyDescent="0.25">
      <c r="L924" s="83"/>
      <c r="M924" s="83"/>
    </row>
    <row r="925" spans="12:13" x14ac:dyDescent="0.25">
      <c r="L925" s="83"/>
      <c r="M925" s="83"/>
    </row>
    <row r="926" spans="12:13" x14ac:dyDescent="0.25">
      <c r="L926" s="83"/>
      <c r="M926" s="83"/>
    </row>
    <row r="927" spans="12:13" x14ac:dyDescent="0.25">
      <c r="L927" s="83"/>
      <c r="M927" s="83"/>
    </row>
    <row r="928" spans="12:13" x14ac:dyDescent="0.25">
      <c r="L928" s="83"/>
      <c r="M928" s="83"/>
    </row>
    <row r="929" spans="12:13" x14ac:dyDescent="0.25">
      <c r="L929" s="83"/>
      <c r="M929" s="83"/>
    </row>
    <row r="930" spans="12:13" x14ac:dyDescent="0.25">
      <c r="L930" s="83"/>
      <c r="M930" s="83"/>
    </row>
    <row r="931" spans="12:13" x14ac:dyDescent="0.25">
      <c r="L931" s="83"/>
      <c r="M931" s="83"/>
    </row>
    <row r="932" spans="12:13" x14ac:dyDescent="0.25">
      <c r="L932" s="83"/>
      <c r="M932" s="83"/>
    </row>
    <row r="933" spans="12:13" x14ac:dyDescent="0.25">
      <c r="L933" s="83"/>
      <c r="M933" s="83"/>
    </row>
    <row r="934" spans="12:13" x14ac:dyDescent="0.25">
      <c r="L934" s="83"/>
      <c r="M934" s="83"/>
    </row>
    <row r="935" spans="12:13" x14ac:dyDescent="0.25">
      <c r="L935" s="83"/>
      <c r="M935" s="83"/>
    </row>
    <row r="936" spans="12:13" x14ac:dyDescent="0.25">
      <c r="L936" s="83"/>
      <c r="M936" s="83"/>
    </row>
    <row r="937" spans="12:13" x14ac:dyDescent="0.25">
      <c r="L937" s="83"/>
      <c r="M937" s="83"/>
    </row>
    <row r="938" spans="12:13" x14ac:dyDescent="0.25">
      <c r="L938" s="83"/>
      <c r="M938" s="83"/>
    </row>
    <row r="939" spans="12:13" x14ac:dyDescent="0.25">
      <c r="L939" s="83"/>
      <c r="M939" s="83"/>
    </row>
    <row r="940" spans="12:13" x14ac:dyDescent="0.25">
      <c r="L940" s="83"/>
      <c r="M940" s="83"/>
    </row>
    <row r="941" spans="12:13" x14ac:dyDescent="0.25">
      <c r="L941" s="83"/>
      <c r="M941" s="83"/>
    </row>
    <row r="942" spans="12:13" x14ac:dyDescent="0.25">
      <c r="L942" s="83"/>
      <c r="M942" s="83"/>
    </row>
    <row r="943" spans="12:13" x14ac:dyDescent="0.25">
      <c r="L943" s="83"/>
      <c r="M943" s="83"/>
    </row>
    <row r="944" spans="12:13" x14ac:dyDescent="0.25">
      <c r="L944" s="83"/>
      <c r="M944" s="83"/>
    </row>
    <row r="945" spans="12:13" x14ac:dyDescent="0.25">
      <c r="L945" s="83"/>
      <c r="M945" s="83"/>
    </row>
    <row r="946" spans="12:13" x14ac:dyDescent="0.25">
      <c r="L946" s="83"/>
      <c r="M946" s="83"/>
    </row>
    <row r="947" spans="12:13" x14ac:dyDescent="0.25">
      <c r="L947" s="83"/>
      <c r="M947" s="83"/>
    </row>
    <row r="948" spans="12:13" x14ac:dyDescent="0.25">
      <c r="L948" s="83"/>
      <c r="M948" s="83"/>
    </row>
    <row r="949" spans="12:13" x14ac:dyDescent="0.25">
      <c r="L949" s="83"/>
      <c r="M949" s="83"/>
    </row>
    <row r="950" spans="12:13" x14ac:dyDescent="0.25">
      <c r="L950" s="83"/>
      <c r="M950" s="83"/>
    </row>
    <row r="951" spans="12:13" x14ac:dyDescent="0.25">
      <c r="L951" s="83"/>
      <c r="M951" s="83"/>
    </row>
    <row r="952" spans="12:13" x14ac:dyDescent="0.25">
      <c r="L952" s="83"/>
      <c r="M952" s="83"/>
    </row>
    <row r="953" spans="12:13" x14ac:dyDescent="0.25">
      <c r="L953" s="83"/>
      <c r="M953" s="83"/>
    </row>
    <row r="954" spans="12:13" x14ac:dyDescent="0.25">
      <c r="L954" s="83"/>
      <c r="M954" s="83"/>
    </row>
    <row r="955" spans="12:13" x14ac:dyDescent="0.25">
      <c r="L955" s="83"/>
      <c r="M955" s="83"/>
    </row>
    <row r="956" spans="12:13" x14ac:dyDescent="0.25">
      <c r="L956" s="83"/>
      <c r="M956" s="83"/>
    </row>
    <row r="957" spans="12:13" x14ac:dyDescent="0.25">
      <c r="L957" s="83"/>
      <c r="M957" s="83"/>
    </row>
    <row r="958" spans="12:13" x14ac:dyDescent="0.25">
      <c r="L958" s="83"/>
      <c r="M958" s="83"/>
    </row>
    <row r="959" spans="12:13" x14ac:dyDescent="0.25">
      <c r="L959" s="83"/>
      <c r="M959" s="83"/>
    </row>
    <row r="960" spans="12:13" x14ac:dyDescent="0.25">
      <c r="L960" s="83"/>
      <c r="M960" s="83"/>
    </row>
    <row r="961" spans="12:13" x14ac:dyDescent="0.25">
      <c r="L961" s="83"/>
      <c r="M961" s="83"/>
    </row>
    <row r="962" spans="12:13" x14ac:dyDescent="0.25">
      <c r="L962" s="83"/>
      <c r="M962" s="83"/>
    </row>
    <row r="963" spans="12:13" x14ac:dyDescent="0.25">
      <c r="L963" s="83"/>
      <c r="M963" s="83"/>
    </row>
    <row r="964" spans="12:13" x14ac:dyDescent="0.25">
      <c r="L964" s="83"/>
      <c r="M964" s="83"/>
    </row>
    <row r="965" spans="12:13" x14ac:dyDescent="0.25">
      <c r="L965" s="83"/>
      <c r="M965" s="83"/>
    </row>
    <row r="966" spans="12:13" x14ac:dyDescent="0.25">
      <c r="L966" s="83"/>
      <c r="M966" s="83"/>
    </row>
    <row r="967" spans="12:13" x14ac:dyDescent="0.25">
      <c r="L967" s="83"/>
      <c r="M967" s="83"/>
    </row>
    <row r="968" spans="12:13" x14ac:dyDescent="0.25">
      <c r="L968" s="83"/>
      <c r="M968" s="83"/>
    </row>
    <row r="969" spans="12:13" x14ac:dyDescent="0.25">
      <c r="L969" s="83"/>
      <c r="M969" s="83"/>
    </row>
    <row r="970" spans="12:13" x14ac:dyDescent="0.25">
      <c r="L970" s="83"/>
      <c r="M970" s="83"/>
    </row>
    <row r="971" spans="12:13" x14ac:dyDescent="0.25">
      <c r="L971" s="83"/>
      <c r="M971" s="83"/>
    </row>
    <row r="972" spans="12:13" x14ac:dyDescent="0.25">
      <c r="L972" s="83"/>
      <c r="M972" s="83"/>
    </row>
    <row r="973" spans="12:13" x14ac:dyDescent="0.25">
      <c r="L973" s="83"/>
      <c r="M973" s="83"/>
    </row>
    <row r="974" spans="12:13" x14ac:dyDescent="0.25">
      <c r="L974" s="83"/>
      <c r="M974" s="83"/>
    </row>
    <row r="975" spans="12:13" x14ac:dyDescent="0.25">
      <c r="L975" s="83"/>
      <c r="M975" s="83"/>
    </row>
    <row r="976" spans="12:13" x14ac:dyDescent="0.25">
      <c r="L976" s="83"/>
      <c r="M976" s="83"/>
    </row>
    <row r="977" spans="12:13" x14ac:dyDescent="0.25">
      <c r="L977" s="83"/>
      <c r="M977" s="83"/>
    </row>
    <row r="978" spans="12:13" x14ac:dyDescent="0.25">
      <c r="L978" s="83"/>
      <c r="M978" s="83"/>
    </row>
    <row r="979" spans="12:13" x14ac:dyDescent="0.25">
      <c r="L979" s="83"/>
      <c r="M979" s="83"/>
    </row>
    <row r="980" spans="12:13" x14ac:dyDescent="0.25">
      <c r="L980" s="83"/>
      <c r="M980" s="83"/>
    </row>
    <row r="981" spans="12:13" x14ac:dyDescent="0.25">
      <c r="L981" s="83"/>
      <c r="M981" s="83"/>
    </row>
    <row r="982" spans="12:13" x14ac:dyDescent="0.25">
      <c r="L982" s="83"/>
      <c r="M982" s="83"/>
    </row>
    <row r="983" spans="12:13" x14ac:dyDescent="0.25">
      <c r="L983" s="83"/>
      <c r="M983" s="83"/>
    </row>
    <row r="984" spans="12:13" x14ac:dyDescent="0.25">
      <c r="L984" s="83"/>
      <c r="M984" s="83"/>
    </row>
    <row r="985" spans="12:13" x14ac:dyDescent="0.25">
      <c r="L985" s="83"/>
      <c r="M985" s="83"/>
    </row>
    <row r="986" spans="12:13" x14ac:dyDescent="0.25">
      <c r="L986" s="83"/>
      <c r="M986" s="83"/>
    </row>
    <row r="987" spans="12:13" x14ac:dyDescent="0.25">
      <c r="L987" s="83"/>
      <c r="M987" s="83"/>
    </row>
    <row r="988" spans="12:13" x14ac:dyDescent="0.25">
      <c r="L988" s="83"/>
      <c r="M988" s="83"/>
    </row>
    <row r="989" spans="12:13" x14ac:dyDescent="0.25">
      <c r="L989" s="83"/>
      <c r="M989" s="83"/>
    </row>
    <row r="990" spans="12:13" x14ac:dyDescent="0.25">
      <c r="L990" s="83"/>
      <c r="M990" s="83"/>
    </row>
    <row r="991" spans="12:13" x14ac:dyDescent="0.25">
      <c r="L991" s="83"/>
      <c r="M991" s="83"/>
    </row>
    <row r="992" spans="12:13" x14ac:dyDescent="0.25">
      <c r="L992" s="83"/>
      <c r="M992" s="83"/>
    </row>
    <row r="993" spans="12:13" x14ac:dyDescent="0.25">
      <c r="L993" s="83"/>
      <c r="M993" s="83"/>
    </row>
    <row r="994" spans="12:13" x14ac:dyDescent="0.25">
      <c r="L994" s="83"/>
      <c r="M994" s="83"/>
    </row>
    <row r="995" spans="12:13" x14ac:dyDescent="0.25">
      <c r="L995" s="83"/>
      <c r="M995" s="83"/>
    </row>
    <row r="996" spans="12:13" x14ac:dyDescent="0.25">
      <c r="L996" s="83"/>
      <c r="M996" s="83"/>
    </row>
    <row r="997" spans="12:13" x14ac:dyDescent="0.25">
      <c r="L997" s="83"/>
      <c r="M997" s="83"/>
    </row>
    <row r="998" spans="12:13" x14ac:dyDescent="0.25">
      <c r="L998" s="83"/>
      <c r="M998" s="83"/>
    </row>
    <row r="999" spans="12:13" x14ac:dyDescent="0.25">
      <c r="L999" s="83"/>
      <c r="M999" s="83"/>
    </row>
    <row r="1000" spans="12:13" x14ac:dyDescent="0.25">
      <c r="L1000" s="83"/>
      <c r="M1000" s="83"/>
    </row>
    <row r="1001" spans="12:13" x14ac:dyDescent="0.25">
      <c r="L1001" s="83"/>
      <c r="M1001" s="83"/>
    </row>
    <row r="1002" spans="12:13" x14ac:dyDescent="0.25">
      <c r="L1002" s="83"/>
      <c r="M1002" s="83"/>
    </row>
    <row r="1003" spans="12:13" x14ac:dyDescent="0.25">
      <c r="L1003" s="83"/>
      <c r="M1003" s="83"/>
    </row>
    <row r="1004" spans="12:13" x14ac:dyDescent="0.25">
      <c r="L1004" s="83"/>
      <c r="M1004" s="83"/>
    </row>
    <row r="1005" spans="12:13" x14ac:dyDescent="0.25">
      <c r="L1005" s="83"/>
      <c r="M1005" s="83"/>
    </row>
    <row r="1006" spans="12:13" x14ac:dyDescent="0.25">
      <c r="L1006" s="83"/>
      <c r="M1006" s="83"/>
    </row>
    <row r="1007" spans="12:13" x14ac:dyDescent="0.25">
      <c r="L1007" s="83"/>
      <c r="M1007" s="83"/>
    </row>
    <row r="1008" spans="12:13" x14ac:dyDescent="0.25">
      <c r="L1008" s="83"/>
      <c r="M1008" s="83"/>
    </row>
    <row r="1009" spans="12:13" x14ac:dyDescent="0.25">
      <c r="L1009" s="83"/>
      <c r="M1009" s="83"/>
    </row>
    <row r="1010" spans="12:13" x14ac:dyDescent="0.25">
      <c r="L1010" s="83"/>
      <c r="M1010" s="83"/>
    </row>
    <row r="1011" spans="12:13" x14ac:dyDescent="0.25">
      <c r="L1011" s="83"/>
      <c r="M1011" s="83"/>
    </row>
    <row r="1012" spans="12:13" x14ac:dyDescent="0.25">
      <c r="L1012" s="83"/>
      <c r="M1012" s="83"/>
    </row>
    <row r="1013" spans="12:13" x14ac:dyDescent="0.25">
      <c r="L1013" s="83"/>
      <c r="M1013" s="83"/>
    </row>
    <row r="1014" spans="12:13" x14ac:dyDescent="0.25">
      <c r="L1014" s="83"/>
      <c r="M1014" s="83"/>
    </row>
    <row r="1015" spans="12:13" x14ac:dyDescent="0.25">
      <c r="L1015" s="83"/>
      <c r="M1015" s="83"/>
    </row>
    <row r="1016" spans="12:13" x14ac:dyDescent="0.25">
      <c r="L1016" s="83"/>
      <c r="M1016" s="83"/>
    </row>
    <row r="1017" spans="12:13" x14ac:dyDescent="0.25">
      <c r="L1017" s="83"/>
      <c r="M1017" s="83"/>
    </row>
    <row r="1018" spans="12:13" x14ac:dyDescent="0.25">
      <c r="L1018" s="83"/>
      <c r="M1018" s="83"/>
    </row>
    <row r="1019" spans="12:13" x14ac:dyDescent="0.25">
      <c r="L1019" s="83"/>
      <c r="M1019" s="83"/>
    </row>
    <row r="1020" spans="12:13" x14ac:dyDescent="0.25">
      <c r="L1020" s="83"/>
      <c r="M1020" s="83"/>
    </row>
    <row r="1021" spans="12:13" x14ac:dyDescent="0.25">
      <c r="L1021" s="83"/>
      <c r="M1021" s="83"/>
    </row>
    <row r="1022" spans="12:13" x14ac:dyDescent="0.25">
      <c r="L1022" s="83"/>
      <c r="M1022" s="83"/>
    </row>
    <row r="1023" spans="12:13" x14ac:dyDescent="0.25">
      <c r="L1023" s="83"/>
      <c r="M1023" s="83"/>
    </row>
    <row r="1024" spans="12:13" x14ac:dyDescent="0.25">
      <c r="L1024" s="83"/>
      <c r="M1024" s="83"/>
    </row>
    <row r="1025" spans="12:13" x14ac:dyDescent="0.25">
      <c r="L1025" s="83"/>
      <c r="M1025" s="83"/>
    </row>
    <row r="1026" spans="12:13" x14ac:dyDescent="0.25">
      <c r="L1026" s="83"/>
      <c r="M1026" s="83"/>
    </row>
    <row r="1027" spans="12:13" x14ac:dyDescent="0.25">
      <c r="L1027" s="83"/>
      <c r="M1027" s="83"/>
    </row>
    <row r="1028" spans="12:13" x14ac:dyDescent="0.25">
      <c r="L1028" s="83"/>
      <c r="M1028" s="83"/>
    </row>
    <row r="1029" spans="12:13" x14ac:dyDescent="0.25">
      <c r="L1029" s="83"/>
      <c r="M1029" s="83"/>
    </row>
    <row r="1030" spans="12:13" x14ac:dyDescent="0.25">
      <c r="L1030" s="83"/>
      <c r="M1030" s="83"/>
    </row>
    <row r="1031" spans="12:13" x14ac:dyDescent="0.25">
      <c r="L1031" s="83"/>
      <c r="M1031" s="83"/>
    </row>
    <row r="1032" spans="12:13" x14ac:dyDescent="0.25">
      <c r="L1032" s="83"/>
      <c r="M1032" s="83"/>
    </row>
    <row r="1033" spans="12:13" x14ac:dyDescent="0.25">
      <c r="L1033" s="83"/>
      <c r="M1033" s="83"/>
    </row>
    <row r="1034" spans="12:13" x14ac:dyDescent="0.25">
      <c r="L1034" s="83"/>
      <c r="M1034" s="83"/>
    </row>
    <row r="1035" spans="12:13" x14ac:dyDescent="0.25">
      <c r="L1035" s="83"/>
      <c r="M1035" s="83"/>
    </row>
    <row r="1036" spans="12:13" x14ac:dyDescent="0.25">
      <c r="L1036" s="83"/>
      <c r="M1036" s="83"/>
    </row>
    <row r="1037" spans="12:13" x14ac:dyDescent="0.25">
      <c r="L1037" s="83"/>
      <c r="M1037" s="83"/>
    </row>
    <row r="1038" spans="12:13" x14ac:dyDescent="0.25">
      <c r="L1038" s="83"/>
      <c r="M1038" s="83"/>
    </row>
    <row r="1039" spans="12:13" x14ac:dyDescent="0.25">
      <c r="L1039" s="83"/>
      <c r="M1039" s="83"/>
    </row>
    <row r="1040" spans="12:13" x14ac:dyDescent="0.25">
      <c r="L1040" s="83"/>
      <c r="M1040" s="83"/>
    </row>
    <row r="1041" spans="12:13" x14ac:dyDescent="0.25">
      <c r="L1041" s="83"/>
      <c r="M1041" s="83"/>
    </row>
    <row r="1042" spans="12:13" x14ac:dyDescent="0.25">
      <c r="L1042" s="83"/>
      <c r="M1042" s="83"/>
    </row>
    <row r="1043" spans="12:13" x14ac:dyDescent="0.25">
      <c r="L1043" s="83"/>
      <c r="M1043" s="83"/>
    </row>
    <row r="1044" spans="12:13" x14ac:dyDescent="0.25">
      <c r="L1044" s="83"/>
      <c r="M1044" s="83"/>
    </row>
    <row r="1045" spans="12:13" x14ac:dyDescent="0.25">
      <c r="L1045" s="83"/>
      <c r="M1045" s="83"/>
    </row>
    <row r="1046" spans="12:13" x14ac:dyDescent="0.25">
      <c r="L1046" s="83"/>
      <c r="M1046" s="83"/>
    </row>
    <row r="1047" spans="12:13" x14ac:dyDescent="0.25">
      <c r="L1047" s="83"/>
      <c r="M1047" s="83"/>
    </row>
    <row r="1048" spans="12:13" x14ac:dyDescent="0.25">
      <c r="L1048" s="83"/>
      <c r="M1048" s="83"/>
    </row>
    <row r="1049" spans="12:13" x14ac:dyDescent="0.25">
      <c r="L1049" s="83"/>
      <c r="M1049" s="83"/>
    </row>
    <row r="1050" spans="12:13" x14ac:dyDescent="0.25">
      <c r="L1050" s="83"/>
      <c r="M1050" s="83"/>
    </row>
    <row r="1051" spans="12:13" x14ac:dyDescent="0.25">
      <c r="L1051" s="83"/>
      <c r="M1051" s="83"/>
    </row>
    <row r="1052" spans="12:13" x14ac:dyDescent="0.25">
      <c r="L1052" s="83"/>
      <c r="M1052" s="83"/>
    </row>
    <row r="1053" spans="12:13" x14ac:dyDescent="0.25">
      <c r="L1053" s="83"/>
      <c r="M1053" s="83"/>
    </row>
    <row r="1054" spans="12:13" x14ac:dyDescent="0.25">
      <c r="L1054" s="83"/>
      <c r="M1054" s="83"/>
    </row>
    <row r="1055" spans="12:13" x14ac:dyDescent="0.25">
      <c r="L1055" s="83"/>
      <c r="M1055" s="83"/>
    </row>
    <row r="1056" spans="12:13" x14ac:dyDescent="0.25">
      <c r="L1056" s="83"/>
      <c r="M1056" s="83"/>
    </row>
    <row r="1057" spans="12:13" x14ac:dyDescent="0.25">
      <c r="L1057" s="83"/>
      <c r="M1057" s="83"/>
    </row>
    <row r="1058" spans="12:13" x14ac:dyDescent="0.25">
      <c r="L1058" s="83"/>
      <c r="M1058" s="83"/>
    </row>
    <row r="1059" spans="12:13" x14ac:dyDescent="0.25">
      <c r="L1059" s="83"/>
      <c r="M1059" s="83"/>
    </row>
    <row r="1060" spans="12:13" x14ac:dyDescent="0.25">
      <c r="L1060" s="83"/>
      <c r="M1060" s="83"/>
    </row>
    <row r="1061" spans="12:13" x14ac:dyDescent="0.25">
      <c r="L1061" s="83"/>
      <c r="M1061" s="83"/>
    </row>
    <row r="1062" spans="12:13" x14ac:dyDescent="0.25">
      <c r="L1062" s="83"/>
      <c r="M1062" s="83"/>
    </row>
    <row r="1063" spans="12:13" x14ac:dyDescent="0.25">
      <c r="L1063" s="83"/>
      <c r="M1063" s="83"/>
    </row>
    <row r="1064" spans="12:13" x14ac:dyDescent="0.25">
      <c r="L1064" s="83"/>
      <c r="M1064" s="83"/>
    </row>
    <row r="1065" spans="12:13" x14ac:dyDescent="0.25">
      <c r="L1065" s="83"/>
      <c r="M1065" s="83"/>
    </row>
    <row r="1066" spans="12:13" x14ac:dyDescent="0.25">
      <c r="L1066" s="83"/>
      <c r="M1066" s="83"/>
    </row>
    <row r="1067" spans="12:13" x14ac:dyDescent="0.25">
      <c r="L1067" s="83"/>
      <c r="M1067" s="83"/>
    </row>
    <row r="1068" spans="12:13" x14ac:dyDescent="0.25">
      <c r="L1068" s="83"/>
      <c r="M1068" s="83"/>
    </row>
    <row r="1069" spans="12:13" x14ac:dyDescent="0.25">
      <c r="L1069" s="83"/>
      <c r="M1069" s="83"/>
    </row>
    <row r="1070" spans="12:13" x14ac:dyDescent="0.25">
      <c r="L1070" s="83"/>
      <c r="M1070" s="83"/>
    </row>
    <row r="1071" spans="12:13" x14ac:dyDescent="0.25">
      <c r="L1071" s="83"/>
      <c r="M1071" s="83"/>
    </row>
    <row r="1072" spans="12:13" x14ac:dyDescent="0.25">
      <c r="L1072" s="83"/>
      <c r="M1072" s="83"/>
    </row>
    <row r="1073" spans="12:13" x14ac:dyDescent="0.25">
      <c r="L1073" s="83"/>
      <c r="M1073" s="83"/>
    </row>
    <row r="1074" spans="12:13" x14ac:dyDescent="0.25">
      <c r="L1074" s="83"/>
      <c r="M1074" s="83"/>
    </row>
    <row r="1075" spans="12:13" x14ac:dyDescent="0.25">
      <c r="L1075" s="83"/>
      <c r="M1075" s="83"/>
    </row>
    <row r="1076" spans="12:13" x14ac:dyDescent="0.25">
      <c r="L1076" s="83"/>
      <c r="M1076" s="83"/>
    </row>
    <row r="1077" spans="12:13" x14ac:dyDescent="0.25">
      <c r="L1077" s="83"/>
      <c r="M1077" s="83"/>
    </row>
    <row r="1078" spans="12:13" x14ac:dyDescent="0.25">
      <c r="L1078" s="83"/>
      <c r="M1078" s="83"/>
    </row>
    <row r="1079" spans="12:13" x14ac:dyDescent="0.25">
      <c r="L1079" s="83"/>
      <c r="M1079" s="83"/>
    </row>
    <row r="1080" spans="12:13" x14ac:dyDescent="0.25">
      <c r="L1080" s="83"/>
      <c r="M1080" s="83"/>
    </row>
    <row r="1081" spans="12:13" x14ac:dyDescent="0.25">
      <c r="L1081" s="83"/>
      <c r="M1081" s="83"/>
    </row>
    <row r="1082" spans="12:13" x14ac:dyDescent="0.25">
      <c r="L1082" s="83"/>
      <c r="M1082" s="83"/>
    </row>
    <row r="1083" spans="12:13" x14ac:dyDescent="0.25">
      <c r="L1083" s="83"/>
      <c r="M1083" s="83"/>
    </row>
    <row r="1084" spans="12:13" x14ac:dyDescent="0.25">
      <c r="L1084" s="83"/>
      <c r="M1084" s="83"/>
    </row>
    <row r="1085" spans="12:13" x14ac:dyDescent="0.25">
      <c r="L1085" s="83"/>
      <c r="M1085" s="83"/>
    </row>
    <row r="1086" spans="12:13" x14ac:dyDescent="0.25">
      <c r="L1086" s="83"/>
      <c r="M1086" s="83"/>
    </row>
    <row r="1087" spans="12:13" x14ac:dyDescent="0.25">
      <c r="L1087" s="83"/>
      <c r="M1087" s="83"/>
    </row>
    <row r="1088" spans="12:13" x14ac:dyDescent="0.25">
      <c r="L1088" s="83"/>
      <c r="M1088" s="83"/>
    </row>
  </sheetData>
  <mergeCells count="1544">
    <mergeCell ref="T146:T149"/>
    <mergeCell ref="O146:O149"/>
    <mergeCell ref="U146:U149"/>
    <mergeCell ref="V146:V149"/>
    <mergeCell ref="N253:N255"/>
    <mergeCell ref="O253:O255"/>
    <mergeCell ref="P253:P255"/>
    <mergeCell ref="Q253:Q255"/>
    <mergeCell ref="R253:R255"/>
    <mergeCell ref="S253:S255"/>
    <mergeCell ref="T253:T255"/>
    <mergeCell ref="U253:U255"/>
    <mergeCell ref="V253:V255"/>
    <mergeCell ref="N256:N258"/>
    <mergeCell ref="O256:O258"/>
    <mergeCell ref="P256:P258"/>
    <mergeCell ref="Q256:Q258"/>
    <mergeCell ref="R256:R258"/>
    <mergeCell ref="S256:S258"/>
    <mergeCell ref="T256:T258"/>
    <mergeCell ref="U256:U258"/>
    <mergeCell ref="V256:V258"/>
    <mergeCell ref="P164:P166"/>
    <mergeCell ref="N173:N175"/>
    <mergeCell ref="U167:U169"/>
    <mergeCell ref="U227:U229"/>
    <mergeCell ref="U238:U240"/>
    <mergeCell ref="V235:V237"/>
    <mergeCell ref="V238:V240"/>
    <mergeCell ref="N146:N149"/>
    <mergeCell ref="P146:P149"/>
    <mergeCell ref="N244:N246"/>
    <mergeCell ref="P86:P88"/>
    <mergeCell ref="Q86:Q88"/>
    <mergeCell ref="R86:R88"/>
    <mergeCell ref="S86:S88"/>
    <mergeCell ref="T86:T88"/>
    <mergeCell ref="U86:U88"/>
    <mergeCell ref="V86:V88"/>
    <mergeCell ref="U71:U73"/>
    <mergeCell ref="O83:O85"/>
    <mergeCell ref="P83:P85"/>
    <mergeCell ref="Q83:Q85"/>
    <mergeCell ref="Q80:Q82"/>
    <mergeCell ref="S77:S79"/>
    <mergeCell ref="S71:S73"/>
    <mergeCell ref="P80:P82"/>
    <mergeCell ref="S80:S82"/>
    <mergeCell ref="T80:T82"/>
    <mergeCell ref="U80:U82"/>
    <mergeCell ref="O77:O79"/>
    <mergeCell ref="O71:O73"/>
    <mergeCell ref="V104:V106"/>
    <mergeCell ref="B83:B85"/>
    <mergeCell ref="C101:C103"/>
    <mergeCell ref="P113:P115"/>
    <mergeCell ref="P116:P118"/>
    <mergeCell ref="Q119:Q121"/>
    <mergeCell ref="O119:O121"/>
    <mergeCell ref="U107:U109"/>
    <mergeCell ref="Q95:Q97"/>
    <mergeCell ref="V95:V97"/>
    <mergeCell ref="R98:R100"/>
    <mergeCell ref="V101:V103"/>
    <mergeCell ref="Q98:Q100"/>
    <mergeCell ref="T107:T109"/>
    <mergeCell ref="T98:T100"/>
    <mergeCell ref="V119:V121"/>
    <mergeCell ref="E104:E106"/>
    <mergeCell ref="S113:S115"/>
    <mergeCell ref="S110:S112"/>
    <mergeCell ref="R110:R112"/>
    <mergeCell ref="U113:U115"/>
    <mergeCell ref="T116:T118"/>
    <mergeCell ref="S116:S118"/>
    <mergeCell ref="R113:R115"/>
    <mergeCell ref="T83:T85"/>
    <mergeCell ref="U83:U85"/>
    <mergeCell ref="N98:N100"/>
    <mergeCell ref="S98:S100"/>
    <mergeCell ref="O89:O91"/>
    <mergeCell ref="T95:T97"/>
    <mergeCell ref="R95:R97"/>
    <mergeCell ref="N86:N88"/>
    <mergeCell ref="D164:D166"/>
    <mergeCell ref="N113:N115"/>
    <mergeCell ref="O159:O161"/>
    <mergeCell ref="P110:P112"/>
    <mergeCell ref="V164:V166"/>
    <mergeCell ref="S140:S142"/>
    <mergeCell ref="S159:S161"/>
    <mergeCell ref="S143:S145"/>
    <mergeCell ref="S137:S139"/>
    <mergeCell ref="O110:O112"/>
    <mergeCell ref="O150:O152"/>
    <mergeCell ref="O140:O142"/>
    <mergeCell ref="N140:N142"/>
    <mergeCell ref="T137:T139"/>
    <mergeCell ref="Q134:Q136"/>
    <mergeCell ref="P128:P130"/>
    <mergeCell ref="S134:S136"/>
    <mergeCell ref="R131:R133"/>
    <mergeCell ref="T131:T133"/>
    <mergeCell ref="U131:U133"/>
    <mergeCell ref="V137:V139"/>
    <mergeCell ref="T150:T152"/>
    <mergeCell ref="V131:V133"/>
    <mergeCell ref="R128:R130"/>
    <mergeCell ref="R153:R155"/>
    <mergeCell ref="S128:S130"/>
    <mergeCell ref="R137:R139"/>
    <mergeCell ref="R140:R142"/>
    <mergeCell ref="R134:R136"/>
    <mergeCell ref="U119:U121"/>
    <mergeCell ref="T113:T115"/>
    <mergeCell ref="T110:T112"/>
    <mergeCell ref="U361:U363"/>
    <mergeCell ref="V361:V363"/>
    <mergeCell ref="C358:C360"/>
    <mergeCell ref="D358:D360"/>
    <mergeCell ref="E358:E360"/>
    <mergeCell ref="N355:N357"/>
    <mergeCell ref="B355:B357"/>
    <mergeCell ref="O358:O360"/>
    <mergeCell ref="P358:P360"/>
    <mergeCell ref="Q358:Q360"/>
    <mergeCell ref="R358:R360"/>
    <mergeCell ref="S358:S360"/>
    <mergeCell ref="T358:T360"/>
    <mergeCell ref="V358:V360"/>
    <mergeCell ref="B358:B360"/>
    <mergeCell ref="C355:C357"/>
    <mergeCell ref="D355:D357"/>
    <mergeCell ref="S355:S357"/>
    <mergeCell ref="T355:T357"/>
    <mergeCell ref="U355:U357"/>
    <mergeCell ref="B361:B363"/>
    <mergeCell ref="C361:C363"/>
    <mergeCell ref="D361:D363"/>
    <mergeCell ref="E361:E363"/>
    <mergeCell ref="N361:N363"/>
    <mergeCell ref="O361:O363"/>
    <mergeCell ref="P361:P363"/>
    <mergeCell ref="Q361:Q363"/>
    <mergeCell ref="O355:O357"/>
    <mergeCell ref="P355:P357"/>
    <mergeCell ref="Q355:Q357"/>
    <mergeCell ref="R355:R357"/>
    <mergeCell ref="E355:E357"/>
    <mergeCell ref="Q259:Q261"/>
    <mergeCell ref="B352:B354"/>
    <mergeCell ref="C352:C354"/>
    <mergeCell ref="D352:D354"/>
    <mergeCell ref="C343:C345"/>
    <mergeCell ref="D343:D345"/>
    <mergeCell ref="E343:E345"/>
    <mergeCell ref="N343:N345"/>
    <mergeCell ref="P343:P345"/>
    <mergeCell ref="Q343:Q345"/>
    <mergeCell ref="R343:R345"/>
    <mergeCell ref="S349:S351"/>
    <mergeCell ref="T349:T351"/>
    <mergeCell ref="P334:P336"/>
    <mergeCell ref="Q334:Q336"/>
    <mergeCell ref="T334:T336"/>
    <mergeCell ref="E334:E336"/>
    <mergeCell ref="N340:N342"/>
    <mergeCell ref="R334:R336"/>
    <mergeCell ref="T352:T354"/>
    <mergeCell ref="R326:R328"/>
    <mergeCell ref="B343:B345"/>
    <mergeCell ref="C346:C348"/>
    <mergeCell ref="B349:B351"/>
    <mergeCell ref="C349:C351"/>
    <mergeCell ref="Q349:Q351"/>
    <mergeCell ref="B346:B348"/>
    <mergeCell ref="D340:D342"/>
    <mergeCell ref="N337:N339"/>
    <mergeCell ref="O334:O336"/>
    <mergeCell ref="B329:B331"/>
    <mergeCell ref="U352:U354"/>
    <mergeCell ref="V352:V354"/>
    <mergeCell ref="N349:N351"/>
    <mergeCell ref="O349:O351"/>
    <mergeCell ref="U343:U345"/>
    <mergeCell ref="P346:P348"/>
    <mergeCell ref="Q346:Q348"/>
    <mergeCell ref="D337:D339"/>
    <mergeCell ref="E337:E339"/>
    <mergeCell ref="T340:T342"/>
    <mergeCell ref="U340:U342"/>
    <mergeCell ref="V340:V342"/>
    <mergeCell ref="R349:R351"/>
    <mergeCell ref="V343:V345"/>
    <mergeCell ref="E352:E354"/>
    <mergeCell ref="N352:N354"/>
    <mergeCell ref="O352:O354"/>
    <mergeCell ref="P352:P354"/>
    <mergeCell ref="Q352:Q354"/>
    <mergeCell ref="R352:R354"/>
    <mergeCell ref="O343:O345"/>
    <mergeCell ref="D346:D348"/>
    <mergeCell ref="E346:E348"/>
    <mergeCell ref="N346:N348"/>
    <mergeCell ref="O346:O348"/>
    <mergeCell ref="V346:V348"/>
    <mergeCell ref="D349:D351"/>
    <mergeCell ref="S343:S345"/>
    <mergeCell ref="T343:T345"/>
    <mergeCell ref="E349:E351"/>
    <mergeCell ref="U349:U351"/>
    <mergeCell ref="P349:P351"/>
    <mergeCell ref="B334:B336"/>
    <mergeCell ref="D334:D336"/>
    <mergeCell ref="L290:L292"/>
    <mergeCell ref="I290:I292"/>
    <mergeCell ref="V334:V336"/>
    <mergeCell ref="Q329:Q331"/>
    <mergeCell ref="U296:U298"/>
    <mergeCell ref="R302:R304"/>
    <mergeCell ref="N262:N264"/>
    <mergeCell ref="N293:N295"/>
    <mergeCell ref="V274:V276"/>
    <mergeCell ref="V268:V270"/>
    <mergeCell ref="V288:V292"/>
    <mergeCell ref="V293:V295"/>
    <mergeCell ref="V299:V301"/>
    <mergeCell ref="V296:V298"/>
    <mergeCell ref="U268:U270"/>
    <mergeCell ref="U288:U292"/>
    <mergeCell ref="S293:S295"/>
    <mergeCell ref="U293:U295"/>
    <mergeCell ref="T296:T298"/>
    <mergeCell ref="U299:U301"/>
    <mergeCell ref="T265:T267"/>
    <mergeCell ref="U265:U267"/>
    <mergeCell ref="V265:V267"/>
    <mergeCell ref="T302:T304"/>
    <mergeCell ref="U262:U264"/>
    <mergeCell ref="N274:N276"/>
    <mergeCell ref="V323:V325"/>
    <mergeCell ref="T320:T322"/>
    <mergeCell ref="U323:U325"/>
    <mergeCell ref="U320:U322"/>
    <mergeCell ref="P340:P342"/>
    <mergeCell ref="C329:C331"/>
    <mergeCell ref="N329:N331"/>
    <mergeCell ref="O337:O339"/>
    <mergeCell ref="P337:P339"/>
    <mergeCell ref="Q337:Q339"/>
    <mergeCell ref="C337:C339"/>
    <mergeCell ref="N271:N273"/>
    <mergeCell ref="O271:O273"/>
    <mergeCell ref="P271:P273"/>
    <mergeCell ref="R323:R325"/>
    <mergeCell ref="N280:N281"/>
    <mergeCell ref="N288:N292"/>
    <mergeCell ref="N317:N319"/>
    <mergeCell ref="Q317:Q319"/>
    <mergeCell ref="C274:C276"/>
    <mergeCell ref="C317:C319"/>
    <mergeCell ref="O305:O307"/>
    <mergeCell ref="O314:O316"/>
    <mergeCell ref="P299:P301"/>
    <mergeCell ref="O302:O304"/>
    <mergeCell ref="P302:P304"/>
    <mergeCell ref="Q326:Q328"/>
    <mergeCell ref="Q296:Q298"/>
    <mergeCell ref="E305:E307"/>
    <mergeCell ref="E317:E319"/>
    <mergeCell ref="E320:E322"/>
    <mergeCell ref="E314:E316"/>
    <mergeCell ref="P308:P310"/>
    <mergeCell ref="D179:D181"/>
    <mergeCell ref="D323:D325"/>
    <mergeCell ref="D326:D328"/>
    <mergeCell ref="B227:B229"/>
    <mergeCell ref="B247:B249"/>
    <mergeCell ref="B238:B240"/>
    <mergeCell ref="D232:D234"/>
    <mergeCell ref="C244:C246"/>
    <mergeCell ref="D262:D264"/>
    <mergeCell ref="D250:D252"/>
    <mergeCell ref="B244:B246"/>
    <mergeCell ref="D244:D246"/>
    <mergeCell ref="B235:B237"/>
    <mergeCell ref="N308:N310"/>
    <mergeCell ref="O308:O310"/>
    <mergeCell ref="P288:P292"/>
    <mergeCell ref="Q314:Q316"/>
    <mergeCell ref="E197:E199"/>
    <mergeCell ref="P182:P184"/>
    <mergeCell ref="B197:B199"/>
    <mergeCell ref="D203:D205"/>
    <mergeCell ref="C206:C208"/>
    <mergeCell ref="E182:E184"/>
    <mergeCell ref="C271:C273"/>
    <mergeCell ref="D227:D229"/>
    <mergeCell ref="C235:C237"/>
    <mergeCell ref="D238:D240"/>
    <mergeCell ref="E227:E229"/>
    <mergeCell ref="D253:D255"/>
    <mergeCell ref="C232:C234"/>
    <mergeCell ref="Q323:Q325"/>
    <mergeCell ref="Q308:Q310"/>
    <mergeCell ref="D176:D178"/>
    <mergeCell ref="E176:E178"/>
    <mergeCell ref="E194:E196"/>
    <mergeCell ref="E224:E226"/>
    <mergeCell ref="S194:S196"/>
    <mergeCell ref="O179:O181"/>
    <mergeCell ref="C191:C193"/>
    <mergeCell ref="B191:B193"/>
    <mergeCell ref="V188:V190"/>
    <mergeCell ref="V182:V184"/>
    <mergeCell ref="O182:O184"/>
    <mergeCell ref="C188:C190"/>
    <mergeCell ref="D188:D190"/>
    <mergeCell ref="E188:E190"/>
    <mergeCell ref="N188:N190"/>
    <mergeCell ref="O188:O190"/>
    <mergeCell ref="P191:P193"/>
    <mergeCell ref="Q185:Q187"/>
    <mergeCell ref="T191:T193"/>
    <mergeCell ref="T188:T190"/>
    <mergeCell ref="N182:N184"/>
    <mergeCell ref="T176:T178"/>
    <mergeCell ref="O194:O196"/>
    <mergeCell ref="O191:O193"/>
    <mergeCell ref="D191:D193"/>
    <mergeCell ref="S191:S193"/>
    <mergeCell ref="E191:E193"/>
    <mergeCell ref="N191:N193"/>
    <mergeCell ref="C215:C217"/>
    <mergeCell ref="B218:B220"/>
    <mergeCell ref="O203:O205"/>
    <mergeCell ref="D206:D208"/>
    <mergeCell ref="D173:D175"/>
    <mergeCell ref="S170:S172"/>
    <mergeCell ref="B179:B181"/>
    <mergeCell ref="D182:D184"/>
    <mergeCell ref="B188:B190"/>
    <mergeCell ref="N179:N181"/>
    <mergeCell ref="C176:C178"/>
    <mergeCell ref="B143:B145"/>
    <mergeCell ref="B182:B184"/>
    <mergeCell ref="C182:C184"/>
    <mergeCell ref="C179:C181"/>
    <mergeCell ref="S179:S181"/>
    <mergeCell ref="B176:B178"/>
    <mergeCell ref="O173:O175"/>
    <mergeCell ref="C143:C145"/>
    <mergeCell ref="R150:R152"/>
    <mergeCell ref="P150:P152"/>
    <mergeCell ref="S156:S158"/>
    <mergeCell ref="N176:N178"/>
    <mergeCell ref="R179:R181"/>
    <mergeCell ref="Q179:Q181"/>
    <mergeCell ref="O164:O166"/>
    <mergeCell ref="D170:D172"/>
    <mergeCell ref="R143:R145"/>
    <mergeCell ref="N185:N187"/>
    <mergeCell ref="E164:E166"/>
    <mergeCell ref="S173:S175"/>
    <mergeCell ref="B146:B149"/>
    <mergeCell ref="O167:O169"/>
    <mergeCell ref="O185:O187"/>
    <mergeCell ref="R185:R187"/>
    <mergeCell ref="E179:E181"/>
    <mergeCell ref="U125:U127"/>
    <mergeCell ref="U128:U130"/>
    <mergeCell ref="P156:P158"/>
    <mergeCell ref="Q156:Q158"/>
    <mergeCell ref="R156:R158"/>
    <mergeCell ref="Q137:Q139"/>
    <mergeCell ref="Q153:Q155"/>
    <mergeCell ref="O170:O172"/>
    <mergeCell ref="E170:E172"/>
    <mergeCell ref="J148:J149"/>
    <mergeCell ref="P143:P145"/>
    <mergeCell ref="V170:V172"/>
    <mergeCell ref="Q167:Q169"/>
    <mergeCell ref="S150:S152"/>
    <mergeCell ref="U170:U172"/>
    <mergeCell ref="P140:P142"/>
    <mergeCell ref="P131:P133"/>
    <mergeCell ref="Q131:Q133"/>
    <mergeCell ref="F148:F149"/>
    <mergeCell ref="U140:U142"/>
    <mergeCell ref="T164:T166"/>
    <mergeCell ref="T140:T142"/>
    <mergeCell ref="T143:T145"/>
    <mergeCell ref="U150:U152"/>
    <mergeCell ref="V159:V161"/>
    <mergeCell ref="V167:V169"/>
    <mergeCell ref="R167:R169"/>
    <mergeCell ref="O143:O145"/>
    <mergeCell ref="Q143:Q145"/>
    <mergeCell ref="Q146:Q149"/>
    <mergeCell ref="R146:R149"/>
    <mergeCell ref="S146:S149"/>
    <mergeCell ref="U143:U145"/>
    <mergeCell ref="T101:T103"/>
    <mergeCell ref="Q101:Q103"/>
    <mergeCell ref="U110:U112"/>
    <mergeCell ref="U116:U118"/>
    <mergeCell ref="V113:V115"/>
    <mergeCell ref="V116:V118"/>
    <mergeCell ref="V110:V112"/>
    <mergeCell ref="C119:C121"/>
    <mergeCell ref="V125:V127"/>
    <mergeCell ref="P122:P124"/>
    <mergeCell ref="S153:S155"/>
    <mergeCell ref="Q150:Q152"/>
    <mergeCell ref="N153:N155"/>
    <mergeCell ref="D159:D161"/>
    <mergeCell ref="Q113:Q115"/>
    <mergeCell ref="R101:R103"/>
    <mergeCell ref="E137:E139"/>
    <mergeCell ref="E143:E145"/>
    <mergeCell ref="D137:D139"/>
    <mergeCell ref="E134:E136"/>
    <mergeCell ref="P159:P161"/>
    <mergeCell ref="O156:O158"/>
    <mergeCell ref="N128:N130"/>
    <mergeCell ref="P137:P139"/>
    <mergeCell ref="K148:K149"/>
    <mergeCell ref="L148:L149"/>
    <mergeCell ref="G148:G149"/>
    <mergeCell ref="C137:C139"/>
    <mergeCell ref="C125:C127"/>
    <mergeCell ref="D146:D149"/>
    <mergeCell ref="E128:E130"/>
    <mergeCell ref="B23:B25"/>
    <mergeCell ref="A143:A145"/>
    <mergeCell ref="D153:D155"/>
    <mergeCell ref="D143:D145"/>
    <mergeCell ref="C153:C155"/>
    <mergeCell ref="O65:O67"/>
    <mergeCell ref="C122:C124"/>
    <mergeCell ref="E125:E127"/>
    <mergeCell ref="N110:N112"/>
    <mergeCell ref="E110:E112"/>
    <mergeCell ref="C80:C82"/>
    <mergeCell ref="S83:S85"/>
    <mergeCell ref="N125:N127"/>
    <mergeCell ref="R80:R82"/>
    <mergeCell ref="P125:P127"/>
    <mergeCell ref="N107:N109"/>
    <mergeCell ref="B116:B118"/>
    <mergeCell ref="E113:E115"/>
    <mergeCell ref="N53:N55"/>
    <mergeCell ref="C35:C37"/>
    <mergeCell ref="B26:B28"/>
    <mergeCell ref="A26:A28"/>
    <mergeCell ref="A44:A46"/>
    <mergeCell ref="A29:A31"/>
    <mergeCell ref="D134:D136"/>
    <mergeCell ref="B29:B31"/>
    <mergeCell ref="B35:B37"/>
    <mergeCell ref="S119:S121"/>
    <mergeCell ref="N116:N118"/>
    <mergeCell ref="O98:O100"/>
    <mergeCell ref="P101:P103"/>
    <mergeCell ref="B32:B34"/>
    <mergeCell ref="C11:C12"/>
    <mergeCell ref="D125:D127"/>
    <mergeCell ref="D17:D19"/>
    <mergeCell ref="B113:B115"/>
    <mergeCell ref="A122:A124"/>
    <mergeCell ref="E116:E118"/>
    <mergeCell ref="B131:B133"/>
    <mergeCell ref="C131:C133"/>
    <mergeCell ref="D131:D133"/>
    <mergeCell ref="D86:D88"/>
    <mergeCell ref="E86:E88"/>
    <mergeCell ref="E47:E49"/>
    <mergeCell ref="C59:C61"/>
    <mergeCell ref="D59:D61"/>
    <mergeCell ref="C173:C175"/>
    <mergeCell ref="C164:C166"/>
    <mergeCell ref="D71:D73"/>
    <mergeCell ref="B65:B67"/>
    <mergeCell ref="B38:B40"/>
    <mergeCell ref="C38:C40"/>
    <mergeCell ref="D38:D40"/>
    <mergeCell ref="A35:A37"/>
    <mergeCell ref="D11:D12"/>
    <mergeCell ref="A137:A139"/>
    <mergeCell ref="B164:B166"/>
    <mergeCell ref="B9:B12"/>
    <mergeCell ref="A15:B15"/>
    <mergeCell ref="B20:B22"/>
    <mergeCell ref="A47:A49"/>
    <mergeCell ref="A14:B14"/>
    <mergeCell ref="A16:B16"/>
    <mergeCell ref="A17:A19"/>
    <mergeCell ref="C9:D10"/>
    <mergeCell ref="C83:C85"/>
    <mergeCell ref="B128:B130"/>
    <mergeCell ref="D113:D115"/>
    <mergeCell ref="A23:A25"/>
    <mergeCell ref="C29:C31"/>
    <mergeCell ref="C26:C28"/>
    <mergeCell ref="D26:D28"/>
    <mergeCell ref="C23:C25"/>
    <mergeCell ref="B41:B43"/>
    <mergeCell ref="C41:C43"/>
    <mergeCell ref="E9:E12"/>
    <mergeCell ref="B17:B19"/>
    <mergeCell ref="E17:E19"/>
    <mergeCell ref="A113:A115"/>
    <mergeCell ref="D101:D103"/>
    <mergeCell ref="C98:C100"/>
    <mergeCell ref="D98:D100"/>
    <mergeCell ref="D29:D31"/>
    <mergeCell ref="C71:C73"/>
    <mergeCell ref="C68:C70"/>
    <mergeCell ref="D68:D70"/>
    <mergeCell ref="B47:B49"/>
    <mergeCell ref="C47:C49"/>
    <mergeCell ref="D47:D49"/>
    <mergeCell ref="C17:C19"/>
    <mergeCell ref="E53:E55"/>
    <mergeCell ref="A9:A12"/>
    <mergeCell ref="B68:B70"/>
    <mergeCell ref="B50:B52"/>
    <mergeCell ref="D20:D22"/>
    <mergeCell ref="A20:A22"/>
    <mergeCell ref="A116:A118"/>
    <mergeCell ref="C107:C109"/>
    <mergeCell ref="A119:A121"/>
    <mergeCell ref="E74:E76"/>
    <mergeCell ref="D77:D79"/>
    <mergeCell ref="B71:B73"/>
    <mergeCell ref="A89:A94"/>
    <mergeCell ref="A83:A85"/>
    <mergeCell ref="B44:B46"/>
    <mergeCell ref="D74:D76"/>
    <mergeCell ref="B77:B79"/>
    <mergeCell ref="E68:E70"/>
    <mergeCell ref="E44:E46"/>
    <mergeCell ref="A95:A97"/>
    <mergeCell ref="D65:D67"/>
    <mergeCell ref="E65:E67"/>
    <mergeCell ref="E59:E61"/>
    <mergeCell ref="E71:E73"/>
    <mergeCell ref="B107:B109"/>
    <mergeCell ref="B104:B106"/>
    <mergeCell ref="D107:D109"/>
    <mergeCell ref="E107:E109"/>
    <mergeCell ref="B56:B58"/>
    <mergeCell ref="C56:C58"/>
    <mergeCell ref="D56:D58"/>
    <mergeCell ref="D92:D94"/>
    <mergeCell ref="C44:C46"/>
    <mergeCell ref="D44:D46"/>
    <mergeCell ref="B53:B55"/>
    <mergeCell ref="E83:E85"/>
    <mergeCell ref="B74:B76"/>
    <mergeCell ref="B86:B88"/>
    <mergeCell ref="C20:C22"/>
    <mergeCell ref="E56:E58"/>
    <mergeCell ref="V35:V37"/>
    <mergeCell ref="Q47:Q49"/>
    <mergeCell ref="R47:R49"/>
    <mergeCell ref="N35:N37"/>
    <mergeCell ref="C65:C67"/>
    <mergeCell ref="V53:V55"/>
    <mergeCell ref="D41:D43"/>
    <mergeCell ref="C32:C34"/>
    <mergeCell ref="D32:D34"/>
    <mergeCell ref="D35:D37"/>
    <mergeCell ref="P65:P67"/>
    <mergeCell ref="C53:C55"/>
    <mergeCell ref="D53:D55"/>
    <mergeCell ref="R65:R67"/>
    <mergeCell ref="D23:D25"/>
    <mergeCell ref="R35:R37"/>
    <mergeCell ref="R20:R22"/>
    <mergeCell ref="P26:P28"/>
    <mergeCell ref="O26:O28"/>
    <mergeCell ref="T26:T28"/>
    <mergeCell ref="V65:V67"/>
    <mergeCell ref="S59:S60"/>
    <mergeCell ref="T59:T60"/>
    <mergeCell ref="U59:U60"/>
    <mergeCell ref="V59:V60"/>
    <mergeCell ref="T47:T49"/>
    <mergeCell ref="U47:U49"/>
    <mergeCell ref="S65:S67"/>
    <mergeCell ref="Q65:Q67"/>
    <mergeCell ref="U32:U34"/>
    <mergeCell ref="F9:M9"/>
    <mergeCell ref="O17:O19"/>
    <mergeCell ref="S29:S31"/>
    <mergeCell ref="P17:P19"/>
    <mergeCell ref="O20:O22"/>
    <mergeCell ref="P10:V10"/>
    <mergeCell ref="P20:P22"/>
    <mergeCell ref="O32:O34"/>
    <mergeCell ref="N29:N31"/>
    <mergeCell ref="P29:P31"/>
    <mergeCell ref="T29:T31"/>
    <mergeCell ref="V23:V25"/>
    <mergeCell ref="T23:T25"/>
    <mergeCell ref="U23:U25"/>
    <mergeCell ref="Q23:Q25"/>
    <mergeCell ref="U26:U28"/>
    <mergeCell ref="S20:S22"/>
    <mergeCell ref="Q17:Q19"/>
    <mergeCell ref="V20:V22"/>
    <mergeCell ref="T17:T19"/>
    <mergeCell ref="V17:V19"/>
    <mergeCell ref="Q11:V11"/>
    <mergeCell ref="V29:V31"/>
    <mergeCell ref="O29:O31"/>
    <mergeCell ref="R26:R28"/>
    <mergeCell ref="S17:S19"/>
    <mergeCell ref="U20:U22"/>
    <mergeCell ref="T20:T22"/>
    <mergeCell ref="V26:V28"/>
    <mergeCell ref="U17:U19"/>
    <mergeCell ref="F10:F12"/>
    <mergeCell ref="G10:M10"/>
    <mergeCell ref="U38:U40"/>
    <mergeCell ref="Q26:Q28"/>
    <mergeCell ref="U29:U31"/>
    <mergeCell ref="E26:E28"/>
    <mergeCell ref="E29:E31"/>
    <mergeCell ref="S47:S49"/>
    <mergeCell ref="V80:V82"/>
    <mergeCell ref="P77:P79"/>
    <mergeCell ref="Q77:Q79"/>
    <mergeCell ref="R77:R79"/>
    <mergeCell ref="R71:R73"/>
    <mergeCell ref="P53:P55"/>
    <mergeCell ref="Q53:Q55"/>
    <mergeCell ref="P71:P73"/>
    <mergeCell ref="Q71:Q73"/>
    <mergeCell ref="T77:T79"/>
    <mergeCell ref="U77:U79"/>
    <mergeCell ref="Q74:Q76"/>
    <mergeCell ref="Q59:Q60"/>
    <mergeCell ref="R59:R60"/>
    <mergeCell ref="O56:O58"/>
    <mergeCell ref="R53:R55"/>
    <mergeCell ref="S53:S55"/>
    <mergeCell ref="T53:T55"/>
    <mergeCell ref="E50:E52"/>
    <mergeCell ref="N47:N49"/>
    <mergeCell ref="O53:O55"/>
    <mergeCell ref="N56:N58"/>
    <mergeCell ref="P56:P58"/>
    <mergeCell ref="Q56:Q58"/>
    <mergeCell ref="R56:R58"/>
    <mergeCell ref="S56:S58"/>
    <mergeCell ref="N10:N12"/>
    <mergeCell ref="E23:E25"/>
    <mergeCell ref="N23:N25"/>
    <mergeCell ref="E38:E40"/>
    <mergeCell ref="N38:N40"/>
    <mergeCell ref="P23:P25"/>
    <mergeCell ref="T35:T37"/>
    <mergeCell ref="N26:N28"/>
    <mergeCell ref="N20:N22"/>
    <mergeCell ref="O44:O46"/>
    <mergeCell ref="O35:O37"/>
    <mergeCell ref="E32:E34"/>
    <mergeCell ref="G11:G12"/>
    <mergeCell ref="N17:N19"/>
    <mergeCell ref="O23:O25"/>
    <mergeCell ref="P35:P37"/>
    <mergeCell ref="Q35:Q37"/>
    <mergeCell ref="Q38:Q40"/>
    <mergeCell ref="E35:E37"/>
    <mergeCell ref="E41:E43"/>
    <mergeCell ref="N32:N34"/>
    <mergeCell ref="P32:P34"/>
    <mergeCell ref="Q32:Q34"/>
    <mergeCell ref="R32:R34"/>
    <mergeCell ref="S32:S34"/>
    <mergeCell ref="T32:T34"/>
    <mergeCell ref="P44:P46"/>
    <mergeCell ref="Q44:Q46"/>
    <mergeCell ref="R44:R46"/>
    <mergeCell ref="S44:S46"/>
    <mergeCell ref="T38:T40"/>
    <mergeCell ref="C50:C52"/>
    <mergeCell ref="D50:D52"/>
    <mergeCell ref="B98:B100"/>
    <mergeCell ref="E92:E94"/>
    <mergeCell ref="D104:D106"/>
    <mergeCell ref="N44:N46"/>
    <mergeCell ref="N83:N85"/>
    <mergeCell ref="N65:N67"/>
    <mergeCell ref="B80:B82"/>
    <mergeCell ref="B59:B61"/>
    <mergeCell ref="I95:I97"/>
    <mergeCell ref="J95:J97"/>
    <mergeCell ref="E98:E100"/>
    <mergeCell ref="C95:C97"/>
    <mergeCell ref="C92:C94"/>
    <mergeCell ref="B89:B91"/>
    <mergeCell ref="C89:C91"/>
    <mergeCell ref="D89:D91"/>
    <mergeCell ref="E89:E91"/>
    <mergeCell ref="N89:N91"/>
    <mergeCell ref="C62:C64"/>
    <mergeCell ref="D62:D64"/>
    <mergeCell ref="E62:E64"/>
    <mergeCell ref="N62:N64"/>
    <mergeCell ref="N71:N73"/>
    <mergeCell ref="N77:N79"/>
    <mergeCell ref="O74:O76"/>
    <mergeCell ref="N59:N60"/>
    <mergeCell ref="C86:C88"/>
    <mergeCell ref="O86:O88"/>
    <mergeCell ref="D83:D85"/>
    <mergeCell ref="O80:O82"/>
    <mergeCell ref="N95:N97"/>
    <mergeCell ref="M95:M97"/>
    <mergeCell ref="D80:D82"/>
    <mergeCell ref="E80:E82"/>
    <mergeCell ref="N80:N82"/>
    <mergeCell ref="B95:B97"/>
    <mergeCell ref="O101:O103"/>
    <mergeCell ref="N101:N103"/>
    <mergeCell ref="N122:N124"/>
    <mergeCell ref="C104:C106"/>
    <mergeCell ref="O104:O106"/>
    <mergeCell ref="B119:B121"/>
    <mergeCell ref="E119:E121"/>
    <mergeCell ref="D116:D118"/>
    <mergeCell ref="C113:C115"/>
    <mergeCell ref="B92:B94"/>
    <mergeCell ref="K95:K97"/>
    <mergeCell ref="L95:L97"/>
    <mergeCell ref="E95:E97"/>
    <mergeCell ref="F95:F97"/>
    <mergeCell ref="N104:N106"/>
    <mergeCell ref="E77:E79"/>
    <mergeCell ref="C74:C76"/>
    <mergeCell ref="C77:C79"/>
    <mergeCell ref="N74:N76"/>
    <mergeCell ref="B62:B64"/>
    <mergeCell ref="B140:B142"/>
    <mergeCell ref="C140:C142"/>
    <mergeCell ref="O134:O136"/>
    <mergeCell ref="D122:D124"/>
    <mergeCell ref="O125:O127"/>
    <mergeCell ref="N119:N121"/>
    <mergeCell ref="O122:O124"/>
    <mergeCell ref="O116:O118"/>
    <mergeCell ref="O95:O97"/>
    <mergeCell ref="B137:B139"/>
    <mergeCell ref="O128:O130"/>
    <mergeCell ref="E131:E133"/>
    <mergeCell ref="N131:N133"/>
    <mergeCell ref="O131:O133"/>
    <mergeCell ref="B134:B136"/>
    <mergeCell ref="Q110:Q112"/>
    <mergeCell ref="Q125:Q127"/>
    <mergeCell ref="Q122:Q124"/>
    <mergeCell ref="C128:C130"/>
    <mergeCell ref="D128:D130"/>
    <mergeCell ref="B122:B124"/>
    <mergeCell ref="E122:E124"/>
    <mergeCell ref="P95:P97"/>
    <mergeCell ref="P98:P100"/>
    <mergeCell ref="D150:D152"/>
    <mergeCell ref="E153:E155"/>
    <mergeCell ref="E150:E152"/>
    <mergeCell ref="N159:N161"/>
    <mergeCell ref="A134:A136"/>
    <mergeCell ref="D119:D121"/>
    <mergeCell ref="B110:B112"/>
    <mergeCell ref="D110:D112"/>
    <mergeCell ref="C110:C112"/>
    <mergeCell ref="C116:C118"/>
    <mergeCell ref="G95:G97"/>
    <mergeCell ref="H95:H97"/>
    <mergeCell ref="O113:O115"/>
    <mergeCell ref="B101:B103"/>
    <mergeCell ref="O107:O109"/>
    <mergeCell ref="D95:D97"/>
    <mergeCell ref="H148:H149"/>
    <mergeCell ref="I148:I149"/>
    <mergeCell ref="E140:E142"/>
    <mergeCell ref="C150:C152"/>
    <mergeCell ref="C146:C149"/>
    <mergeCell ref="N150:N152"/>
    <mergeCell ref="B150:B152"/>
    <mergeCell ref="O153:O155"/>
    <mergeCell ref="O137:O139"/>
    <mergeCell ref="B153:B155"/>
    <mergeCell ref="B125:B127"/>
    <mergeCell ref="N143:N145"/>
    <mergeCell ref="N137:N139"/>
    <mergeCell ref="M148:M149"/>
    <mergeCell ref="D140:D142"/>
    <mergeCell ref="C134:C136"/>
    <mergeCell ref="A183:A185"/>
    <mergeCell ref="N167:N169"/>
    <mergeCell ref="N164:N166"/>
    <mergeCell ref="A180:A182"/>
    <mergeCell ref="B170:B172"/>
    <mergeCell ref="E173:E175"/>
    <mergeCell ref="A201:A203"/>
    <mergeCell ref="N170:N172"/>
    <mergeCell ref="B156:B158"/>
    <mergeCell ref="C156:C158"/>
    <mergeCell ref="D156:D158"/>
    <mergeCell ref="E156:E158"/>
    <mergeCell ref="N156:N158"/>
    <mergeCell ref="A186:A188"/>
    <mergeCell ref="C159:C161"/>
    <mergeCell ref="E159:E161"/>
    <mergeCell ref="C167:C169"/>
    <mergeCell ref="C170:C172"/>
    <mergeCell ref="A189:A191"/>
    <mergeCell ref="A195:A197"/>
    <mergeCell ref="E167:E169"/>
    <mergeCell ref="B173:B175"/>
    <mergeCell ref="C197:C199"/>
    <mergeCell ref="D197:D199"/>
    <mergeCell ref="D200:D202"/>
    <mergeCell ref="B167:B169"/>
    <mergeCell ref="B194:B196"/>
    <mergeCell ref="B200:B202"/>
    <mergeCell ref="C194:C196"/>
    <mergeCell ref="E200:E202"/>
    <mergeCell ref="D167:D169"/>
    <mergeCell ref="B159:B161"/>
    <mergeCell ref="B203:B205"/>
    <mergeCell ref="B212:B214"/>
    <mergeCell ref="B224:B226"/>
    <mergeCell ref="C250:C252"/>
    <mergeCell ref="A224:A226"/>
    <mergeCell ref="A209:A211"/>
    <mergeCell ref="A254:A256"/>
    <mergeCell ref="B206:B208"/>
    <mergeCell ref="E244:E246"/>
    <mergeCell ref="B215:B217"/>
    <mergeCell ref="D209:D211"/>
    <mergeCell ref="C209:C211"/>
    <mergeCell ref="B221:B223"/>
    <mergeCell ref="C203:C205"/>
    <mergeCell ref="E212:E214"/>
    <mergeCell ref="D215:D217"/>
    <mergeCell ref="A251:A253"/>
    <mergeCell ref="E247:E249"/>
    <mergeCell ref="D212:D214"/>
    <mergeCell ref="A227:A229"/>
    <mergeCell ref="C241:C243"/>
    <mergeCell ref="D241:D243"/>
    <mergeCell ref="E232:E234"/>
    <mergeCell ref="E209:E211"/>
    <mergeCell ref="B209:B211"/>
    <mergeCell ref="N235:N237"/>
    <mergeCell ref="N238:N240"/>
    <mergeCell ref="A233:A235"/>
    <mergeCell ref="A236:A238"/>
    <mergeCell ref="A257:A258"/>
    <mergeCell ref="D218:D220"/>
    <mergeCell ref="C259:C261"/>
    <mergeCell ref="D259:D261"/>
    <mergeCell ref="D256:D258"/>
    <mergeCell ref="C224:C226"/>
    <mergeCell ref="A230:A232"/>
    <mergeCell ref="A239:A241"/>
    <mergeCell ref="C218:C220"/>
    <mergeCell ref="M290:M292"/>
    <mergeCell ref="A296:A297"/>
    <mergeCell ref="E279:E281"/>
    <mergeCell ref="D279:D281"/>
    <mergeCell ref="C285:C287"/>
    <mergeCell ref="C279:C281"/>
    <mergeCell ref="N268:N270"/>
    <mergeCell ref="C238:C240"/>
    <mergeCell ref="A286:A288"/>
    <mergeCell ref="D224:D226"/>
    <mergeCell ref="B253:B255"/>
    <mergeCell ref="B250:B252"/>
    <mergeCell ref="E253:E255"/>
    <mergeCell ref="D271:D273"/>
    <mergeCell ref="E271:E273"/>
    <mergeCell ref="E259:E261"/>
    <mergeCell ref="E250:E252"/>
    <mergeCell ref="C268:C270"/>
    <mergeCell ref="D268:D270"/>
    <mergeCell ref="B279:B281"/>
    <mergeCell ref="B271:B273"/>
    <mergeCell ref="D302:D304"/>
    <mergeCell ref="E218:E220"/>
    <mergeCell ref="E262:E264"/>
    <mergeCell ref="A289:A291"/>
    <mergeCell ref="B293:B295"/>
    <mergeCell ref="C314:C316"/>
    <mergeCell ref="E274:E276"/>
    <mergeCell ref="A292:A294"/>
    <mergeCell ref="E265:E267"/>
    <mergeCell ref="C262:C264"/>
    <mergeCell ref="B259:B261"/>
    <mergeCell ref="B285:B287"/>
    <mergeCell ref="B268:B270"/>
    <mergeCell ref="A310:A312"/>
    <mergeCell ref="B262:B264"/>
    <mergeCell ref="C221:C223"/>
    <mergeCell ref="C253:C255"/>
    <mergeCell ref="C256:C258"/>
    <mergeCell ref="E235:E237"/>
    <mergeCell ref="D235:D237"/>
    <mergeCell ref="B241:B243"/>
    <mergeCell ref="D314:D316"/>
    <mergeCell ref="D293:D295"/>
    <mergeCell ref="E288:E292"/>
    <mergeCell ref="D288:D292"/>
    <mergeCell ref="D282:D284"/>
    <mergeCell ref="C288:C292"/>
    <mergeCell ref="N232:N234"/>
    <mergeCell ref="N247:N249"/>
    <mergeCell ref="B256:B258"/>
    <mergeCell ref="E256:E258"/>
    <mergeCell ref="B265:B267"/>
    <mergeCell ref="C265:C267"/>
    <mergeCell ref="D265:D267"/>
    <mergeCell ref="A283:A285"/>
    <mergeCell ref="E238:E240"/>
    <mergeCell ref="D296:D298"/>
    <mergeCell ref="C302:C304"/>
    <mergeCell ref="C299:C301"/>
    <mergeCell ref="C320:C322"/>
    <mergeCell ref="E282:E284"/>
    <mergeCell ref="C282:C284"/>
    <mergeCell ref="C296:C298"/>
    <mergeCell ref="B288:B292"/>
    <mergeCell ref="B308:B310"/>
    <mergeCell ref="C308:C310"/>
    <mergeCell ref="D308:D310"/>
    <mergeCell ref="E308:E310"/>
    <mergeCell ref="B282:B284"/>
    <mergeCell ref="B274:B276"/>
    <mergeCell ref="B320:B322"/>
    <mergeCell ref="D299:D301"/>
    <mergeCell ref="E302:E304"/>
    <mergeCell ref="A307:A309"/>
    <mergeCell ref="C247:C249"/>
    <mergeCell ref="A298:A300"/>
    <mergeCell ref="E241:E243"/>
    <mergeCell ref="D247:D249"/>
    <mergeCell ref="E268:E270"/>
    <mergeCell ref="A353:A355"/>
    <mergeCell ref="A344:A346"/>
    <mergeCell ref="A347:A349"/>
    <mergeCell ref="A350:A352"/>
    <mergeCell ref="A332:A334"/>
    <mergeCell ref="A335:A337"/>
    <mergeCell ref="A338:A340"/>
    <mergeCell ref="A377:A379"/>
    <mergeCell ref="O293:O295"/>
    <mergeCell ref="A368:A370"/>
    <mergeCell ref="N320:N322"/>
    <mergeCell ref="N314:N316"/>
    <mergeCell ref="O317:O319"/>
    <mergeCell ref="A371:A373"/>
    <mergeCell ref="A365:A367"/>
    <mergeCell ref="C305:C307"/>
    <mergeCell ref="B314:B316"/>
    <mergeCell ref="D364:D366"/>
    <mergeCell ref="A362:A364"/>
    <mergeCell ref="A359:A361"/>
    <mergeCell ref="A329:A331"/>
    <mergeCell ref="B296:B298"/>
    <mergeCell ref="C293:C295"/>
    <mergeCell ref="E326:E328"/>
    <mergeCell ref="B311:B313"/>
    <mergeCell ref="C311:C313"/>
    <mergeCell ref="N311:N313"/>
    <mergeCell ref="O311:O313"/>
    <mergeCell ref="D320:D322"/>
    <mergeCell ref="N334:N336"/>
    <mergeCell ref="C334:C336"/>
    <mergeCell ref="O340:O342"/>
    <mergeCell ref="P314:P316"/>
    <mergeCell ref="P320:P322"/>
    <mergeCell ref="O323:O325"/>
    <mergeCell ref="P317:P319"/>
    <mergeCell ref="P305:P307"/>
    <mergeCell ref="P326:P328"/>
    <mergeCell ref="P364:P366"/>
    <mergeCell ref="B364:B366"/>
    <mergeCell ref="O320:O322"/>
    <mergeCell ref="A424:A426"/>
    <mergeCell ref="N285:N287"/>
    <mergeCell ref="E299:E301"/>
    <mergeCell ref="E293:E295"/>
    <mergeCell ref="K290:K292"/>
    <mergeCell ref="E296:E298"/>
    <mergeCell ref="F290:F292"/>
    <mergeCell ref="J290:J292"/>
    <mergeCell ref="H290:H292"/>
    <mergeCell ref="C323:C325"/>
    <mergeCell ref="C326:C328"/>
    <mergeCell ref="B326:B328"/>
    <mergeCell ref="B323:B325"/>
    <mergeCell ref="B299:B301"/>
    <mergeCell ref="B305:B307"/>
    <mergeCell ref="B302:B304"/>
    <mergeCell ref="G290:G292"/>
    <mergeCell ref="A374:A376"/>
    <mergeCell ref="N305:N307"/>
    <mergeCell ref="C364:C366"/>
    <mergeCell ref="E323:E325"/>
    <mergeCell ref="D311:D313"/>
    <mergeCell ref="E311:E313"/>
    <mergeCell ref="V355:V357"/>
    <mergeCell ref="T361:T363"/>
    <mergeCell ref="A356:A358"/>
    <mergeCell ref="B317:B319"/>
    <mergeCell ref="E364:E366"/>
    <mergeCell ref="O364:O366"/>
    <mergeCell ref="O329:O331"/>
    <mergeCell ref="P329:P331"/>
    <mergeCell ref="N364:N366"/>
    <mergeCell ref="N323:N325"/>
    <mergeCell ref="N326:N328"/>
    <mergeCell ref="N358:N360"/>
    <mergeCell ref="D317:D319"/>
    <mergeCell ref="E329:E331"/>
    <mergeCell ref="D329:D331"/>
    <mergeCell ref="P323:P325"/>
    <mergeCell ref="C340:C342"/>
    <mergeCell ref="S320:S322"/>
    <mergeCell ref="T323:T325"/>
    <mergeCell ref="V364:V366"/>
    <mergeCell ref="R329:R331"/>
    <mergeCell ref="T329:T331"/>
    <mergeCell ref="U364:U366"/>
    <mergeCell ref="R337:R339"/>
    <mergeCell ref="S337:S339"/>
    <mergeCell ref="T337:T339"/>
    <mergeCell ref="S329:S331"/>
    <mergeCell ref="O326:O328"/>
    <mergeCell ref="B337:B339"/>
    <mergeCell ref="E340:E342"/>
    <mergeCell ref="B340:B342"/>
    <mergeCell ref="R317:R319"/>
    <mergeCell ref="V329:V331"/>
    <mergeCell ref="U329:U331"/>
    <mergeCell ref="T288:T292"/>
    <mergeCell ref="V302:V304"/>
    <mergeCell ref="T285:T287"/>
    <mergeCell ref="V317:V319"/>
    <mergeCell ref="V308:V310"/>
    <mergeCell ref="T311:T313"/>
    <mergeCell ref="U311:U313"/>
    <mergeCell ref="V314:V316"/>
    <mergeCell ref="U285:U287"/>
    <mergeCell ref="T293:T295"/>
    <mergeCell ref="T305:T307"/>
    <mergeCell ref="V349:V351"/>
    <mergeCell ref="U337:U339"/>
    <mergeCell ref="V337:V339"/>
    <mergeCell ref="R340:R342"/>
    <mergeCell ref="S340:S342"/>
    <mergeCell ref="V285:V287"/>
    <mergeCell ref="T326:T328"/>
    <mergeCell ref="V326:V328"/>
    <mergeCell ref="U326:U328"/>
    <mergeCell ref="S326:S328"/>
    <mergeCell ref="U302:U304"/>
    <mergeCell ref="T317:T319"/>
    <mergeCell ref="V320:V322"/>
    <mergeCell ref="S323:S325"/>
    <mergeCell ref="R308:R310"/>
    <mergeCell ref="S308:S310"/>
    <mergeCell ref="R314:R316"/>
    <mergeCell ref="R320:R322"/>
    <mergeCell ref="U317:U319"/>
    <mergeCell ref="T314:T316"/>
    <mergeCell ref="S274:S276"/>
    <mergeCell ref="S299:S301"/>
    <mergeCell ref="S317:S319"/>
    <mergeCell ref="Q364:Q366"/>
    <mergeCell ref="R364:R366"/>
    <mergeCell ref="Q340:Q342"/>
    <mergeCell ref="Q305:Q307"/>
    <mergeCell ref="Q299:Q301"/>
    <mergeCell ref="Q293:Q295"/>
    <mergeCell ref="R299:R301"/>
    <mergeCell ref="Q288:Q292"/>
    <mergeCell ref="Q320:Q322"/>
    <mergeCell ref="S352:S354"/>
    <mergeCell ref="S361:S363"/>
    <mergeCell ref="U358:U360"/>
    <mergeCell ref="Q302:Q304"/>
    <mergeCell ref="R305:R307"/>
    <mergeCell ref="Q311:Q313"/>
    <mergeCell ref="R311:R313"/>
    <mergeCell ref="S311:S313"/>
    <mergeCell ref="R346:R348"/>
    <mergeCell ref="U334:U336"/>
    <mergeCell ref="T364:T366"/>
    <mergeCell ref="S364:S366"/>
    <mergeCell ref="S346:S348"/>
    <mergeCell ref="T346:T348"/>
    <mergeCell ref="U346:U348"/>
    <mergeCell ref="S334:S336"/>
    <mergeCell ref="R361:R363"/>
    <mergeCell ref="S314:S316"/>
    <mergeCell ref="U314:U316"/>
    <mergeCell ref="V224:V226"/>
    <mergeCell ref="U221:U223"/>
    <mergeCell ref="V212:V214"/>
    <mergeCell ref="V173:V175"/>
    <mergeCell ref="U197:U199"/>
    <mergeCell ref="U200:U202"/>
    <mergeCell ref="T206:T208"/>
    <mergeCell ref="U176:U178"/>
    <mergeCell ref="U173:U175"/>
    <mergeCell ref="T185:T187"/>
    <mergeCell ref="T197:T199"/>
    <mergeCell ref="T179:T181"/>
    <mergeCell ref="V176:V178"/>
    <mergeCell ref="U206:U208"/>
    <mergeCell ref="T182:T184"/>
    <mergeCell ref="T203:T205"/>
    <mergeCell ref="U182:U184"/>
    <mergeCell ref="U218:U220"/>
    <mergeCell ref="U188:U190"/>
    <mergeCell ref="V122:V124"/>
    <mergeCell ref="V77:V79"/>
    <mergeCell ref="V98:V100"/>
    <mergeCell ref="U53:U55"/>
    <mergeCell ref="U35:U37"/>
    <mergeCell ref="S8:V8"/>
    <mergeCell ref="V107:V109"/>
    <mergeCell ref="R104:R106"/>
    <mergeCell ref="U74:U76"/>
    <mergeCell ref="V74:V76"/>
    <mergeCell ref="S107:S109"/>
    <mergeCell ref="T104:T106"/>
    <mergeCell ref="S101:S103"/>
    <mergeCell ref="V71:V73"/>
    <mergeCell ref="R83:R85"/>
    <mergeCell ref="V38:V40"/>
    <mergeCell ref="U137:U139"/>
    <mergeCell ref="T134:T136"/>
    <mergeCell ref="U134:U136"/>
    <mergeCell ref="T128:T130"/>
    <mergeCell ref="R119:R121"/>
    <mergeCell ref="V83:V85"/>
    <mergeCell ref="T71:T73"/>
    <mergeCell ref="S26:S28"/>
    <mergeCell ref="U122:U124"/>
    <mergeCell ref="R122:R124"/>
    <mergeCell ref="R116:R118"/>
    <mergeCell ref="T119:T121"/>
    <mergeCell ref="T65:T67"/>
    <mergeCell ref="U65:U67"/>
    <mergeCell ref="U98:U100"/>
    <mergeCell ref="U95:U97"/>
    <mergeCell ref="P188:P190"/>
    <mergeCell ref="P170:P172"/>
    <mergeCell ref="P179:P181"/>
    <mergeCell ref="Q224:Q226"/>
    <mergeCell ref="R224:R226"/>
    <mergeCell ref="P218:P220"/>
    <mergeCell ref="P215:P217"/>
    <mergeCell ref="Q203:Q205"/>
    <mergeCell ref="P221:P223"/>
    <mergeCell ref="Q200:Q202"/>
    <mergeCell ref="Q209:Q211"/>
    <mergeCell ref="R203:R205"/>
    <mergeCell ref="Q221:Q223"/>
    <mergeCell ref="Q170:Q172"/>
    <mergeCell ref="R173:R175"/>
    <mergeCell ref="Q173:Q175"/>
    <mergeCell ref="P194:P196"/>
    <mergeCell ref="Q194:Q196"/>
    <mergeCell ref="P185:P187"/>
    <mergeCell ref="R170:R172"/>
    <mergeCell ref="P224:P226"/>
    <mergeCell ref="Q215:Q217"/>
    <mergeCell ref="Q212:Q214"/>
    <mergeCell ref="Q197:Q199"/>
    <mergeCell ref="Q206:Q208"/>
    <mergeCell ref="R176:R178"/>
    <mergeCell ref="R182:R184"/>
    <mergeCell ref="R188:R190"/>
    <mergeCell ref="T200:T202"/>
    <mergeCell ref="Q218:Q220"/>
    <mergeCell ref="R218:R220"/>
    <mergeCell ref="S212:S214"/>
    <mergeCell ref="R215:R217"/>
    <mergeCell ref="V179:V181"/>
    <mergeCell ref="R209:R211"/>
    <mergeCell ref="T224:T226"/>
    <mergeCell ref="T221:T223"/>
    <mergeCell ref="U185:U187"/>
    <mergeCell ref="V185:V187"/>
    <mergeCell ref="S182:S184"/>
    <mergeCell ref="S218:S220"/>
    <mergeCell ref="S221:S223"/>
    <mergeCell ref="R200:R202"/>
    <mergeCell ref="R194:R196"/>
    <mergeCell ref="T209:T211"/>
    <mergeCell ref="R197:R199"/>
    <mergeCell ref="Q188:Q190"/>
    <mergeCell ref="V215:V217"/>
    <mergeCell ref="S185:S187"/>
    <mergeCell ref="S188:S190"/>
    <mergeCell ref="R191:R193"/>
    <mergeCell ref="V191:V193"/>
    <mergeCell ref="U191:U193"/>
    <mergeCell ref="R206:R208"/>
    <mergeCell ref="V197:V199"/>
    <mergeCell ref="V194:V196"/>
    <mergeCell ref="U203:U205"/>
    <mergeCell ref="V203:V205"/>
    <mergeCell ref="V221:V223"/>
    <mergeCell ref="U224:U226"/>
    <mergeCell ref="U164:U166"/>
    <mergeCell ref="U156:U158"/>
    <mergeCell ref="C227:C229"/>
    <mergeCell ref="B232:B234"/>
    <mergeCell ref="C212:C214"/>
    <mergeCell ref="E203:E205"/>
    <mergeCell ref="N209:N211"/>
    <mergeCell ref="P206:P208"/>
    <mergeCell ref="Q176:Q178"/>
    <mergeCell ref="C185:C187"/>
    <mergeCell ref="D185:D187"/>
    <mergeCell ref="E185:E187"/>
    <mergeCell ref="T212:T214"/>
    <mergeCell ref="T215:T217"/>
    <mergeCell ref="O200:O202"/>
    <mergeCell ref="O206:O208"/>
    <mergeCell ref="E221:E223"/>
    <mergeCell ref="N203:N205"/>
    <mergeCell ref="N206:N208"/>
    <mergeCell ref="N218:N220"/>
    <mergeCell ref="O197:O199"/>
    <mergeCell ref="T227:T229"/>
    <mergeCell ref="S227:S229"/>
    <mergeCell ref="R212:R214"/>
    <mergeCell ref="U215:U217"/>
    <mergeCell ref="T218:T220"/>
    <mergeCell ref="S203:S205"/>
    <mergeCell ref="T194:T196"/>
    <mergeCell ref="U194:U196"/>
    <mergeCell ref="S197:S199"/>
    <mergeCell ref="U209:U211"/>
    <mergeCell ref="U179:U181"/>
    <mergeCell ref="V227:V229"/>
    <mergeCell ref="V250:V252"/>
    <mergeCell ref="T271:T273"/>
    <mergeCell ref="V259:V261"/>
    <mergeCell ref="T262:T264"/>
    <mergeCell ref="U232:U234"/>
    <mergeCell ref="T268:T270"/>
    <mergeCell ref="U274:U276"/>
    <mergeCell ref="S259:S261"/>
    <mergeCell ref="U305:U307"/>
    <mergeCell ref="V247:V249"/>
    <mergeCell ref="S268:S270"/>
    <mergeCell ref="U271:U273"/>
    <mergeCell ref="V271:V273"/>
    <mergeCell ref="S244:S246"/>
    <mergeCell ref="O232:O234"/>
    <mergeCell ref="R227:R229"/>
    <mergeCell ref="R232:R234"/>
    <mergeCell ref="T308:T310"/>
    <mergeCell ref="U308:U310"/>
    <mergeCell ref="S296:S298"/>
    <mergeCell ref="T238:T240"/>
    <mergeCell ref="R296:R298"/>
    <mergeCell ref="S288:S292"/>
    <mergeCell ref="P285:P287"/>
    <mergeCell ref="P296:P298"/>
    <mergeCell ref="Q285:Q287"/>
    <mergeCell ref="R274:R276"/>
    <mergeCell ref="S250:S252"/>
    <mergeCell ref="V305:V307"/>
    <mergeCell ref="P241:P243"/>
    <mergeCell ref="R238:R240"/>
    <mergeCell ref="R293:R295"/>
    <mergeCell ref="Q244:Q246"/>
    <mergeCell ref="S241:S243"/>
    <mergeCell ref="S238:S240"/>
    <mergeCell ref="R250:R252"/>
    <mergeCell ref="P247:P249"/>
    <mergeCell ref="P238:P240"/>
    <mergeCell ref="R268:R270"/>
    <mergeCell ref="Q271:Q273"/>
    <mergeCell ref="P293:P295"/>
    <mergeCell ref="O296:O298"/>
    <mergeCell ref="S265:S267"/>
    <mergeCell ref="Q262:Q264"/>
    <mergeCell ref="O238:O240"/>
    <mergeCell ref="R285:R287"/>
    <mergeCell ref="R271:R273"/>
    <mergeCell ref="S271:S273"/>
    <mergeCell ref="S232:S234"/>
    <mergeCell ref="Q265:Q267"/>
    <mergeCell ref="P235:P237"/>
    <mergeCell ref="R265:R267"/>
    <mergeCell ref="T232:T234"/>
    <mergeCell ref="O235:O237"/>
    <mergeCell ref="P227:P229"/>
    <mergeCell ref="Q227:Q229"/>
    <mergeCell ref="V311:V313"/>
    <mergeCell ref="T299:T301"/>
    <mergeCell ref="V262:V264"/>
    <mergeCell ref="T259:T261"/>
    <mergeCell ref="U244:U246"/>
    <mergeCell ref="U241:U243"/>
    <mergeCell ref="U235:U237"/>
    <mergeCell ref="T274:T276"/>
    <mergeCell ref="S305:S307"/>
    <mergeCell ref="S302:S304"/>
    <mergeCell ref="S285:S287"/>
    <mergeCell ref="P244:P246"/>
    <mergeCell ref="Q247:Q249"/>
    <mergeCell ref="P250:P252"/>
    <mergeCell ref="R235:R237"/>
    <mergeCell ref="Q241:Q243"/>
    <mergeCell ref="P259:P261"/>
    <mergeCell ref="U250:U252"/>
    <mergeCell ref="P274:P276"/>
    <mergeCell ref="U247:U249"/>
    <mergeCell ref="O274:O276"/>
    <mergeCell ref="O215:O217"/>
    <mergeCell ref="O262:O264"/>
    <mergeCell ref="P262:P264"/>
    <mergeCell ref="O259:O261"/>
    <mergeCell ref="O244:O246"/>
    <mergeCell ref="Q250:Q252"/>
    <mergeCell ref="R259:R261"/>
    <mergeCell ref="Q232:Q234"/>
    <mergeCell ref="R241:R243"/>
    <mergeCell ref="Q274:Q276"/>
    <mergeCell ref="O247:O249"/>
    <mergeCell ref="U212:U214"/>
    <mergeCell ref="O224:O226"/>
    <mergeCell ref="O218:O220"/>
    <mergeCell ref="Q238:Q240"/>
    <mergeCell ref="R244:R246"/>
    <mergeCell ref="R247:R249"/>
    <mergeCell ref="T250:T252"/>
    <mergeCell ref="T244:T246"/>
    <mergeCell ref="T235:T237"/>
    <mergeCell ref="P232:P234"/>
    <mergeCell ref="Q235:Q237"/>
    <mergeCell ref="O241:O243"/>
    <mergeCell ref="E146:E149"/>
    <mergeCell ref="N134:N136"/>
    <mergeCell ref="V218:V220"/>
    <mergeCell ref="U101:U103"/>
    <mergeCell ref="Q104:Q106"/>
    <mergeCell ref="P104:P106"/>
    <mergeCell ref="R107:R109"/>
    <mergeCell ref="T156:T158"/>
    <mergeCell ref="R159:R161"/>
    <mergeCell ref="T167:T169"/>
    <mergeCell ref="P176:P178"/>
    <mergeCell ref="Q182:Q184"/>
    <mergeCell ref="V209:V211"/>
    <mergeCell ref="S176:S178"/>
    <mergeCell ref="E101:E103"/>
    <mergeCell ref="S104:S106"/>
    <mergeCell ref="Q107:Q109"/>
    <mergeCell ref="U104:U106"/>
    <mergeCell ref="V134:V136"/>
    <mergeCell ref="V156:V158"/>
    <mergeCell ref="P153:P155"/>
    <mergeCell ref="Q164:Q166"/>
    <mergeCell ref="Q140:Q142"/>
    <mergeCell ref="P134:P136"/>
    <mergeCell ref="R164:R166"/>
    <mergeCell ref="S200:S202"/>
    <mergeCell ref="S206:S208"/>
    <mergeCell ref="N200:N202"/>
    <mergeCell ref="Q191:Q193"/>
    <mergeCell ref="Q159:Q161"/>
    <mergeCell ref="P173:P175"/>
    <mergeCell ref="U153:U155"/>
    <mergeCell ref="B185:B187"/>
    <mergeCell ref="V143:V145"/>
    <mergeCell ref="S209:S211"/>
    <mergeCell ref="R221:R223"/>
    <mergeCell ref="S125:S127"/>
    <mergeCell ref="V140:V142"/>
    <mergeCell ref="V150:V152"/>
    <mergeCell ref="U159:U161"/>
    <mergeCell ref="V200:V202"/>
    <mergeCell ref="S215:S217"/>
    <mergeCell ref="P203:P205"/>
    <mergeCell ref="C200:C202"/>
    <mergeCell ref="P197:P199"/>
    <mergeCell ref="P200:P202"/>
    <mergeCell ref="R89:R91"/>
    <mergeCell ref="S89:S91"/>
    <mergeCell ref="T89:T91"/>
    <mergeCell ref="U89:U91"/>
    <mergeCell ref="V89:V91"/>
    <mergeCell ref="V153:V155"/>
    <mergeCell ref="P119:P121"/>
    <mergeCell ref="R125:R127"/>
    <mergeCell ref="T153:T155"/>
    <mergeCell ref="S164:S166"/>
    <mergeCell ref="V128:V130"/>
    <mergeCell ref="Q116:Q118"/>
    <mergeCell ref="T173:T175"/>
    <mergeCell ref="T159:T161"/>
    <mergeCell ref="T170:T172"/>
    <mergeCell ref="S167:S169"/>
    <mergeCell ref="P107:P109"/>
    <mergeCell ref="S95:S97"/>
    <mergeCell ref="P311:P313"/>
    <mergeCell ref="O250:O252"/>
    <mergeCell ref="P167:P169"/>
    <mergeCell ref="O288:O292"/>
    <mergeCell ref="O209:O211"/>
    <mergeCell ref="D194:D196"/>
    <mergeCell ref="D221:D223"/>
    <mergeCell ref="N194:N196"/>
    <mergeCell ref="N197:N199"/>
    <mergeCell ref="N215:N217"/>
    <mergeCell ref="N212:N214"/>
    <mergeCell ref="P209:P211"/>
    <mergeCell ref="N265:N267"/>
    <mergeCell ref="O265:O267"/>
    <mergeCell ref="P265:P267"/>
    <mergeCell ref="O299:O301"/>
    <mergeCell ref="O176:O178"/>
    <mergeCell ref="N241:N243"/>
    <mergeCell ref="O221:O223"/>
    <mergeCell ref="O212:O214"/>
    <mergeCell ref="E215:E217"/>
    <mergeCell ref="N227:N229"/>
    <mergeCell ref="E206:E208"/>
    <mergeCell ref="N221:N223"/>
    <mergeCell ref="N259:N261"/>
    <mergeCell ref="D305:D307"/>
    <mergeCell ref="E285:E287"/>
    <mergeCell ref="D274:D276"/>
    <mergeCell ref="D285:D287"/>
    <mergeCell ref="N250:N252"/>
    <mergeCell ref="N224:N226"/>
    <mergeCell ref="P212:P214"/>
    <mergeCell ref="V32:V34"/>
    <mergeCell ref="P1:V1"/>
    <mergeCell ref="P2:V2"/>
    <mergeCell ref="P3:V3"/>
    <mergeCell ref="P4:V4"/>
    <mergeCell ref="P5:V7"/>
    <mergeCell ref="N41:N43"/>
    <mergeCell ref="P41:P43"/>
    <mergeCell ref="Q41:Q43"/>
    <mergeCell ref="R41:R43"/>
    <mergeCell ref="S41:S43"/>
    <mergeCell ref="T41:T43"/>
    <mergeCell ref="U41:U43"/>
    <mergeCell ref="V41:V43"/>
    <mergeCell ref="O41:O43"/>
    <mergeCell ref="O38:O40"/>
    <mergeCell ref="P38:P40"/>
    <mergeCell ref="S35:S37"/>
    <mergeCell ref="Q29:Q31"/>
    <mergeCell ref="O10:O12"/>
    <mergeCell ref="R23:R25"/>
    <mergeCell ref="R38:R40"/>
    <mergeCell ref="S38:S40"/>
    <mergeCell ref="R17:R19"/>
    <mergeCell ref="Q20:Q22"/>
    <mergeCell ref="R29:R31"/>
    <mergeCell ref="S23:S25"/>
    <mergeCell ref="N9:V9"/>
    <mergeCell ref="P11:P12"/>
    <mergeCell ref="C8:N8"/>
    <mergeCell ref="H11:M11"/>
    <mergeCell ref="E20:E22"/>
    <mergeCell ref="N296:N298"/>
    <mergeCell ref="N299:N301"/>
    <mergeCell ref="N302:N304"/>
    <mergeCell ref="P74:P76"/>
    <mergeCell ref="R74:R76"/>
    <mergeCell ref="S74:S76"/>
    <mergeCell ref="T74:T76"/>
    <mergeCell ref="T125:T127"/>
    <mergeCell ref="S131:S133"/>
    <mergeCell ref="S122:S124"/>
    <mergeCell ref="T122:T124"/>
    <mergeCell ref="Q128:Q130"/>
    <mergeCell ref="V232:V234"/>
    <mergeCell ref="V244:V246"/>
    <mergeCell ref="V241:V243"/>
    <mergeCell ref="R262:R264"/>
    <mergeCell ref="V206:V208"/>
    <mergeCell ref="S235:S237"/>
    <mergeCell ref="P89:P91"/>
    <mergeCell ref="Q89:Q91"/>
    <mergeCell ref="S224:S226"/>
    <mergeCell ref="O227:O229"/>
    <mergeCell ref="O268:O270"/>
    <mergeCell ref="P268:P270"/>
    <mergeCell ref="Q268:Q270"/>
    <mergeCell ref="T247:T249"/>
    <mergeCell ref="T241:T243"/>
    <mergeCell ref="S247:S249"/>
    <mergeCell ref="U259:U261"/>
    <mergeCell ref="O285:O287"/>
    <mergeCell ref="R288:R292"/>
    <mergeCell ref="S262:S264"/>
    <mergeCell ref="O62:O64"/>
    <mergeCell ref="P62:P64"/>
    <mergeCell ref="Q62:Q64"/>
    <mergeCell ref="R62:R64"/>
    <mergeCell ref="S62:S64"/>
    <mergeCell ref="T62:T64"/>
    <mergeCell ref="U62:U64"/>
    <mergeCell ref="V62:V64"/>
    <mergeCell ref="T44:T46"/>
    <mergeCell ref="U44:U46"/>
    <mergeCell ref="V44:V46"/>
    <mergeCell ref="N51:N52"/>
    <mergeCell ref="O51:O52"/>
    <mergeCell ref="P51:P52"/>
    <mergeCell ref="Q51:Q52"/>
    <mergeCell ref="R51:R52"/>
    <mergeCell ref="S51:S52"/>
    <mergeCell ref="T51:T52"/>
    <mergeCell ref="U51:U52"/>
    <mergeCell ref="V51:V52"/>
    <mergeCell ref="V47:V49"/>
    <mergeCell ref="O47:O49"/>
    <mergeCell ref="P47:P49"/>
    <mergeCell ref="O59:O60"/>
    <mergeCell ref="P59:P60"/>
    <mergeCell ref="T56:T58"/>
    <mergeCell ref="U56:U58"/>
    <mergeCell ref="V56:V58"/>
  </mergeCells>
  <phoneticPr fontId="0" type="noConversion"/>
  <pageMargins left="0" right="0" top="0.15748031496062992" bottom="0.15748031496062992" header="0.31496062992125984" footer="0.31496062992125984"/>
  <pageSetup paperSize="9" scale="48" fitToHeight="0" orientation="landscape" r:id="rId1"/>
  <rowBreaks count="18" manualBreakCount="18">
    <brk id="28" max="21" man="1"/>
    <brk id="46" max="21" man="1"/>
    <brk id="63" max="21" man="1"/>
    <brk id="79" max="21" man="1"/>
    <brk id="94" max="21" man="1"/>
    <brk id="115" max="21" man="1"/>
    <brk id="142" max="21" man="1"/>
    <brk id="165" max="21" man="1"/>
    <brk id="191" max="21" man="1"/>
    <brk id="222" max="21" man="1"/>
    <brk id="252" max="21" man="1"/>
    <brk id="278" max="21" man="1"/>
    <brk id="304" max="21" man="1"/>
    <brk id="322" max="21" man="1"/>
    <brk id="345" max="21" man="1"/>
    <brk id="377" max="21" man="1"/>
    <brk id="419" max="23" man="1"/>
    <brk id="435" max="2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2020-04-08T08:54:11Z</cp:lastPrinted>
  <dcterms:created xsi:type="dcterms:W3CDTF">2006-09-28T05:33:49Z</dcterms:created>
  <dcterms:modified xsi:type="dcterms:W3CDTF">2025-01-31T08:39:00Z</dcterms:modified>
</cp:coreProperties>
</file>