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Лист1!$A$1:$V$257</definedName>
  </definedNames>
  <calcPr calcId="162913"/>
</workbook>
</file>

<file path=xl/calcChain.xml><?xml version="1.0" encoding="utf-8"?>
<calcChain xmlns="http://schemas.openxmlformats.org/spreadsheetml/2006/main">
  <c r="I242" i="1" l="1"/>
  <c r="J242" i="1"/>
  <c r="K242" i="1"/>
  <c r="L242" i="1"/>
  <c r="M242" i="1"/>
  <c r="H242" i="1"/>
  <c r="I241" i="1"/>
  <c r="J241" i="1"/>
  <c r="K241" i="1"/>
  <c r="L241" i="1"/>
  <c r="M241" i="1"/>
  <c r="H241" i="1"/>
  <c r="I220" i="1"/>
  <c r="J220" i="1"/>
  <c r="K220" i="1"/>
  <c r="L220" i="1"/>
  <c r="M220" i="1"/>
  <c r="I219" i="1"/>
  <c r="J219" i="1"/>
  <c r="K219" i="1"/>
  <c r="L219" i="1"/>
  <c r="M219" i="1"/>
  <c r="H220" i="1"/>
  <c r="H219" i="1"/>
  <c r="G223" i="1" l="1"/>
  <c r="G222" i="1"/>
  <c r="M221" i="1"/>
  <c r="L221" i="1"/>
  <c r="K221" i="1"/>
  <c r="J221" i="1"/>
  <c r="I221" i="1"/>
  <c r="H221" i="1"/>
  <c r="H224" i="1"/>
  <c r="I224" i="1"/>
  <c r="J224" i="1"/>
  <c r="K224" i="1"/>
  <c r="L224" i="1"/>
  <c r="M224" i="1"/>
  <c r="G225" i="1"/>
  <c r="G226" i="1"/>
  <c r="I213" i="1"/>
  <c r="J213" i="1"/>
  <c r="K213" i="1"/>
  <c r="L213" i="1"/>
  <c r="M213" i="1"/>
  <c r="I212" i="1"/>
  <c r="J212" i="1"/>
  <c r="K212" i="1"/>
  <c r="L212" i="1"/>
  <c r="M212" i="1"/>
  <c r="H213" i="1"/>
  <c r="H212" i="1"/>
  <c r="I194" i="1"/>
  <c r="J194" i="1"/>
  <c r="K194" i="1"/>
  <c r="L194" i="1"/>
  <c r="M194" i="1"/>
  <c r="I193" i="1"/>
  <c r="J193" i="1"/>
  <c r="K193" i="1"/>
  <c r="L193" i="1"/>
  <c r="M193" i="1"/>
  <c r="H194" i="1"/>
  <c r="H193" i="1"/>
  <c r="H195" i="1"/>
  <c r="I195" i="1"/>
  <c r="J195" i="1"/>
  <c r="K195" i="1"/>
  <c r="L195" i="1"/>
  <c r="M195" i="1"/>
  <c r="G196" i="1"/>
  <c r="G197" i="1"/>
  <c r="H186" i="1"/>
  <c r="M178" i="1"/>
  <c r="L178" i="1"/>
  <c r="K178" i="1"/>
  <c r="J178" i="1"/>
  <c r="I178" i="1"/>
  <c r="L186" i="1"/>
  <c r="M186" i="1"/>
  <c r="I177" i="1"/>
  <c r="J177" i="1"/>
  <c r="K177" i="1"/>
  <c r="L177" i="1"/>
  <c r="M177" i="1"/>
  <c r="H178" i="1"/>
  <c r="H177" i="1"/>
  <c r="G224" i="1" l="1"/>
  <c r="G221" i="1"/>
  <c r="G195" i="1"/>
  <c r="I142" i="1"/>
  <c r="J142" i="1"/>
  <c r="K142" i="1"/>
  <c r="L142" i="1"/>
  <c r="M142" i="1"/>
  <c r="I143" i="1"/>
  <c r="J143" i="1"/>
  <c r="K143" i="1"/>
  <c r="L143" i="1"/>
  <c r="M143" i="1"/>
  <c r="H143" i="1"/>
  <c r="H142" i="1"/>
  <c r="P144" i="1"/>
  <c r="I119" i="1"/>
  <c r="I124" i="1"/>
  <c r="J124" i="1"/>
  <c r="K124" i="1"/>
  <c r="L124" i="1"/>
  <c r="M124" i="1"/>
  <c r="H119" i="1"/>
  <c r="I120" i="1"/>
  <c r="J120" i="1"/>
  <c r="K120" i="1"/>
  <c r="L120" i="1"/>
  <c r="M120" i="1"/>
  <c r="J119" i="1"/>
  <c r="K119" i="1"/>
  <c r="L119" i="1"/>
  <c r="M119" i="1"/>
  <c r="H120" i="1"/>
  <c r="I128" i="1"/>
  <c r="J128" i="1"/>
  <c r="K128" i="1"/>
  <c r="L128" i="1"/>
  <c r="M128" i="1"/>
  <c r="H128" i="1"/>
  <c r="I104" i="1"/>
  <c r="J104" i="1"/>
  <c r="K104" i="1"/>
  <c r="L104" i="1"/>
  <c r="M104" i="1"/>
  <c r="H104" i="1"/>
  <c r="I103" i="1"/>
  <c r="J103" i="1"/>
  <c r="K103" i="1"/>
  <c r="L103" i="1"/>
  <c r="M103" i="1"/>
  <c r="H103" i="1"/>
  <c r="P114" i="1"/>
  <c r="I83" i="1" l="1"/>
  <c r="J83" i="1"/>
  <c r="K83" i="1"/>
  <c r="L83" i="1"/>
  <c r="M83" i="1"/>
  <c r="H83" i="1"/>
  <c r="I82" i="1"/>
  <c r="J82" i="1"/>
  <c r="K82" i="1"/>
  <c r="L82" i="1"/>
  <c r="M82" i="1"/>
  <c r="H82" i="1"/>
  <c r="I47" i="1"/>
  <c r="J47" i="1"/>
  <c r="K47" i="1"/>
  <c r="L47" i="1"/>
  <c r="M47" i="1"/>
  <c r="H47" i="1"/>
  <c r="I46" i="1"/>
  <c r="J46" i="1"/>
  <c r="K46" i="1"/>
  <c r="L46" i="1"/>
  <c r="M46" i="1"/>
  <c r="H46" i="1"/>
  <c r="P54" i="1"/>
  <c r="I26" i="1"/>
  <c r="J26" i="1"/>
  <c r="K26" i="1"/>
  <c r="L26" i="1"/>
  <c r="M26" i="1"/>
  <c r="I25" i="1"/>
  <c r="J25" i="1"/>
  <c r="K25" i="1"/>
  <c r="L25" i="1"/>
  <c r="M25" i="1"/>
  <c r="H26" i="1"/>
  <c r="H25" i="1"/>
  <c r="L27" i="1" l="1"/>
  <c r="L202" i="1" l="1"/>
  <c r="I230" i="1" l="1"/>
  <c r="J230" i="1"/>
  <c r="K230" i="1"/>
  <c r="L230" i="1"/>
  <c r="M230" i="1"/>
  <c r="H230" i="1"/>
  <c r="G234" i="1"/>
  <c r="G233" i="1"/>
  <c r="M232" i="1"/>
  <c r="L232" i="1"/>
  <c r="K232" i="1"/>
  <c r="J232" i="1"/>
  <c r="I232" i="1"/>
  <c r="H232" i="1"/>
  <c r="G232" i="1" l="1"/>
  <c r="G251" i="1" l="1"/>
  <c r="G250" i="1"/>
  <c r="M249" i="1"/>
  <c r="L249" i="1"/>
  <c r="K249" i="1"/>
  <c r="J249" i="1"/>
  <c r="I249" i="1"/>
  <c r="H249" i="1"/>
  <c r="G249" i="1" l="1"/>
  <c r="G71" i="1" l="1"/>
  <c r="G70" i="1"/>
  <c r="M69" i="1"/>
  <c r="L69" i="1"/>
  <c r="K69" i="1"/>
  <c r="J69" i="1"/>
  <c r="I69" i="1"/>
  <c r="H69" i="1"/>
  <c r="G69" i="1" l="1"/>
  <c r="K207" i="1"/>
  <c r="H203" i="1" l="1"/>
  <c r="H202" i="1"/>
  <c r="I184" i="1" l="1"/>
  <c r="J184" i="1"/>
  <c r="K184" i="1"/>
  <c r="L184" i="1"/>
  <c r="M184" i="1"/>
  <c r="I203" i="1" l="1"/>
  <c r="J203" i="1"/>
  <c r="K203" i="1"/>
  <c r="L203" i="1"/>
  <c r="M203" i="1"/>
  <c r="I202" i="1"/>
  <c r="J202" i="1"/>
  <c r="K202" i="1"/>
  <c r="M202" i="1"/>
  <c r="G206" i="1"/>
  <c r="G205" i="1"/>
  <c r="M204" i="1"/>
  <c r="L204" i="1"/>
  <c r="K204" i="1"/>
  <c r="J204" i="1"/>
  <c r="I204" i="1"/>
  <c r="H204" i="1"/>
  <c r="G204" i="1" l="1"/>
  <c r="H201" i="1"/>
  <c r="G248" i="1" l="1"/>
  <c r="G247" i="1"/>
  <c r="M246" i="1"/>
  <c r="L246" i="1"/>
  <c r="K246" i="1"/>
  <c r="J246" i="1"/>
  <c r="I246" i="1"/>
  <c r="H246" i="1"/>
  <c r="G245" i="1"/>
  <c r="G244" i="1"/>
  <c r="M243" i="1"/>
  <c r="L243" i="1"/>
  <c r="K243" i="1"/>
  <c r="J243" i="1"/>
  <c r="I243" i="1"/>
  <c r="H243" i="1"/>
  <c r="G243" i="1" l="1"/>
  <c r="G246" i="1"/>
  <c r="G237" i="1"/>
  <c r="G236" i="1"/>
  <c r="M235" i="1"/>
  <c r="L235" i="1"/>
  <c r="K235" i="1"/>
  <c r="J235" i="1"/>
  <c r="I235" i="1"/>
  <c r="H235" i="1"/>
  <c r="M231" i="1"/>
  <c r="L231" i="1"/>
  <c r="K231" i="1"/>
  <c r="J231" i="1"/>
  <c r="I231" i="1"/>
  <c r="H231" i="1"/>
  <c r="H229" i="1" s="1"/>
  <c r="G235" i="1" l="1"/>
  <c r="K229" i="1"/>
  <c r="M229" i="1"/>
  <c r="I229" i="1"/>
  <c r="L229" i="1"/>
  <c r="G231" i="1"/>
  <c r="G230" i="1"/>
  <c r="G229" i="1" s="1"/>
  <c r="J229" i="1"/>
  <c r="G89" i="1"/>
  <c r="G88" i="1"/>
  <c r="M87" i="1"/>
  <c r="L87" i="1"/>
  <c r="K87" i="1"/>
  <c r="J87" i="1"/>
  <c r="I87" i="1"/>
  <c r="H87" i="1"/>
  <c r="G86" i="1"/>
  <c r="G85" i="1"/>
  <c r="M84" i="1"/>
  <c r="L84" i="1"/>
  <c r="K84" i="1"/>
  <c r="J84" i="1"/>
  <c r="I84" i="1"/>
  <c r="H84" i="1"/>
  <c r="G80" i="1"/>
  <c r="G79" i="1"/>
  <c r="P78" i="1"/>
  <c r="M78" i="1"/>
  <c r="L78" i="1"/>
  <c r="K78" i="1"/>
  <c r="J78" i="1"/>
  <c r="I78" i="1"/>
  <c r="H78" i="1"/>
  <c r="M77" i="1"/>
  <c r="L77" i="1"/>
  <c r="K77" i="1"/>
  <c r="J77" i="1"/>
  <c r="I77" i="1"/>
  <c r="M76" i="1"/>
  <c r="L76" i="1"/>
  <c r="K76" i="1"/>
  <c r="J76" i="1"/>
  <c r="I76" i="1"/>
  <c r="H76" i="1"/>
  <c r="H75" i="1" s="1"/>
  <c r="L75" i="1" l="1"/>
  <c r="K75" i="1"/>
  <c r="G77" i="1"/>
  <c r="J75" i="1"/>
  <c r="G87" i="1"/>
  <c r="G84" i="1"/>
  <c r="M75" i="1"/>
  <c r="G76" i="1"/>
  <c r="G78" i="1"/>
  <c r="I75" i="1"/>
  <c r="G75" i="1" l="1"/>
  <c r="I186" i="1"/>
  <c r="J186" i="1"/>
  <c r="K186" i="1"/>
  <c r="I92" i="1"/>
  <c r="H92" i="1"/>
  <c r="I91" i="1"/>
  <c r="H91" i="1"/>
  <c r="J92" i="1" l="1"/>
  <c r="J91" i="1"/>
  <c r="M92" i="1"/>
  <c r="L92" i="1"/>
  <c r="K92" i="1"/>
  <c r="M91" i="1"/>
  <c r="L91" i="1"/>
  <c r="K91" i="1"/>
  <c r="J60" i="1" l="1"/>
  <c r="G68" i="1"/>
  <c r="G67" i="1"/>
  <c r="M66" i="1"/>
  <c r="L66" i="1"/>
  <c r="K66" i="1"/>
  <c r="J66" i="1"/>
  <c r="I66" i="1"/>
  <c r="H66" i="1"/>
  <c r="G66" i="1" l="1"/>
  <c r="G126" i="1"/>
  <c r="G125" i="1"/>
  <c r="P124" i="1"/>
  <c r="H124" i="1"/>
  <c r="G124" i="1" l="1"/>
  <c r="L150" i="1"/>
  <c r="M150" i="1"/>
  <c r="L54" i="1" l="1"/>
  <c r="M54" i="1"/>
  <c r="F11" i="2"/>
  <c r="F8" i="2"/>
  <c r="F5" i="2"/>
  <c r="F2" i="2"/>
  <c r="I156" i="1"/>
  <c r="G41" i="1" l="1"/>
  <c r="G40" i="1"/>
  <c r="M39" i="1"/>
  <c r="L39" i="1"/>
  <c r="K39" i="1"/>
  <c r="J39" i="1"/>
  <c r="I39" i="1"/>
  <c r="H39" i="1"/>
  <c r="G39" i="1" l="1"/>
  <c r="I153" i="1" l="1"/>
  <c r="J153" i="1"/>
  <c r="K153" i="1"/>
  <c r="I129" i="1" l="1"/>
  <c r="J129" i="1"/>
  <c r="K129" i="1"/>
  <c r="L129" i="1"/>
  <c r="M129" i="1"/>
  <c r="I33" i="1" l="1"/>
  <c r="J33" i="1"/>
  <c r="M30" i="1"/>
  <c r="L30" i="1"/>
  <c r="G161" i="1" l="1"/>
  <c r="G160" i="1"/>
  <c r="P159" i="1"/>
  <c r="M159" i="1"/>
  <c r="L159" i="1"/>
  <c r="K159" i="1"/>
  <c r="J159" i="1"/>
  <c r="I159" i="1"/>
  <c r="H159" i="1"/>
  <c r="G159" i="1" l="1"/>
  <c r="H153" i="1" l="1"/>
  <c r="H129" i="1"/>
  <c r="H127" i="1" l="1"/>
  <c r="G181" i="1"/>
  <c r="G180" i="1"/>
  <c r="M179" i="1"/>
  <c r="L179" i="1"/>
  <c r="K179" i="1"/>
  <c r="J179" i="1"/>
  <c r="I179" i="1"/>
  <c r="H179" i="1"/>
  <c r="H156" i="1"/>
  <c r="G132" i="1"/>
  <c r="G131" i="1"/>
  <c r="M130" i="1"/>
  <c r="L130" i="1"/>
  <c r="K130" i="1"/>
  <c r="J130" i="1"/>
  <c r="I130" i="1"/>
  <c r="H130" i="1"/>
  <c r="G179" i="1" l="1"/>
  <c r="G130" i="1"/>
  <c r="G38" i="1"/>
  <c r="G37" i="1"/>
  <c r="M36" i="1"/>
  <c r="L36" i="1"/>
  <c r="K36" i="1"/>
  <c r="J36" i="1"/>
  <c r="I36" i="1"/>
  <c r="H36" i="1"/>
  <c r="H207" i="1"/>
  <c r="G36" i="1" l="1"/>
  <c r="G194" i="1" l="1"/>
  <c r="G191" i="1"/>
  <c r="G190" i="1"/>
  <c r="M189" i="1"/>
  <c r="L189" i="1"/>
  <c r="K189" i="1"/>
  <c r="J189" i="1"/>
  <c r="I189" i="1"/>
  <c r="H189" i="1"/>
  <c r="G188" i="1"/>
  <c r="G187" i="1"/>
  <c r="M185" i="1"/>
  <c r="L185" i="1"/>
  <c r="K185" i="1"/>
  <c r="J185" i="1"/>
  <c r="I185" i="1"/>
  <c r="H185" i="1"/>
  <c r="H184" i="1"/>
  <c r="M214" i="1"/>
  <c r="L214" i="1"/>
  <c r="K214" i="1"/>
  <c r="J214" i="1"/>
  <c r="I214" i="1"/>
  <c r="H214" i="1"/>
  <c r="G216" i="1"/>
  <c r="G215" i="1"/>
  <c r="K183" i="1" l="1"/>
  <c r="G184" i="1"/>
  <c r="J183" i="1"/>
  <c r="I183" i="1"/>
  <c r="M183" i="1"/>
  <c r="G186" i="1"/>
  <c r="G185" i="1"/>
  <c r="L183" i="1"/>
  <c r="H183" i="1"/>
  <c r="G189" i="1"/>
  <c r="G214" i="1"/>
  <c r="G35" i="1"/>
  <c r="G34" i="1"/>
  <c r="M33" i="1"/>
  <c r="L33" i="1"/>
  <c r="K33" i="1"/>
  <c r="H33" i="1"/>
  <c r="G33" i="1" l="1"/>
  <c r="G183" i="1"/>
  <c r="L211" i="1"/>
  <c r="J218" i="1"/>
  <c r="G175" i="1"/>
  <c r="G174" i="1"/>
  <c r="M173" i="1"/>
  <c r="L173" i="1"/>
  <c r="K173" i="1"/>
  <c r="J173" i="1"/>
  <c r="I173" i="1"/>
  <c r="H173" i="1"/>
  <c r="M172" i="1"/>
  <c r="L172" i="1"/>
  <c r="K172" i="1"/>
  <c r="J172" i="1"/>
  <c r="I172" i="1"/>
  <c r="H172" i="1"/>
  <c r="H254" i="1" s="1"/>
  <c r="M171" i="1"/>
  <c r="M253" i="1" s="1"/>
  <c r="L171" i="1"/>
  <c r="L253" i="1" s="1"/>
  <c r="K171" i="1"/>
  <c r="K253" i="1" s="1"/>
  <c r="J171" i="1"/>
  <c r="I171" i="1"/>
  <c r="H171" i="1"/>
  <c r="H253" i="1" s="1"/>
  <c r="H211" i="1" l="1"/>
  <c r="J211" i="1"/>
  <c r="G213" i="1"/>
  <c r="H218" i="1"/>
  <c r="K211" i="1"/>
  <c r="K218" i="1"/>
  <c r="G220" i="1"/>
  <c r="L218" i="1"/>
  <c r="M211" i="1"/>
  <c r="K170" i="1"/>
  <c r="G212" i="1"/>
  <c r="G211" i="1" s="1"/>
  <c r="J170" i="1"/>
  <c r="I211" i="1"/>
  <c r="I218" i="1"/>
  <c r="M218" i="1"/>
  <c r="G219" i="1"/>
  <c r="G218" i="1" s="1"/>
  <c r="G171" i="1"/>
  <c r="L170" i="1"/>
  <c r="I170" i="1"/>
  <c r="M170" i="1"/>
  <c r="G172" i="1"/>
  <c r="H170" i="1"/>
  <c r="G173" i="1"/>
  <c r="G170" i="1" l="1"/>
  <c r="H192" i="1" l="1"/>
  <c r="H164" i="1"/>
  <c r="M156" i="1" l="1"/>
  <c r="L156" i="1"/>
  <c r="K156" i="1"/>
  <c r="J156" i="1"/>
  <c r="G158" i="1"/>
  <c r="G157" i="1"/>
  <c r="G155" i="1"/>
  <c r="G154" i="1"/>
  <c r="M153" i="1"/>
  <c r="L153" i="1"/>
  <c r="M63" i="1"/>
  <c r="L63" i="1"/>
  <c r="K63" i="1"/>
  <c r="J63" i="1"/>
  <c r="I63" i="1"/>
  <c r="H63" i="1"/>
  <c r="G65" i="1"/>
  <c r="G64" i="1"/>
  <c r="G153" i="1" l="1"/>
  <c r="G156" i="1"/>
  <c r="G63" i="1"/>
  <c r="J135" i="1" l="1"/>
  <c r="L135" i="1"/>
  <c r="L134" i="1"/>
  <c r="G113" i="1"/>
  <c r="G112" i="1"/>
  <c r="L111" i="1"/>
  <c r="L114" i="1"/>
  <c r="M111" i="1"/>
  <c r="K111" i="1"/>
  <c r="J111" i="1"/>
  <c r="I111" i="1"/>
  <c r="H111" i="1"/>
  <c r="P121" i="1"/>
  <c r="H121" i="1"/>
  <c r="G123" i="1"/>
  <c r="G122" i="1"/>
  <c r="M121" i="1"/>
  <c r="L121" i="1"/>
  <c r="K121" i="1"/>
  <c r="J121" i="1"/>
  <c r="I121" i="1"/>
  <c r="P150" i="1"/>
  <c r="L60" i="1"/>
  <c r="I253" i="1"/>
  <c r="J253" i="1"/>
  <c r="J192" i="1"/>
  <c r="K192" i="1"/>
  <c r="L192" i="1"/>
  <c r="M192" i="1"/>
  <c r="I254" i="1"/>
  <c r="J254" i="1"/>
  <c r="K254" i="1"/>
  <c r="L254" i="1"/>
  <c r="M254" i="1"/>
  <c r="I207" i="1"/>
  <c r="J207" i="1"/>
  <c r="L207" i="1"/>
  <c r="M207" i="1"/>
  <c r="G209" i="1"/>
  <c r="M163" i="1"/>
  <c r="M164" i="1"/>
  <c r="I163" i="1"/>
  <c r="I164" i="1"/>
  <c r="J163" i="1"/>
  <c r="J164" i="1"/>
  <c r="K163" i="1"/>
  <c r="L163" i="1"/>
  <c r="L164" i="1"/>
  <c r="H163" i="1"/>
  <c r="L144" i="1"/>
  <c r="M144" i="1"/>
  <c r="J147" i="1"/>
  <c r="K147" i="1"/>
  <c r="L147" i="1"/>
  <c r="M147" i="1"/>
  <c r="L108" i="1"/>
  <c r="L105" i="1"/>
  <c r="M105" i="1"/>
  <c r="L45" i="1"/>
  <c r="M45" i="1"/>
  <c r="J45" i="1"/>
  <c r="K45" i="1"/>
  <c r="L57" i="1"/>
  <c r="M57" i="1"/>
  <c r="L48" i="1"/>
  <c r="M48" i="1"/>
  <c r="L51" i="1"/>
  <c r="M51" i="1"/>
  <c r="M108" i="1"/>
  <c r="G208" i="1"/>
  <c r="G182" i="1"/>
  <c r="G193" i="1"/>
  <c r="G151" i="1"/>
  <c r="G152" i="1"/>
  <c r="G148" i="1"/>
  <c r="G149" i="1"/>
  <c r="G145" i="1"/>
  <c r="G146" i="1"/>
  <c r="G116" i="1"/>
  <c r="G115" i="1"/>
  <c r="G110" i="1"/>
  <c r="G109" i="1"/>
  <c r="G107" i="1"/>
  <c r="G106" i="1"/>
  <c r="G83" i="1"/>
  <c r="G62" i="1"/>
  <c r="G61" i="1"/>
  <c r="G59" i="1"/>
  <c r="G58" i="1"/>
  <c r="G56" i="1"/>
  <c r="G54" i="1" s="1"/>
  <c r="G55" i="1"/>
  <c r="G53" i="1"/>
  <c r="G52" i="1"/>
  <c r="G50" i="1"/>
  <c r="G49" i="1"/>
  <c r="G46" i="1"/>
  <c r="G32" i="1"/>
  <c r="G31" i="1"/>
  <c r="G29" i="1"/>
  <c r="G28" i="1"/>
  <c r="M60" i="1"/>
  <c r="K60" i="1"/>
  <c r="I60" i="1"/>
  <c r="H60" i="1"/>
  <c r="K30" i="1"/>
  <c r="J30" i="1"/>
  <c r="I30" i="1"/>
  <c r="H30" i="1"/>
  <c r="M114" i="1"/>
  <c r="K114" i="1"/>
  <c r="J114" i="1"/>
  <c r="I114" i="1"/>
  <c r="H114" i="1"/>
  <c r="J57" i="1"/>
  <c r="K57" i="1"/>
  <c r="I57" i="1"/>
  <c r="H57" i="1"/>
  <c r="K108" i="1"/>
  <c r="J108" i="1"/>
  <c r="I108" i="1"/>
  <c r="H108" i="1"/>
  <c r="K105" i="1"/>
  <c r="J105" i="1"/>
  <c r="I105" i="1"/>
  <c r="H105" i="1"/>
  <c r="H144" i="1"/>
  <c r="I144" i="1"/>
  <c r="J144" i="1"/>
  <c r="K144" i="1"/>
  <c r="H147" i="1"/>
  <c r="I147" i="1"/>
  <c r="H150" i="1"/>
  <c r="I150" i="1"/>
  <c r="J150" i="1"/>
  <c r="K150" i="1"/>
  <c r="K54" i="1"/>
  <c r="J54" i="1"/>
  <c r="I54" i="1"/>
  <c r="H54" i="1"/>
  <c r="K51" i="1"/>
  <c r="J51" i="1"/>
  <c r="I51" i="1"/>
  <c r="H51" i="1"/>
  <c r="K48" i="1"/>
  <c r="J48" i="1"/>
  <c r="I48" i="1"/>
  <c r="H48" i="1"/>
  <c r="M27" i="1"/>
  <c r="J27" i="1"/>
  <c r="K27" i="1"/>
  <c r="H27" i="1"/>
  <c r="I27" i="1"/>
  <c r="M252" i="1" l="1"/>
  <c r="K134" i="1"/>
  <c r="K176" i="1"/>
  <c r="J176" i="1"/>
  <c r="J257" i="1"/>
  <c r="M176" i="1"/>
  <c r="I176" i="1"/>
  <c r="L257" i="1"/>
  <c r="L176" i="1"/>
  <c r="I134" i="1"/>
  <c r="M135" i="1"/>
  <c r="M257" i="1" s="1"/>
  <c r="M134" i="1"/>
  <c r="I135" i="1"/>
  <c r="J134" i="1"/>
  <c r="K135" i="1"/>
  <c r="I81" i="1"/>
  <c r="I90" i="1"/>
  <c r="H81" i="1"/>
  <c r="L81" i="1"/>
  <c r="J81" i="1"/>
  <c r="J90" i="1"/>
  <c r="K81" i="1"/>
  <c r="K90" i="1"/>
  <c r="M81" i="1"/>
  <c r="M90" i="1"/>
  <c r="H252" i="1"/>
  <c r="L102" i="1"/>
  <c r="G207" i="1"/>
  <c r="J201" i="1"/>
  <c r="G121" i="1"/>
  <c r="G27" i="1"/>
  <c r="J24" i="1"/>
  <c r="G26" i="1"/>
  <c r="L24" i="1"/>
  <c r="G129" i="1"/>
  <c r="M240" i="1"/>
  <c r="I240" i="1"/>
  <c r="H24" i="1"/>
  <c r="M24" i="1"/>
  <c r="H135" i="1"/>
  <c r="G48" i="1"/>
  <c r="G57" i="1"/>
  <c r="G144" i="1"/>
  <c r="I127" i="1"/>
  <c r="L201" i="1"/>
  <c r="I118" i="1"/>
  <c r="M118" i="1"/>
  <c r="J118" i="1"/>
  <c r="G103" i="1"/>
  <c r="G242" i="1"/>
  <c r="G60" i="1"/>
  <c r="G105" i="1"/>
  <c r="G108" i="1"/>
  <c r="G114" i="1"/>
  <c r="G147" i="1"/>
  <c r="K201" i="1"/>
  <c r="K118" i="1"/>
  <c r="G202" i="1"/>
  <c r="G82" i="1"/>
  <c r="G81" i="1" s="1"/>
  <c r="G30" i="1"/>
  <c r="G51" i="1"/>
  <c r="G150" i="1"/>
  <c r="K127" i="1"/>
  <c r="M201" i="1"/>
  <c r="G111" i="1"/>
  <c r="H176" i="1"/>
  <c r="G128" i="1"/>
  <c r="J127" i="1"/>
  <c r="H118" i="1"/>
  <c r="L118" i="1"/>
  <c r="G120" i="1"/>
  <c r="G104" i="1"/>
  <c r="G203" i="1"/>
  <c r="G177" i="1"/>
  <c r="H162" i="1"/>
  <c r="M162" i="1"/>
  <c r="I162" i="1"/>
  <c r="M141" i="1"/>
  <c r="K141" i="1"/>
  <c r="G143" i="1"/>
  <c r="L141" i="1"/>
  <c r="J162" i="1"/>
  <c r="H141" i="1"/>
  <c r="J141" i="1"/>
  <c r="G142" i="1"/>
  <c r="G47" i="1"/>
  <c r="G45" i="1" s="1"/>
  <c r="H45" i="1"/>
  <c r="I45" i="1"/>
  <c r="I24" i="1"/>
  <c r="L240" i="1"/>
  <c r="J240" i="1"/>
  <c r="G241" i="1"/>
  <c r="G240" i="1" s="1"/>
  <c r="H240" i="1"/>
  <c r="K240" i="1"/>
  <c r="J102" i="1"/>
  <c r="H102" i="1"/>
  <c r="H134" i="1"/>
  <c r="I102" i="1"/>
  <c r="K102" i="1"/>
  <c r="M127" i="1"/>
  <c r="L127" i="1"/>
  <c r="G119" i="1"/>
  <c r="G163" i="1"/>
  <c r="L162" i="1"/>
  <c r="M102" i="1"/>
  <c r="I141" i="1"/>
  <c r="K24" i="1"/>
  <c r="K164" i="1"/>
  <c r="G164" i="1" s="1"/>
  <c r="I192" i="1"/>
  <c r="G192" i="1" s="1"/>
  <c r="I201" i="1"/>
  <c r="G25" i="1"/>
  <c r="G178" i="1"/>
  <c r="K162" i="1" l="1"/>
  <c r="G162" i="1"/>
  <c r="I257" i="1"/>
  <c r="I256" i="1"/>
  <c r="K257" i="1"/>
  <c r="I133" i="1"/>
  <c r="H257" i="1"/>
  <c r="M133" i="1"/>
  <c r="L133" i="1"/>
  <c r="G24" i="1"/>
  <c r="G127" i="1"/>
  <c r="K133" i="1"/>
  <c r="G102" i="1"/>
  <c r="H133" i="1"/>
  <c r="J133" i="1"/>
  <c r="I252" i="1"/>
  <c r="G135" i="1"/>
  <c r="G118" i="1"/>
  <c r="G201" i="1"/>
  <c r="G176" i="1"/>
  <c r="G141" i="1"/>
  <c r="H90" i="1"/>
  <c r="G91" i="1"/>
  <c r="M256" i="1"/>
  <c r="K252" i="1"/>
  <c r="K256" i="1"/>
  <c r="L90" i="1"/>
  <c r="G253" i="1"/>
  <c r="H256" i="1"/>
  <c r="L256" i="1"/>
  <c r="L252" i="1"/>
  <c r="G134" i="1"/>
  <c r="J252" i="1"/>
  <c r="J256" i="1"/>
  <c r="G254" i="1"/>
  <c r="G92" i="1"/>
  <c r="I255" i="1" l="1"/>
  <c r="H255" i="1"/>
  <c r="K255" i="1"/>
  <c r="J255" i="1"/>
  <c r="G133" i="1"/>
  <c r="L255" i="1"/>
  <c r="M255" i="1"/>
  <c r="G90" i="1"/>
  <c r="G256" i="1"/>
  <c r="G252" i="1"/>
  <c r="G257" i="1"/>
  <c r="G255" i="1" l="1"/>
</calcChain>
</file>

<file path=xl/comments1.xml><?xml version="1.0" encoding="utf-8"?>
<comments xmlns="http://schemas.openxmlformats.org/spreadsheetml/2006/main">
  <authors>
    <author>Автор</author>
  </authors>
  <commentList>
    <comment ref="K2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J61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79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7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8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5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8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8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0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0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0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0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0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0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1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1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I113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1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B12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48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I196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<sst xmlns="http://schemas.openxmlformats.org/spreadsheetml/2006/main" count="1016" uniqueCount="184">
  <si>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</si>
  <si>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</si>
  <si>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</si>
  <si>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</si>
  <si>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</si>
  <si>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</si>
  <si>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</si>
  <si>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</si>
  <si>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</si>
  <si>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</si>
  <si>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</si>
  <si>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</si>
  <si>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</si>
  <si>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</si>
  <si>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</si>
  <si>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</si>
  <si>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</si>
  <si>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</si>
  <si>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</si>
  <si>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</si>
  <si>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</si>
  <si>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</si>
  <si>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</si>
  <si>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</si>
  <si>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</si>
  <si>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</si>
  <si>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</si>
  <si>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</si>
  <si>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</si>
  <si>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</si>
  <si>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</si>
  <si>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</si>
  <si>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</si>
  <si>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</si>
  <si>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</si>
  <si>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</si>
  <si>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</si>
  <si>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</si>
  <si>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</si>
  <si>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</si>
  <si>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</si>
  <si>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</si>
  <si>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</si>
  <si>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</si>
  <si>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</si>
  <si>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</si>
  <si>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</si>
  <si>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</si>
  <si>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</si>
  <si>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</si>
  <si>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</si>
  <si>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</si>
  <si>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</si>
  <si>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</si>
  <si>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</si>
  <si>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</si>
  <si>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</si>
  <si>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</si>
  <si>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</si>
  <si>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</si>
  <si>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</si>
  <si>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</si>
  <si>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</si>
  <si>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</si>
  <si>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</si>
  <si>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</si>
  <si>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</si>
  <si>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</si>
  <si>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</si>
  <si>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</si>
  <si>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</si>
  <si>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</si>
  <si>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</si>
  <si>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</si>
  <si>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</si>
  <si>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</si>
  <si>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</si>
  <si>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</si>
  <si>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</si>
  <si>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</si>
  <si>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</si>
  <si>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</si>
  <si>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</si>
  <si>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</si>
  <si>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</si>
  <si>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</si>
  <si>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</si>
  <si>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</si>
  <si>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</si>
  <si>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</si>
  <si>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</si>
  <si>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</si>
  <si>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</si>
  <si>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</si>
  <si>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</si>
  <si>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</si>
  <si>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</si>
  <si>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</si>
  <si>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</si>
  <si>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</si>
  <si>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</si>
  <si>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</si>
  <si>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</si>
  <si>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</si>
  <si>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</si>
  <si>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</si>
  <si>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</si>
  <si>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</si>
  <si>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</si>
  <si>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</si>
  <si>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</si>
  <si>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</si>
  <si>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</si>
  <si>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</si>
  <si>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</si>
  <si>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</si>
  <si>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</si>
  <si>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</si>
  <si>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</si>
  <si>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</si>
  <si>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</si>
  <si>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 xml:space="preserve"> Управление строительства и ЖКК НМР</t>
  </si>
  <si>
    <t>Управление строительства и ЖКК НМР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</si>
  <si>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</si>
  <si>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</si>
  <si>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</si>
  <si>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</si>
  <si>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</si>
  <si>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</si>
  <si>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</si>
  <si>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</si>
  <si>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</si>
  <si>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</si>
  <si>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</si>
  <si>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</si>
  <si>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</si>
  <si>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</si>
  <si>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Количество объектов газоснабжения, подключенных к сети газораспределения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</si>
  <si>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</si>
  <si>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</si>
  <si>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</si>
  <si>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Количество приобретенных автомобилей для подвоза питьевой воды</t>
  </si>
  <si>
    <t xml:space="preserve">ед. 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</si>
  <si>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</si>
  <si>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</si>
  <si>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</si>
  <si>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Количество отловленных животных, не имеющих владельцев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</si>
  <si>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</si>
  <si>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</si>
  <si>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Количество ликвидированных несанкционированных свалок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</si>
  <si>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</si>
  <si>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</si>
  <si>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</si>
  <si>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</si>
  <si>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</si>
  <si>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</si>
  <si>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</si>
  <si>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</si>
  <si>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</si>
  <si>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</si>
  <si>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</si>
  <si>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</si>
  <si>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</si>
  <si>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</si>
  <si>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2:Межбюджетные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</t>
  </si>
  <si>
    <t>Мероприятие  3.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</si>
  <si>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 4. Резервный фонд Правительства Омской области</t>
  </si>
  <si>
    <t>Мероприятие 5.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</si>
  <si>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4: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</si>
  <si>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5: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</si>
  <si>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6: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</si>
  <si>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 xml:space="preserve">Мероприятие 7: Осуществление переданных государственных полномочий Омской области по возмещению стоимости услуг по погребению </t>
  </si>
  <si>
    <t>Мероприятие 8:Внесение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</si>
  <si>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</si>
  <si>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3: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</si>
  <si>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Мероприятие 4: Предоставление субсидий гражданам, ведущим ЛПХ, на возмещение части затрат по производству молока</t>
  </si>
  <si>
    <t>Количество объектов недвижимого имущества, приобретенных и переданных в собственность муниципального района в течение года</t>
  </si>
  <si>
    <t>Мероприятие 4: Руководство и управление в сфере установленных функций</t>
  </si>
  <si>
    <t>Мероприятие 5: Обеспечение выполнения функций муниципальными учреждениями</t>
  </si>
  <si>
    <t>Мероприятие 6: Проведение мероприятий по землеустройству и землепользованию</t>
  </si>
  <si>
    <t>Освоение запланированных денежных средств в полном объеме</t>
  </si>
  <si>
    <t>Мероприятие 1: Приобретение специальной техники для подвоза питьевой воды</t>
  </si>
  <si>
    <t>Мероприятие 1: Создание мест (площадок) накопления твердых коммунальных отходов и (или) на приобретение контейнеров (бункеров)</t>
  </si>
  <si>
    <t>района от 19.12.2024 № 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</si>
</sst>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82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3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13" fillId="0" borderId="2" xfId="1" applyNumberFormat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vertical="top" wrapText="1"/>
    </xf>
    <xf numFmtId="4" fontId="13" fillId="5" borderId="1" xfId="1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top"/>
    </xf>
    <xf numFmtId="4" fontId="13" fillId="3" borderId="1" xfId="0" applyNumberFormat="1" applyFont="1" applyFill="1" applyBorder="1" applyAlignment="1">
      <alignment horizontal="center" vertical="top" wrapText="1"/>
    </xf>
    <xf numFmtId="4" fontId="13" fillId="3" borderId="1" xfId="1" applyNumberFormat="1" applyFont="1" applyFill="1" applyBorder="1" applyAlignment="1">
      <alignment horizontal="center" vertical="top" wrapText="1"/>
    </xf>
    <xf numFmtId="4" fontId="13" fillId="4" borderId="1" xfId="0" applyNumberFormat="1" applyFont="1" applyFill="1" applyBorder="1" applyAlignment="1">
      <alignment horizontal="center" vertical="top" wrapText="1"/>
    </xf>
    <xf numFmtId="4" fontId="13" fillId="4" borderId="1" xfId="1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1" fontId="13" fillId="0" borderId="1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164" fontId="13" fillId="0" borderId="2" xfId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13" fillId="5" borderId="2" xfId="0" applyFont="1" applyFill="1" applyBorder="1" applyAlignment="1">
      <alignment horizontal="center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4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4" fontId="13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0" fontId="13" fillId="4" borderId="10" xfId="0" applyFont="1" applyFill="1" applyBorder="1" applyAlignment="1">
      <alignment horizontal="left" vertical="top" wrapText="1"/>
    </xf>
    <xf numFmtId="0" fontId="13" fillId="4" borderId="5" xfId="0" applyFont="1" applyFill="1" applyBorder="1" applyAlignment="1">
      <alignment horizontal="left" vertical="top" wrapText="1"/>
    </xf>
    <xf numFmtId="0" fontId="13" fillId="4" borderId="6" xfId="0" applyFont="1" applyFill="1" applyBorder="1" applyAlignment="1">
      <alignment horizontal="left" vertical="top" wrapText="1"/>
    </xf>
    <xf numFmtId="0" fontId="13" fillId="4" borderId="7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13" fillId="0" borderId="2" xfId="1" applyNumberFormat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4" fontId="13" fillId="0" borderId="3" xfId="1" applyNumberFormat="1" applyFont="1" applyFill="1" applyBorder="1" applyAlignment="1">
      <alignment horizontal="center" vertical="top" wrapText="1"/>
    </xf>
    <xf numFmtId="4" fontId="13" fillId="0" borderId="4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3" fillId="5" borderId="2" xfId="0" applyFont="1" applyFill="1" applyBorder="1" applyAlignment="1">
      <alignment horizontal="left" vertical="top" wrapText="1"/>
    </xf>
    <xf numFmtId="0" fontId="13" fillId="5" borderId="3" xfId="0" applyFont="1" applyFill="1" applyBorder="1" applyAlignment="1">
      <alignment horizontal="left" vertical="top" wrapText="1"/>
    </xf>
    <xf numFmtId="0" fontId="13" fillId="5" borderId="4" xfId="0" applyFont="1" applyFill="1" applyBorder="1" applyAlignment="1">
      <alignment horizontal="left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left" vertical="top" wrapText="1"/>
    </xf>
    <xf numFmtId="0" fontId="13" fillId="5" borderId="10" xfId="0" applyFont="1" applyFill="1" applyBorder="1" applyAlignment="1">
      <alignment horizontal="left" vertical="top" wrapText="1"/>
    </xf>
    <xf numFmtId="0" fontId="13" fillId="5" borderId="5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top" wrapText="1"/>
    </xf>
    <xf numFmtId="0" fontId="13" fillId="5" borderId="8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W269"/>
  <sheetViews>
    <sheetView tabSelected="1" view="pageBreakPreview" zoomScale="70" zoomScaleNormal="70" zoomScaleSheetLayoutView="70" workbookViewId="0">
      <pane xSplit="6" ySplit="17" topLeftCell="G250" activePane="bottomRight" state="frozen"/>
      <selection pane="topRight" activeCell="G1" sqref="G1"/>
      <selection pane="bottomLeft" activeCell="A6" sqref="A6"/>
      <selection pane="bottomRight" activeCell="B3" sqref="B3"/>
    </sheetView>
  </sheetViews>
  <sheetFormatPr defaultColWidth="9.140625" defaultRowHeight="15.75" x14ac:dyDescent="0.2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23.28515625" style="1" customWidth="1"/>
    <col min="15" max="15" width="10" style="1" customWidth="1"/>
    <col min="16" max="16" width="7.7109375" style="1" customWidth="1"/>
    <col min="17" max="17" width="8.42578125" style="1" customWidth="1"/>
    <col min="18" max="16384" width="9.140625" style="1"/>
  </cols>
  <sheetData>
    <row r="2" spans="1:23" ht="18.75" x14ac:dyDescent="0.25">
      <c r="P2" s="150" t="s">
        <v>97</v>
      </c>
      <c r="Q2" s="150"/>
      <c r="R2" s="150"/>
      <c r="S2" s="150"/>
      <c r="T2" s="150"/>
      <c r="U2" s="150"/>
      <c r="V2" s="150"/>
    </row>
    <row r="3" spans="1:23" ht="18.75" x14ac:dyDescent="0.25">
      <c r="P3" s="150" t="s">
        <v>98</v>
      </c>
      <c r="Q3" s="150"/>
      <c r="R3" s="150"/>
      <c r="S3" s="150"/>
      <c r="T3" s="150"/>
      <c r="U3" s="150"/>
      <c r="V3" s="150"/>
    </row>
    <row r="4" spans="1:23" ht="18.75" customHeight="1" x14ac:dyDescent="0.25">
      <c r="P4" s="150" t="s">
        <v>183</v>
      </c>
      <c r="Q4" s="150"/>
      <c r="R4" s="150"/>
      <c r="S4" s="150"/>
      <c r="T4" s="150"/>
      <c r="U4" s="150"/>
      <c r="V4" s="150"/>
    </row>
    <row r="5" spans="1:23" ht="18.75" x14ac:dyDescent="0.25">
      <c r="P5" s="150" t="s">
        <v>85</v>
      </c>
      <c r="Q5" s="150"/>
      <c r="R5" s="150"/>
      <c r="S5" s="150"/>
      <c r="T5" s="150"/>
      <c r="U5" s="150"/>
      <c r="V5" s="150"/>
    </row>
    <row r="6" spans="1:23" ht="18.75" x14ac:dyDescent="0.25">
      <c r="P6" s="141" t="s">
        <v>86</v>
      </c>
      <c r="Q6" s="141"/>
      <c r="R6" s="141"/>
      <c r="S6" s="141"/>
      <c r="T6" s="141"/>
      <c r="U6" s="141"/>
      <c r="V6" s="141"/>
      <c r="W6" s="142"/>
    </row>
    <row r="7" spans="1:23" ht="18.75" x14ac:dyDescent="0.25">
      <c r="P7" s="150" t="s">
        <v>87</v>
      </c>
      <c r="Q7" s="150"/>
      <c r="R7" s="150"/>
      <c r="S7" s="150"/>
      <c r="T7" s="150"/>
      <c r="U7" s="150"/>
      <c r="V7" s="150"/>
    </row>
    <row r="9" spans="1:23" ht="18.75" x14ac:dyDescent="0.25">
      <c r="A9" s="209" t="s">
        <v>88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</row>
    <row r="10" spans="1:23" ht="18.75" x14ac:dyDescent="0.25">
      <c r="A10" s="209" t="s">
        <v>89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</row>
    <row r="13" spans="1:23" x14ac:dyDescent="0.25">
      <c r="A13" s="151" t="s">
        <v>27</v>
      </c>
      <c r="B13" s="151" t="s">
        <v>12</v>
      </c>
      <c r="C13" s="151" t="s">
        <v>13</v>
      </c>
      <c r="D13" s="151"/>
      <c r="E13" s="166" t="s">
        <v>28</v>
      </c>
      <c r="F13" s="151" t="s">
        <v>14</v>
      </c>
      <c r="G13" s="151"/>
      <c r="H13" s="151"/>
      <c r="I13" s="151"/>
      <c r="J13" s="151"/>
      <c r="K13" s="151"/>
      <c r="L13" s="151"/>
      <c r="M13" s="151"/>
      <c r="N13" s="151" t="s">
        <v>30</v>
      </c>
      <c r="O13" s="151"/>
      <c r="P13" s="151"/>
      <c r="Q13" s="151"/>
      <c r="R13" s="151"/>
      <c r="S13" s="151"/>
      <c r="T13" s="151"/>
      <c r="U13" s="151"/>
      <c r="V13" s="151"/>
      <c r="W13" s="2"/>
    </row>
    <row r="14" spans="1:23" x14ac:dyDescent="0.25">
      <c r="A14" s="151"/>
      <c r="B14" s="151"/>
      <c r="C14" s="151"/>
      <c r="D14" s="151"/>
      <c r="E14" s="167"/>
      <c r="F14" s="151" t="s">
        <v>15</v>
      </c>
      <c r="G14" s="151" t="s">
        <v>16</v>
      </c>
      <c r="H14" s="151"/>
      <c r="I14" s="151"/>
      <c r="J14" s="151"/>
      <c r="K14" s="151"/>
      <c r="L14" s="151"/>
      <c r="M14" s="151"/>
      <c r="N14" s="151" t="s">
        <v>17</v>
      </c>
      <c r="O14" s="151" t="s">
        <v>18</v>
      </c>
      <c r="P14" s="151" t="s">
        <v>19</v>
      </c>
      <c r="Q14" s="151"/>
      <c r="R14" s="151"/>
      <c r="S14" s="151"/>
      <c r="T14" s="151"/>
      <c r="U14" s="151"/>
      <c r="V14" s="151"/>
      <c r="W14" s="2"/>
    </row>
    <row r="15" spans="1:23" ht="34.5" customHeight="1" x14ac:dyDescent="0.25">
      <c r="A15" s="151"/>
      <c r="B15" s="151"/>
      <c r="C15" s="166" t="s">
        <v>20</v>
      </c>
      <c r="D15" s="166" t="s">
        <v>21</v>
      </c>
      <c r="E15" s="167"/>
      <c r="F15" s="151"/>
      <c r="G15" s="151" t="s">
        <v>22</v>
      </c>
      <c r="H15" s="151" t="s">
        <v>29</v>
      </c>
      <c r="I15" s="151"/>
      <c r="J15" s="151"/>
      <c r="K15" s="151"/>
      <c r="L15" s="151"/>
      <c r="M15" s="151"/>
      <c r="N15" s="151"/>
      <c r="O15" s="151"/>
      <c r="P15" s="151" t="s">
        <v>24</v>
      </c>
      <c r="Q15" s="151" t="s">
        <v>23</v>
      </c>
      <c r="R15" s="151"/>
      <c r="S15" s="151"/>
      <c r="T15" s="151"/>
      <c r="U15" s="151"/>
      <c r="V15" s="151"/>
      <c r="W15" s="2"/>
    </row>
    <row r="16" spans="1:23" ht="46.5" customHeight="1" x14ac:dyDescent="0.25">
      <c r="A16" s="151"/>
      <c r="B16" s="151"/>
      <c r="C16" s="168"/>
      <c r="D16" s="168"/>
      <c r="E16" s="168"/>
      <c r="F16" s="151"/>
      <c r="G16" s="151"/>
      <c r="H16" s="66">
        <v>2025</v>
      </c>
      <c r="I16" s="3">
        <v>2026</v>
      </c>
      <c r="J16" s="3">
        <v>2027</v>
      </c>
      <c r="K16" s="3">
        <v>2028</v>
      </c>
      <c r="L16" s="3">
        <v>2029</v>
      </c>
      <c r="M16" s="3">
        <v>2030</v>
      </c>
      <c r="N16" s="151"/>
      <c r="O16" s="151"/>
      <c r="P16" s="151"/>
      <c r="Q16" s="3">
        <v>2025</v>
      </c>
      <c r="R16" s="3">
        <v>2026</v>
      </c>
      <c r="S16" s="3">
        <v>2027</v>
      </c>
      <c r="T16" s="3">
        <v>2028</v>
      </c>
      <c r="U16" s="3">
        <v>2029</v>
      </c>
      <c r="V16" s="3">
        <v>2030</v>
      </c>
      <c r="W16" s="2"/>
    </row>
    <row r="17" spans="1:23" s="6" customFormat="1" x14ac:dyDescent="0.25">
      <c r="A17" s="3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  <c r="K17" s="4">
        <v>11</v>
      </c>
      <c r="L17" s="4">
        <v>12</v>
      </c>
      <c r="M17" s="4">
        <v>13</v>
      </c>
      <c r="N17" s="4">
        <v>16</v>
      </c>
      <c r="O17" s="4">
        <v>17</v>
      </c>
      <c r="P17" s="4">
        <v>18</v>
      </c>
      <c r="Q17" s="4">
        <v>19</v>
      </c>
      <c r="R17" s="4">
        <v>20</v>
      </c>
      <c r="S17" s="4">
        <v>21</v>
      </c>
      <c r="T17" s="4">
        <v>22</v>
      </c>
      <c r="U17" s="4">
        <v>23</v>
      </c>
      <c r="V17" s="4">
        <v>24</v>
      </c>
      <c r="W17" s="5"/>
    </row>
    <row r="18" spans="1:23" ht="33.75" customHeight="1" x14ac:dyDescent="0.25">
      <c r="A18" s="181" t="s">
        <v>55</v>
      </c>
      <c r="B18" s="181"/>
      <c r="C18" s="20">
        <v>2025</v>
      </c>
      <c r="D18" s="20">
        <v>2030</v>
      </c>
      <c r="E18" s="20" t="s">
        <v>25</v>
      </c>
      <c r="F18" s="20" t="s">
        <v>25</v>
      </c>
      <c r="G18" s="67" t="s">
        <v>25</v>
      </c>
      <c r="H18" s="67" t="s">
        <v>25</v>
      </c>
      <c r="I18" s="67" t="s">
        <v>25</v>
      </c>
      <c r="J18" s="67" t="s">
        <v>25</v>
      </c>
      <c r="K18" s="67" t="s">
        <v>25</v>
      </c>
      <c r="L18" s="67" t="s">
        <v>25</v>
      </c>
      <c r="M18" s="67" t="s">
        <v>25</v>
      </c>
      <c r="N18" s="3" t="s">
        <v>25</v>
      </c>
      <c r="O18" s="3" t="s">
        <v>25</v>
      </c>
      <c r="P18" s="3" t="s">
        <v>25</v>
      </c>
      <c r="Q18" s="3" t="s">
        <v>25</v>
      </c>
      <c r="R18" s="3" t="s">
        <v>25</v>
      </c>
      <c r="S18" s="3" t="s">
        <v>25</v>
      </c>
      <c r="T18" s="3" t="s">
        <v>25</v>
      </c>
      <c r="U18" s="3" t="s">
        <v>25</v>
      </c>
      <c r="V18" s="3" t="s">
        <v>25</v>
      </c>
      <c r="W18" s="2"/>
    </row>
    <row r="19" spans="1:23" ht="63" customHeight="1" x14ac:dyDescent="0.25">
      <c r="A19" s="181" t="s">
        <v>62</v>
      </c>
      <c r="B19" s="181"/>
      <c r="C19" s="20">
        <v>2025</v>
      </c>
      <c r="D19" s="20">
        <v>2030</v>
      </c>
      <c r="E19" s="20" t="s">
        <v>25</v>
      </c>
      <c r="F19" s="20" t="s">
        <v>25</v>
      </c>
      <c r="G19" s="67" t="s">
        <v>25</v>
      </c>
      <c r="H19" s="67" t="s">
        <v>25</v>
      </c>
      <c r="I19" s="67" t="s">
        <v>25</v>
      </c>
      <c r="J19" s="67" t="s">
        <v>25</v>
      </c>
      <c r="K19" s="67" t="s">
        <v>25</v>
      </c>
      <c r="L19" s="67" t="s">
        <v>25</v>
      </c>
      <c r="M19" s="67" t="s">
        <v>25</v>
      </c>
      <c r="N19" s="3" t="s">
        <v>25</v>
      </c>
      <c r="O19" s="3" t="s">
        <v>25</v>
      </c>
      <c r="P19" s="3" t="s">
        <v>25</v>
      </c>
      <c r="Q19" s="3" t="s">
        <v>25</v>
      </c>
      <c r="R19" s="3" t="s">
        <v>25</v>
      </c>
      <c r="S19" s="3" t="s">
        <v>25</v>
      </c>
      <c r="T19" s="3" t="s">
        <v>25</v>
      </c>
      <c r="U19" s="3" t="s">
        <v>25</v>
      </c>
      <c r="V19" s="3" t="s">
        <v>25</v>
      </c>
      <c r="W19" s="2"/>
    </row>
    <row r="20" spans="1:23" ht="96" customHeight="1" x14ac:dyDescent="0.25">
      <c r="A20" s="181" t="s">
        <v>64</v>
      </c>
      <c r="B20" s="181"/>
      <c r="C20" s="20">
        <v>2025</v>
      </c>
      <c r="D20" s="20">
        <v>2030</v>
      </c>
      <c r="E20" s="20" t="s">
        <v>25</v>
      </c>
      <c r="F20" s="20" t="s">
        <v>25</v>
      </c>
      <c r="G20" s="67" t="s">
        <v>25</v>
      </c>
      <c r="H20" s="67" t="s">
        <v>25</v>
      </c>
      <c r="I20" s="67" t="s">
        <v>25</v>
      </c>
      <c r="J20" s="67" t="s">
        <v>25</v>
      </c>
      <c r="K20" s="67" t="s">
        <v>25</v>
      </c>
      <c r="L20" s="67" t="s">
        <v>25</v>
      </c>
      <c r="M20" s="67" t="s">
        <v>25</v>
      </c>
      <c r="N20" s="3" t="s">
        <v>25</v>
      </c>
      <c r="O20" s="3" t="s">
        <v>25</v>
      </c>
      <c r="P20" s="3" t="s">
        <v>25</v>
      </c>
      <c r="Q20" s="3" t="s">
        <v>25</v>
      </c>
      <c r="R20" s="3" t="s">
        <v>25</v>
      </c>
      <c r="S20" s="3" t="s">
        <v>25</v>
      </c>
      <c r="T20" s="3" t="s">
        <v>25</v>
      </c>
      <c r="U20" s="3" t="s">
        <v>25</v>
      </c>
      <c r="V20" s="3" t="s">
        <v>25</v>
      </c>
      <c r="W20" s="2"/>
    </row>
    <row r="21" spans="1:23" ht="15.75" customHeight="1" x14ac:dyDescent="0.25">
      <c r="A21" s="185"/>
      <c r="B21" s="185" t="s">
        <v>63</v>
      </c>
      <c r="C21" s="182">
        <v>2025</v>
      </c>
      <c r="D21" s="182">
        <v>2030</v>
      </c>
      <c r="E21" s="182" t="s">
        <v>25</v>
      </c>
      <c r="F21" s="182" t="s">
        <v>25</v>
      </c>
      <c r="G21" s="201" t="s">
        <v>25</v>
      </c>
      <c r="H21" s="201" t="s">
        <v>25</v>
      </c>
      <c r="I21" s="201" t="s">
        <v>25</v>
      </c>
      <c r="J21" s="201" t="s">
        <v>25</v>
      </c>
      <c r="K21" s="201" t="s">
        <v>25</v>
      </c>
      <c r="L21" s="201" t="s">
        <v>7</v>
      </c>
      <c r="M21" s="201" t="s">
        <v>25</v>
      </c>
      <c r="N21" s="166" t="s">
        <v>25</v>
      </c>
      <c r="O21" s="166" t="s">
        <v>25</v>
      </c>
      <c r="P21" s="166" t="s">
        <v>25</v>
      </c>
      <c r="Q21" s="166" t="s">
        <v>25</v>
      </c>
      <c r="R21" s="166" t="s">
        <v>25</v>
      </c>
      <c r="S21" s="166" t="s">
        <v>25</v>
      </c>
      <c r="T21" s="166" t="s">
        <v>25</v>
      </c>
      <c r="U21" s="166" t="s">
        <v>25</v>
      </c>
      <c r="V21" s="166" t="s">
        <v>25</v>
      </c>
      <c r="W21" s="2"/>
    </row>
    <row r="22" spans="1:23" x14ac:dyDescent="0.25">
      <c r="A22" s="186"/>
      <c r="B22" s="186"/>
      <c r="C22" s="183"/>
      <c r="D22" s="183"/>
      <c r="E22" s="183"/>
      <c r="F22" s="183"/>
      <c r="G22" s="210"/>
      <c r="H22" s="210"/>
      <c r="I22" s="210"/>
      <c r="J22" s="210"/>
      <c r="K22" s="210"/>
      <c r="L22" s="210"/>
      <c r="M22" s="210"/>
      <c r="N22" s="167"/>
      <c r="O22" s="167"/>
      <c r="P22" s="167"/>
      <c r="Q22" s="167"/>
      <c r="R22" s="167"/>
      <c r="S22" s="167"/>
      <c r="T22" s="167"/>
      <c r="U22" s="167"/>
      <c r="V22" s="167"/>
      <c r="W22" s="2"/>
    </row>
    <row r="23" spans="1:23" x14ac:dyDescent="0.25">
      <c r="A23" s="186"/>
      <c r="B23" s="186"/>
      <c r="C23" s="183"/>
      <c r="D23" s="183"/>
      <c r="E23" s="184"/>
      <c r="F23" s="184"/>
      <c r="G23" s="211"/>
      <c r="H23" s="211"/>
      <c r="I23" s="211"/>
      <c r="J23" s="211"/>
      <c r="K23" s="211"/>
      <c r="L23" s="211"/>
      <c r="M23" s="211"/>
      <c r="N23" s="168"/>
      <c r="O23" s="168"/>
      <c r="P23" s="168"/>
      <c r="Q23" s="168"/>
      <c r="R23" s="168"/>
      <c r="S23" s="168"/>
      <c r="T23" s="168"/>
      <c r="U23" s="168"/>
      <c r="V23" s="168"/>
      <c r="W23" s="2"/>
    </row>
    <row r="24" spans="1:23" ht="15.75" customHeight="1" x14ac:dyDescent="0.25">
      <c r="A24" s="181"/>
      <c r="B24" s="181" t="s">
        <v>36</v>
      </c>
      <c r="C24" s="175">
        <v>2025</v>
      </c>
      <c r="D24" s="175">
        <v>2030</v>
      </c>
      <c r="E24" s="185" t="s">
        <v>37</v>
      </c>
      <c r="F24" s="19" t="s">
        <v>26</v>
      </c>
      <c r="G24" s="68">
        <f>G25+G26</f>
        <v>415881418.87</v>
      </c>
      <c r="H24" s="68">
        <f>H25+H26</f>
        <v>65102095.060000002</v>
      </c>
      <c r="I24" s="68">
        <f t="shared" ref="I24:M24" si="0">I25+I26</f>
        <v>71415744.609999999</v>
      </c>
      <c r="J24" s="68">
        <f t="shared" si="0"/>
        <v>69840894.799999997</v>
      </c>
      <c r="K24" s="68">
        <f t="shared" si="0"/>
        <v>69840894.799999997</v>
      </c>
      <c r="L24" s="68">
        <f t="shared" si="0"/>
        <v>69840894.799999997</v>
      </c>
      <c r="M24" s="68">
        <f t="shared" si="0"/>
        <v>69840894.799999997</v>
      </c>
      <c r="N24" s="151" t="s">
        <v>25</v>
      </c>
      <c r="O24" s="151" t="s">
        <v>25</v>
      </c>
      <c r="P24" s="151" t="s">
        <v>25</v>
      </c>
      <c r="Q24" s="151" t="s">
        <v>25</v>
      </c>
      <c r="R24" s="151" t="s">
        <v>25</v>
      </c>
      <c r="S24" s="151" t="s">
        <v>25</v>
      </c>
      <c r="T24" s="151" t="s">
        <v>25</v>
      </c>
      <c r="U24" s="151" t="s">
        <v>25</v>
      </c>
      <c r="V24" s="151" t="s">
        <v>25</v>
      </c>
      <c r="W24" s="2"/>
    </row>
    <row r="25" spans="1:23" ht="63" customHeight="1" x14ac:dyDescent="0.25">
      <c r="A25" s="181"/>
      <c r="B25" s="181"/>
      <c r="C25" s="175"/>
      <c r="D25" s="175"/>
      <c r="E25" s="186"/>
      <c r="F25" s="19" t="s">
        <v>31</v>
      </c>
      <c r="G25" s="68">
        <f>SUM(H25:M25)</f>
        <v>218067325.87</v>
      </c>
      <c r="H25" s="68">
        <f>H28+H31+H34+H37+H40</f>
        <v>25539277.059999999</v>
      </c>
      <c r="I25" s="68">
        <f t="shared" ref="I25:M25" si="1">I28+I31+I34+I37+I40</f>
        <v>39765489.609999999</v>
      </c>
      <c r="J25" s="68">
        <f t="shared" si="1"/>
        <v>38190639.799999997</v>
      </c>
      <c r="K25" s="68">
        <f t="shared" si="1"/>
        <v>38190639.799999997</v>
      </c>
      <c r="L25" s="68">
        <f t="shared" si="1"/>
        <v>38190639.799999997</v>
      </c>
      <c r="M25" s="68">
        <f t="shared" si="1"/>
        <v>38190639.799999997</v>
      </c>
      <c r="N25" s="151"/>
      <c r="O25" s="151"/>
      <c r="P25" s="151"/>
      <c r="Q25" s="151"/>
      <c r="R25" s="151"/>
      <c r="S25" s="151"/>
      <c r="T25" s="151"/>
      <c r="U25" s="151"/>
      <c r="V25" s="151"/>
      <c r="W25" s="2"/>
    </row>
    <row r="26" spans="1:23" ht="47.25" x14ac:dyDescent="0.25">
      <c r="A26" s="181"/>
      <c r="B26" s="181"/>
      <c r="C26" s="175"/>
      <c r="D26" s="175"/>
      <c r="E26" s="186"/>
      <c r="F26" s="19" t="s">
        <v>32</v>
      </c>
      <c r="G26" s="68">
        <f>SUM(H26:M26)</f>
        <v>197814093</v>
      </c>
      <c r="H26" s="67">
        <f>H29+H32+H35+H38+H41</f>
        <v>39562818</v>
      </c>
      <c r="I26" s="67">
        <f t="shared" ref="I26:M26" si="2">I29+I32+I35+I38+I41</f>
        <v>31650255</v>
      </c>
      <c r="J26" s="67">
        <f t="shared" si="2"/>
        <v>31650255</v>
      </c>
      <c r="K26" s="67">
        <f t="shared" si="2"/>
        <v>31650255</v>
      </c>
      <c r="L26" s="67">
        <f t="shared" si="2"/>
        <v>31650255</v>
      </c>
      <c r="M26" s="67">
        <f t="shared" si="2"/>
        <v>31650255</v>
      </c>
      <c r="N26" s="151"/>
      <c r="O26" s="151"/>
      <c r="P26" s="151"/>
      <c r="Q26" s="151"/>
      <c r="R26" s="151"/>
      <c r="S26" s="151"/>
      <c r="T26" s="151"/>
      <c r="U26" s="151"/>
      <c r="V26" s="151"/>
      <c r="W26" s="2"/>
    </row>
    <row r="27" spans="1:23" ht="15.75" customHeight="1" x14ac:dyDescent="0.25">
      <c r="A27" s="181"/>
      <c r="B27" s="181" t="s">
        <v>1</v>
      </c>
      <c r="C27" s="175">
        <v>2025</v>
      </c>
      <c r="D27" s="175">
        <v>2030</v>
      </c>
      <c r="E27" s="185" t="s">
        <v>37</v>
      </c>
      <c r="F27" s="19" t="s">
        <v>26</v>
      </c>
      <c r="G27" s="68">
        <f t="shared" ref="G27:M27" si="3">G28+G29</f>
        <v>34000000</v>
      </c>
      <c r="H27" s="68">
        <f t="shared" si="3"/>
        <v>4000000</v>
      </c>
      <c r="I27" s="68">
        <f t="shared" si="3"/>
        <v>6000000</v>
      </c>
      <c r="J27" s="68">
        <f t="shared" si="3"/>
        <v>6000000</v>
      </c>
      <c r="K27" s="68">
        <f t="shared" si="3"/>
        <v>6000000</v>
      </c>
      <c r="L27" s="68">
        <f t="shared" si="3"/>
        <v>6000000</v>
      </c>
      <c r="M27" s="68">
        <f t="shared" si="3"/>
        <v>6000000</v>
      </c>
      <c r="N27" s="151" t="s">
        <v>57</v>
      </c>
      <c r="O27" s="151" t="s">
        <v>58</v>
      </c>
      <c r="P27" s="151"/>
      <c r="Q27" s="151">
        <v>100</v>
      </c>
      <c r="R27" s="151">
        <v>100</v>
      </c>
      <c r="S27" s="151">
        <v>100</v>
      </c>
      <c r="T27" s="151">
        <v>100</v>
      </c>
      <c r="U27" s="151">
        <v>100</v>
      </c>
      <c r="V27" s="151">
        <v>100</v>
      </c>
      <c r="W27" s="2"/>
    </row>
    <row r="28" spans="1:23" ht="63" customHeight="1" x14ac:dyDescent="0.25">
      <c r="A28" s="181"/>
      <c r="B28" s="181"/>
      <c r="C28" s="175"/>
      <c r="D28" s="175"/>
      <c r="E28" s="186"/>
      <c r="F28" s="19" t="s">
        <v>31</v>
      </c>
      <c r="G28" s="68">
        <f>SUM(H28:M28)</f>
        <v>34000000</v>
      </c>
      <c r="H28" s="68">
        <v>4000000</v>
      </c>
      <c r="I28" s="68">
        <v>6000000</v>
      </c>
      <c r="J28" s="68">
        <v>6000000</v>
      </c>
      <c r="K28" s="68">
        <v>6000000</v>
      </c>
      <c r="L28" s="68">
        <v>6000000</v>
      </c>
      <c r="M28" s="68">
        <v>6000000</v>
      </c>
      <c r="N28" s="151"/>
      <c r="O28" s="151"/>
      <c r="P28" s="151"/>
      <c r="Q28" s="151"/>
      <c r="R28" s="151"/>
      <c r="S28" s="151"/>
      <c r="T28" s="151"/>
      <c r="U28" s="151"/>
      <c r="V28" s="151"/>
      <c r="W28" s="2"/>
    </row>
    <row r="29" spans="1:23" ht="48.75" customHeight="1" x14ac:dyDescent="0.25">
      <c r="A29" s="181"/>
      <c r="B29" s="181"/>
      <c r="C29" s="175"/>
      <c r="D29" s="175"/>
      <c r="E29" s="186"/>
      <c r="F29" s="19" t="s">
        <v>32</v>
      </c>
      <c r="G29" s="68">
        <f>SUM(H29:M29)</f>
        <v>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67">
        <v>0</v>
      </c>
      <c r="N29" s="151"/>
      <c r="O29" s="151"/>
      <c r="P29" s="151"/>
      <c r="Q29" s="151"/>
      <c r="R29" s="151"/>
      <c r="S29" s="151"/>
      <c r="T29" s="151"/>
      <c r="U29" s="151"/>
      <c r="V29" s="151"/>
      <c r="W29" s="2"/>
    </row>
    <row r="30" spans="1:23" ht="21.75" customHeight="1" x14ac:dyDescent="0.25">
      <c r="A30" s="181"/>
      <c r="B30" s="181" t="s">
        <v>2</v>
      </c>
      <c r="C30" s="175">
        <v>2025</v>
      </c>
      <c r="D30" s="175">
        <v>2030</v>
      </c>
      <c r="E30" s="185" t="s">
        <v>37</v>
      </c>
      <c r="F30" s="19" t="s">
        <v>26</v>
      </c>
      <c r="G30" s="68">
        <f t="shared" ref="G30:M30" si="4">G31+G32</f>
        <v>184067325.87</v>
      </c>
      <c r="H30" s="68">
        <f t="shared" si="4"/>
        <v>21539277.059999999</v>
      </c>
      <c r="I30" s="68">
        <f t="shared" si="4"/>
        <v>33765489.609999999</v>
      </c>
      <c r="J30" s="68">
        <f t="shared" si="4"/>
        <v>32190639.800000001</v>
      </c>
      <c r="K30" s="68">
        <f t="shared" si="4"/>
        <v>32190639.800000001</v>
      </c>
      <c r="L30" s="68">
        <f t="shared" si="4"/>
        <v>32190639.800000001</v>
      </c>
      <c r="M30" s="68">
        <f t="shared" si="4"/>
        <v>32190639.800000001</v>
      </c>
      <c r="N30" s="151" t="s">
        <v>71</v>
      </c>
      <c r="O30" s="151" t="s">
        <v>58</v>
      </c>
      <c r="P30" s="151"/>
      <c r="Q30" s="151">
        <v>100</v>
      </c>
      <c r="R30" s="151">
        <v>100</v>
      </c>
      <c r="S30" s="151">
        <v>100</v>
      </c>
      <c r="T30" s="151">
        <v>100</v>
      </c>
      <c r="U30" s="151">
        <v>100</v>
      </c>
      <c r="V30" s="151">
        <v>100</v>
      </c>
      <c r="W30" s="2"/>
    </row>
    <row r="31" spans="1:23" ht="67.5" customHeight="1" x14ac:dyDescent="0.25">
      <c r="A31" s="181"/>
      <c r="B31" s="181"/>
      <c r="C31" s="175"/>
      <c r="D31" s="175"/>
      <c r="E31" s="186"/>
      <c r="F31" s="19" t="s">
        <v>31</v>
      </c>
      <c r="G31" s="68">
        <f>SUM(H31:M31)</f>
        <v>184067325.87</v>
      </c>
      <c r="H31" s="68">
        <v>21539277.059999999</v>
      </c>
      <c r="I31" s="68">
        <v>33765489.609999999</v>
      </c>
      <c r="J31" s="68">
        <v>32190639.800000001</v>
      </c>
      <c r="K31" s="68">
        <v>32190639.800000001</v>
      </c>
      <c r="L31" s="68">
        <v>32190639.800000001</v>
      </c>
      <c r="M31" s="68">
        <v>32190639.800000001</v>
      </c>
      <c r="N31" s="151"/>
      <c r="O31" s="151"/>
      <c r="P31" s="151"/>
      <c r="Q31" s="151"/>
      <c r="R31" s="151"/>
      <c r="S31" s="151"/>
      <c r="T31" s="151"/>
      <c r="U31" s="151"/>
      <c r="V31" s="151"/>
      <c r="W31" s="2"/>
    </row>
    <row r="32" spans="1:23" ht="47.25" x14ac:dyDescent="0.25">
      <c r="A32" s="181"/>
      <c r="B32" s="181"/>
      <c r="C32" s="175"/>
      <c r="D32" s="175"/>
      <c r="E32" s="186"/>
      <c r="F32" s="19" t="s">
        <v>32</v>
      </c>
      <c r="G32" s="68">
        <f>SUM(H32:M32)</f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151"/>
      <c r="O32" s="151"/>
      <c r="P32" s="151"/>
      <c r="Q32" s="151"/>
      <c r="R32" s="151"/>
      <c r="S32" s="151"/>
      <c r="T32" s="151"/>
      <c r="U32" s="151"/>
      <c r="V32" s="151"/>
      <c r="W32" s="2"/>
    </row>
    <row r="33" spans="1:23" s="50" customFormat="1" ht="31.5" x14ac:dyDescent="0.25">
      <c r="A33" s="46"/>
      <c r="B33" s="185" t="s">
        <v>165</v>
      </c>
      <c r="C33" s="175">
        <v>2025</v>
      </c>
      <c r="D33" s="175">
        <v>2030</v>
      </c>
      <c r="E33" s="185" t="s">
        <v>37</v>
      </c>
      <c r="F33" s="47" t="s">
        <v>26</v>
      </c>
      <c r="G33" s="67">
        <f t="shared" ref="G33:G35" si="5">H33+I33+J33+K33+L33+M33</f>
        <v>197814093</v>
      </c>
      <c r="H33" s="69">
        <f>H34+H35</f>
        <v>39562818</v>
      </c>
      <c r="I33" s="69">
        <f t="shared" ref="I33:M33" si="6">I34+I35</f>
        <v>31650255</v>
      </c>
      <c r="J33" s="69">
        <f t="shared" si="6"/>
        <v>31650255</v>
      </c>
      <c r="K33" s="69">
        <f t="shared" si="6"/>
        <v>31650255</v>
      </c>
      <c r="L33" s="69">
        <f t="shared" si="6"/>
        <v>31650255</v>
      </c>
      <c r="M33" s="69">
        <f t="shared" si="6"/>
        <v>31650255</v>
      </c>
      <c r="N33" s="151" t="s">
        <v>113</v>
      </c>
      <c r="O33" s="151" t="s">
        <v>58</v>
      </c>
      <c r="P33" s="166"/>
      <c r="Q33" s="166">
        <v>100</v>
      </c>
      <c r="R33" s="166">
        <v>100</v>
      </c>
      <c r="S33" s="166">
        <v>100</v>
      </c>
      <c r="T33" s="166">
        <v>100</v>
      </c>
      <c r="U33" s="166">
        <v>100</v>
      </c>
      <c r="V33" s="166">
        <v>100</v>
      </c>
      <c r="W33" s="2"/>
    </row>
    <row r="34" spans="1:23" s="50" customFormat="1" ht="63" x14ac:dyDescent="0.25">
      <c r="A34" s="46"/>
      <c r="B34" s="186"/>
      <c r="C34" s="175"/>
      <c r="D34" s="175"/>
      <c r="E34" s="186"/>
      <c r="F34" s="47" t="s">
        <v>31</v>
      </c>
      <c r="G34" s="67">
        <f t="shared" si="5"/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151"/>
      <c r="O34" s="151"/>
      <c r="P34" s="167"/>
      <c r="Q34" s="167"/>
      <c r="R34" s="167"/>
      <c r="S34" s="167"/>
      <c r="T34" s="167"/>
      <c r="U34" s="167"/>
      <c r="V34" s="167"/>
      <c r="W34" s="2"/>
    </row>
    <row r="35" spans="1:23" s="50" customFormat="1" ht="47.25" x14ac:dyDescent="0.25">
      <c r="A35" s="46"/>
      <c r="B35" s="187"/>
      <c r="C35" s="175"/>
      <c r="D35" s="175"/>
      <c r="E35" s="187"/>
      <c r="F35" s="47" t="s">
        <v>32</v>
      </c>
      <c r="G35" s="67">
        <f t="shared" si="5"/>
        <v>197814093</v>
      </c>
      <c r="H35" s="69">
        <v>39562818</v>
      </c>
      <c r="I35" s="69">
        <v>31650255</v>
      </c>
      <c r="J35" s="69">
        <v>31650255</v>
      </c>
      <c r="K35" s="69">
        <v>31650255</v>
      </c>
      <c r="L35" s="69">
        <v>31650255</v>
      </c>
      <c r="M35" s="69">
        <v>31650255</v>
      </c>
      <c r="N35" s="151"/>
      <c r="O35" s="151"/>
      <c r="P35" s="168"/>
      <c r="Q35" s="168"/>
      <c r="R35" s="168"/>
      <c r="S35" s="168"/>
      <c r="T35" s="168"/>
      <c r="U35" s="168"/>
      <c r="V35" s="168"/>
      <c r="W35" s="2"/>
    </row>
    <row r="36" spans="1:23" s="57" customFormat="1" ht="31.5" x14ac:dyDescent="0.25">
      <c r="A36" s="182"/>
      <c r="B36" s="185" t="s">
        <v>166</v>
      </c>
      <c r="C36" s="175">
        <v>2025</v>
      </c>
      <c r="D36" s="175">
        <v>2030</v>
      </c>
      <c r="E36" s="185" t="s">
        <v>37</v>
      </c>
      <c r="F36" s="56" t="s">
        <v>26</v>
      </c>
      <c r="G36" s="67">
        <f t="shared" ref="G36:G41" si="7">H36+I36+J36+K36+L36+M36</f>
        <v>0</v>
      </c>
      <c r="H36" s="69">
        <f>H37+H38</f>
        <v>0</v>
      </c>
      <c r="I36" s="69">
        <f t="shared" ref="I36:M36" si="8">I37+I38</f>
        <v>0</v>
      </c>
      <c r="J36" s="69">
        <f t="shared" si="8"/>
        <v>0</v>
      </c>
      <c r="K36" s="69">
        <f t="shared" si="8"/>
        <v>0</v>
      </c>
      <c r="L36" s="69">
        <f t="shared" si="8"/>
        <v>0</v>
      </c>
      <c r="M36" s="69">
        <f t="shared" si="8"/>
        <v>0</v>
      </c>
      <c r="N36" s="151" t="s">
        <v>138</v>
      </c>
      <c r="O36" s="151" t="s">
        <v>58</v>
      </c>
      <c r="P36" s="166"/>
      <c r="Q36" s="166"/>
      <c r="R36" s="166"/>
      <c r="S36" s="166"/>
      <c r="T36" s="166"/>
      <c r="U36" s="166"/>
      <c r="V36" s="166"/>
      <c r="W36" s="2"/>
    </row>
    <row r="37" spans="1:23" s="57" customFormat="1" ht="63" x14ac:dyDescent="0.25">
      <c r="A37" s="183"/>
      <c r="B37" s="186"/>
      <c r="C37" s="175"/>
      <c r="D37" s="175"/>
      <c r="E37" s="186"/>
      <c r="F37" s="56" t="s">
        <v>31</v>
      </c>
      <c r="G37" s="67">
        <f t="shared" si="7"/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151"/>
      <c r="O37" s="151"/>
      <c r="P37" s="167"/>
      <c r="Q37" s="167"/>
      <c r="R37" s="167"/>
      <c r="S37" s="167"/>
      <c r="T37" s="167"/>
      <c r="U37" s="167"/>
      <c r="V37" s="167"/>
      <c r="W37" s="2"/>
    </row>
    <row r="38" spans="1:23" s="57" customFormat="1" ht="47.25" x14ac:dyDescent="0.25">
      <c r="A38" s="184"/>
      <c r="B38" s="187"/>
      <c r="C38" s="175"/>
      <c r="D38" s="175"/>
      <c r="E38" s="187"/>
      <c r="F38" s="56" t="s">
        <v>32</v>
      </c>
      <c r="G38" s="67">
        <f t="shared" si="7"/>
        <v>0</v>
      </c>
      <c r="H38" s="70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151"/>
      <c r="O38" s="151"/>
      <c r="P38" s="168"/>
      <c r="Q38" s="168"/>
      <c r="R38" s="168"/>
      <c r="S38" s="168"/>
      <c r="T38" s="168"/>
      <c r="U38" s="168"/>
      <c r="V38" s="168"/>
      <c r="W38" s="2"/>
    </row>
    <row r="39" spans="1:23" s="63" customFormat="1" ht="31.5" x14ac:dyDescent="0.25">
      <c r="A39" s="61"/>
      <c r="B39" s="185" t="s">
        <v>167</v>
      </c>
      <c r="C39" s="175">
        <v>2025</v>
      </c>
      <c r="D39" s="175">
        <v>2030</v>
      </c>
      <c r="E39" s="185" t="s">
        <v>37</v>
      </c>
      <c r="F39" s="62" t="s">
        <v>26</v>
      </c>
      <c r="G39" s="67">
        <f t="shared" si="7"/>
        <v>0</v>
      </c>
      <c r="H39" s="69">
        <f>H40+H41</f>
        <v>0</v>
      </c>
      <c r="I39" s="69">
        <f t="shared" ref="I39:M39" si="9">I40+I41</f>
        <v>0</v>
      </c>
      <c r="J39" s="69">
        <f t="shared" si="9"/>
        <v>0</v>
      </c>
      <c r="K39" s="69">
        <f t="shared" si="9"/>
        <v>0</v>
      </c>
      <c r="L39" s="69">
        <f t="shared" si="9"/>
        <v>0</v>
      </c>
      <c r="M39" s="69">
        <f t="shared" si="9"/>
        <v>0</v>
      </c>
      <c r="N39" s="151" t="s">
        <v>119</v>
      </c>
      <c r="O39" s="151" t="s">
        <v>58</v>
      </c>
      <c r="P39" s="166"/>
      <c r="Q39" s="166"/>
      <c r="R39" s="166"/>
      <c r="S39" s="166"/>
      <c r="T39" s="166"/>
      <c r="U39" s="166"/>
      <c r="V39" s="166"/>
      <c r="W39" s="2"/>
    </row>
    <row r="40" spans="1:23" s="63" customFormat="1" ht="63" x14ac:dyDescent="0.25">
      <c r="A40" s="61"/>
      <c r="B40" s="186"/>
      <c r="C40" s="175"/>
      <c r="D40" s="175"/>
      <c r="E40" s="186"/>
      <c r="F40" s="62" t="s">
        <v>31</v>
      </c>
      <c r="G40" s="67">
        <f t="shared" si="7"/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151"/>
      <c r="O40" s="151"/>
      <c r="P40" s="167"/>
      <c r="Q40" s="167"/>
      <c r="R40" s="167"/>
      <c r="S40" s="167"/>
      <c r="T40" s="167"/>
      <c r="U40" s="167"/>
      <c r="V40" s="167"/>
      <c r="W40" s="2"/>
    </row>
    <row r="41" spans="1:23" s="63" customFormat="1" ht="47.25" x14ac:dyDescent="0.25">
      <c r="A41" s="61"/>
      <c r="B41" s="187"/>
      <c r="C41" s="175"/>
      <c r="D41" s="175"/>
      <c r="E41" s="187"/>
      <c r="F41" s="62" t="s">
        <v>32</v>
      </c>
      <c r="G41" s="67">
        <f t="shared" si="7"/>
        <v>0</v>
      </c>
      <c r="H41" s="70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151"/>
      <c r="O41" s="151"/>
      <c r="P41" s="168"/>
      <c r="Q41" s="168"/>
      <c r="R41" s="168"/>
      <c r="S41" s="168"/>
      <c r="T41" s="168"/>
      <c r="U41" s="168"/>
      <c r="V41" s="168"/>
      <c r="W41" s="2"/>
    </row>
    <row r="42" spans="1:23" ht="15.6" customHeight="1" x14ac:dyDescent="0.25">
      <c r="A42" s="181"/>
      <c r="B42" s="185" t="s">
        <v>65</v>
      </c>
      <c r="C42" s="175">
        <v>2025</v>
      </c>
      <c r="D42" s="175">
        <v>2030</v>
      </c>
      <c r="E42" s="175" t="s">
        <v>33</v>
      </c>
      <c r="F42" s="182" t="s">
        <v>33</v>
      </c>
      <c r="G42" s="201" t="s">
        <v>33</v>
      </c>
      <c r="H42" s="201" t="s">
        <v>33</v>
      </c>
      <c r="I42" s="201" t="s">
        <v>33</v>
      </c>
      <c r="J42" s="201" t="s">
        <v>33</v>
      </c>
      <c r="K42" s="201" t="s">
        <v>33</v>
      </c>
      <c r="L42" s="71" t="s">
        <v>9</v>
      </c>
      <c r="M42" s="201" t="s">
        <v>33</v>
      </c>
      <c r="N42" s="166" t="s">
        <v>45</v>
      </c>
      <c r="O42" s="166" t="s">
        <v>45</v>
      </c>
      <c r="P42" s="166" t="s">
        <v>45</v>
      </c>
      <c r="Q42" s="166" t="s">
        <v>45</v>
      </c>
      <c r="R42" s="166" t="s">
        <v>45</v>
      </c>
      <c r="S42" s="166" t="s">
        <v>45</v>
      </c>
      <c r="T42" s="166" t="s">
        <v>45</v>
      </c>
      <c r="U42" s="166" t="s">
        <v>45</v>
      </c>
      <c r="V42" s="166" t="s">
        <v>45</v>
      </c>
      <c r="W42" s="2"/>
    </row>
    <row r="43" spans="1:23" x14ac:dyDescent="0.25">
      <c r="A43" s="181"/>
      <c r="B43" s="186"/>
      <c r="C43" s="175"/>
      <c r="D43" s="175"/>
      <c r="E43" s="175"/>
      <c r="F43" s="207"/>
      <c r="G43" s="202"/>
      <c r="H43" s="202"/>
      <c r="I43" s="202"/>
      <c r="J43" s="202"/>
      <c r="K43" s="202"/>
      <c r="L43" s="72"/>
      <c r="M43" s="202"/>
      <c r="N43" s="170"/>
      <c r="O43" s="170"/>
      <c r="P43" s="170"/>
      <c r="Q43" s="170"/>
      <c r="R43" s="170"/>
      <c r="S43" s="170"/>
      <c r="T43" s="170"/>
      <c r="U43" s="170"/>
      <c r="V43" s="170"/>
      <c r="W43" s="2"/>
    </row>
    <row r="44" spans="1:23" ht="33.75" customHeight="1" x14ac:dyDescent="0.25">
      <c r="A44" s="181"/>
      <c r="B44" s="187"/>
      <c r="C44" s="175"/>
      <c r="D44" s="175"/>
      <c r="E44" s="175"/>
      <c r="F44" s="208"/>
      <c r="G44" s="203"/>
      <c r="H44" s="203"/>
      <c r="I44" s="203"/>
      <c r="J44" s="203"/>
      <c r="K44" s="203"/>
      <c r="L44" s="73"/>
      <c r="M44" s="203"/>
      <c r="N44" s="171"/>
      <c r="O44" s="171"/>
      <c r="P44" s="171"/>
      <c r="Q44" s="171"/>
      <c r="R44" s="171"/>
      <c r="S44" s="171"/>
      <c r="T44" s="171"/>
      <c r="U44" s="171"/>
      <c r="V44" s="171"/>
      <c r="W44" s="2"/>
    </row>
    <row r="45" spans="1:23" ht="15.75" customHeight="1" x14ac:dyDescent="0.25">
      <c r="A45" s="181"/>
      <c r="B45" s="181" t="s">
        <v>38</v>
      </c>
      <c r="C45" s="175">
        <v>2025</v>
      </c>
      <c r="D45" s="175">
        <v>2030</v>
      </c>
      <c r="E45" s="181" t="s">
        <v>39</v>
      </c>
      <c r="F45" s="19" t="s">
        <v>26</v>
      </c>
      <c r="G45" s="67">
        <f t="shared" ref="G45:M45" si="10">G46+G47</f>
        <v>253464967.44999999</v>
      </c>
      <c r="H45" s="74">
        <f t="shared" si="10"/>
        <v>48663912.719999999</v>
      </c>
      <c r="I45" s="74">
        <f t="shared" si="10"/>
        <v>41741251.850000001</v>
      </c>
      <c r="J45" s="74">
        <f t="shared" si="10"/>
        <v>40764950.719999999</v>
      </c>
      <c r="K45" s="74">
        <f t="shared" si="10"/>
        <v>40764950.719999999</v>
      </c>
      <c r="L45" s="74">
        <f t="shared" si="10"/>
        <v>40764950.719999999</v>
      </c>
      <c r="M45" s="74">
        <f t="shared" si="10"/>
        <v>40764950.719999999</v>
      </c>
      <c r="N45" s="166" t="s">
        <v>45</v>
      </c>
      <c r="O45" s="166" t="s">
        <v>45</v>
      </c>
      <c r="P45" s="166" t="s">
        <v>45</v>
      </c>
      <c r="Q45" s="166" t="s">
        <v>45</v>
      </c>
      <c r="R45" s="166" t="s">
        <v>45</v>
      </c>
      <c r="S45" s="166" t="s">
        <v>45</v>
      </c>
      <c r="T45" s="166" t="s">
        <v>45</v>
      </c>
      <c r="U45" s="166" t="s">
        <v>45</v>
      </c>
      <c r="V45" s="166" t="s">
        <v>45</v>
      </c>
      <c r="W45" s="2"/>
    </row>
    <row r="46" spans="1:23" ht="47.45" customHeight="1" x14ac:dyDescent="0.25">
      <c r="A46" s="181"/>
      <c r="B46" s="181"/>
      <c r="C46" s="175"/>
      <c r="D46" s="175"/>
      <c r="E46" s="181"/>
      <c r="F46" s="19" t="s">
        <v>31</v>
      </c>
      <c r="G46" s="67">
        <f>SUM(H46:M46)</f>
        <v>250912080.5</v>
      </c>
      <c r="H46" s="67">
        <f>H49+H52+H55+H58+H61+H64+H67+H70</f>
        <v>48256298.210000001</v>
      </c>
      <c r="I46" s="67">
        <f t="shared" ref="I46:M46" si="11">I49+I52+I55+I58+I61+I64+I67+I70</f>
        <v>41233718.730000004</v>
      </c>
      <c r="J46" s="67">
        <f t="shared" si="11"/>
        <v>40355515.890000001</v>
      </c>
      <c r="K46" s="67">
        <f t="shared" si="11"/>
        <v>40355515.890000001</v>
      </c>
      <c r="L46" s="67">
        <f t="shared" si="11"/>
        <v>40355515.890000001</v>
      </c>
      <c r="M46" s="67">
        <f t="shared" si="11"/>
        <v>40355515.890000001</v>
      </c>
      <c r="N46" s="170"/>
      <c r="O46" s="170"/>
      <c r="P46" s="170"/>
      <c r="Q46" s="170"/>
      <c r="R46" s="170"/>
      <c r="S46" s="170"/>
      <c r="T46" s="170"/>
      <c r="U46" s="170"/>
      <c r="V46" s="170"/>
      <c r="W46" s="2"/>
    </row>
    <row r="47" spans="1:23" ht="38.25" customHeight="1" x14ac:dyDescent="0.25">
      <c r="A47" s="181"/>
      <c r="B47" s="181"/>
      <c r="C47" s="175"/>
      <c r="D47" s="175"/>
      <c r="E47" s="181"/>
      <c r="F47" s="19" t="s">
        <v>32</v>
      </c>
      <c r="G47" s="67">
        <f>SUM(H47:M47)</f>
        <v>2552886.9500000002</v>
      </c>
      <c r="H47" s="67">
        <f>H50+H53+H56+H59+H62+H65+H68+H71</f>
        <v>407614.51</v>
      </c>
      <c r="I47" s="67">
        <f t="shared" ref="I47:M47" si="12">I50+I53+I56+I59+I62+I65+I68+I71</f>
        <v>507533.12</v>
      </c>
      <c r="J47" s="67">
        <f t="shared" si="12"/>
        <v>409434.83</v>
      </c>
      <c r="K47" s="67">
        <f t="shared" si="12"/>
        <v>409434.83</v>
      </c>
      <c r="L47" s="67">
        <f t="shared" si="12"/>
        <v>409434.83</v>
      </c>
      <c r="M47" s="67">
        <f t="shared" si="12"/>
        <v>409434.83</v>
      </c>
      <c r="N47" s="171"/>
      <c r="O47" s="171"/>
      <c r="P47" s="171"/>
      <c r="Q47" s="171"/>
      <c r="R47" s="171"/>
      <c r="S47" s="171"/>
      <c r="T47" s="171"/>
      <c r="U47" s="171"/>
      <c r="V47" s="171"/>
      <c r="W47" s="2"/>
    </row>
    <row r="48" spans="1:23" ht="17.45" customHeight="1" x14ac:dyDescent="0.25">
      <c r="A48" s="181"/>
      <c r="B48" s="181" t="s">
        <v>3</v>
      </c>
      <c r="C48" s="175">
        <v>2025</v>
      </c>
      <c r="D48" s="175">
        <v>2030</v>
      </c>
      <c r="E48" s="181" t="s">
        <v>34</v>
      </c>
      <c r="F48" s="19" t="s">
        <v>26</v>
      </c>
      <c r="G48" s="67">
        <f t="shared" ref="G48:M48" si="13">G49+G50</f>
        <v>127704912.06999999</v>
      </c>
      <c r="H48" s="67">
        <f t="shared" si="13"/>
        <v>25394900.039999999</v>
      </c>
      <c r="I48" s="67">
        <f t="shared" si="13"/>
        <v>21132815.309999999</v>
      </c>
      <c r="J48" s="67">
        <f t="shared" si="13"/>
        <v>20294299.18</v>
      </c>
      <c r="K48" s="67">
        <f t="shared" si="13"/>
        <v>20294299.18</v>
      </c>
      <c r="L48" s="67">
        <f t="shared" si="13"/>
        <v>20294299.18</v>
      </c>
      <c r="M48" s="67">
        <f t="shared" si="13"/>
        <v>20294299.18</v>
      </c>
      <c r="N48" s="176" t="s">
        <v>69</v>
      </c>
      <c r="O48" s="176" t="s">
        <v>58</v>
      </c>
      <c r="P48" s="166">
        <v>100</v>
      </c>
      <c r="Q48" s="166">
        <v>100</v>
      </c>
      <c r="R48" s="166">
        <v>100</v>
      </c>
      <c r="S48" s="166">
        <v>100</v>
      </c>
      <c r="T48" s="166">
        <v>100</v>
      </c>
      <c r="U48" s="166">
        <v>100</v>
      </c>
      <c r="V48" s="166">
        <v>100</v>
      </c>
      <c r="W48" s="2"/>
    </row>
    <row r="49" spans="1:23" ht="49.15" customHeight="1" x14ac:dyDescent="0.25">
      <c r="A49" s="181"/>
      <c r="B49" s="181"/>
      <c r="C49" s="175"/>
      <c r="D49" s="175"/>
      <c r="E49" s="181"/>
      <c r="F49" s="19" t="s">
        <v>31</v>
      </c>
      <c r="G49" s="67">
        <f>SUM(H49:M49)</f>
        <v>127704912.06999999</v>
      </c>
      <c r="H49" s="68">
        <v>25394900.039999999</v>
      </c>
      <c r="I49" s="68">
        <v>21132815.309999999</v>
      </c>
      <c r="J49" s="75">
        <v>20294299.18</v>
      </c>
      <c r="K49" s="75">
        <v>20294299.18</v>
      </c>
      <c r="L49" s="75">
        <v>20294299.18</v>
      </c>
      <c r="M49" s="75">
        <v>20294299.18</v>
      </c>
      <c r="N49" s="179"/>
      <c r="O49" s="179"/>
      <c r="P49" s="167"/>
      <c r="Q49" s="167"/>
      <c r="R49" s="167"/>
      <c r="S49" s="167"/>
      <c r="T49" s="167"/>
      <c r="U49" s="167"/>
      <c r="V49" s="167"/>
      <c r="W49" s="2"/>
    </row>
    <row r="50" spans="1:23" ht="59.25" customHeight="1" x14ac:dyDescent="0.25">
      <c r="A50" s="181"/>
      <c r="B50" s="181"/>
      <c r="C50" s="175"/>
      <c r="D50" s="175"/>
      <c r="E50" s="181"/>
      <c r="F50" s="19" t="s">
        <v>32</v>
      </c>
      <c r="G50" s="67">
        <f>SUM(H50:M50)</f>
        <v>0</v>
      </c>
      <c r="H50" s="67">
        <v>0</v>
      </c>
      <c r="I50" s="67">
        <v>0</v>
      </c>
      <c r="J50" s="67">
        <v>0</v>
      </c>
      <c r="K50" s="67">
        <v>0</v>
      </c>
      <c r="L50" s="67">
        <v>0</v>
      </c>
      <c r="M50" s="67">
        <v>0</v>
      </c>
      <c r="N50" s="180"/>
      <c r="O50" s="180"/>
      <c r="P50" s="168"/>
      <c r="Q50" s="168"/>
      <c r="R50" s="168"/>
      <c r="S50" s="168"/>
      <c r="T50" s="168"/>
      <c r="U50" s="168"/>
      <c r="V50" s="168"/>
      <c r="W50" s="2"/>
    </row>
    <row r="51" spans="1:23" ht="15.75" customHeight="1" x14ac:dyDescent="0.25">
      <c r="A51" s="181"/>
      <c r="B51" s="181" t="s">
        <v>4</v>
      </c>
      <c r="C51" s="175">
        <v>2025</v>
      </c>
      <c r="D51" s="175">
        <v>2030</v>
      </c>
      <c r="E51" s="181" t="s">
        <v>39</v>
      </c>
      <c r="F51" s="19" t="s">
        <v>26</v>
      </c>
      <c r="G51" s="67">
        <f t="shared" ref="G51:M51" si="14">G52+G53</f>
        <v>119007168.43000001</v>
      </c>
      <c r="H51" s="67">
        <f t="shared" si="14"/>
        <v>22161398.170000002</v>
      </c>
      <c r="I51" s="67">
        <f t="shared" si="14"/>
        <v>19400903.420000002</v>
      </c>
      <c r="J51" s="67">
        <f t="shared" si="14"/>
        <v>19361216.710000001</v>
      </c>
      <c r="K51" s="67">
        <f t="shared" si="14"/>
        <v>19361216.710000001</v>
      </c>
      <c r="L51" s="67">
        <f t="shared" si="14"/>
        <v>19361216.710000001</v>
      </c>
      <c r="M51" s="67">
        <f t="shared" si="14"/>
        <v>19361216.710000001</v>
      </c>
      <c r="N51" s="176" t="s">
        <v>68</v>
      </c>
      <c r="O51" s="176" t="s">
        <v>58</v>
      </c>
      <c r="P51" s="166">
        <v>100</v>
      </c>
      <c r="Q51" s="166">
        <v>100</v>
      </c>
      <c r="R51" s="166">
        <v>100</v>
      </c>
      <c r="S51" s="166">
        <v>100</v>
      </c>
      <c r="T51" s="166">
        <v>100</v>
      </c>
      <c r="U51" s="166">
        <v>100</v>
      </c>
      <c r="V51" s="166">
        <v>100</v>
      </c>
      <c r="W51" s="2"/>
    </row>
    <row r="52" spans="1:23" ht="47.45" customHeight="1" x14ac:dyDescent="0.25">
      <c r="A52" s="181"/>
      <c r="B52" s="181"/>
      <c r="C52" s="175"/>
      <c r="D52" s="175"/>
      <c r="E52" s="181"/>
      <c r="F52" s="19" t="s">
        <v>31</v>
      </c>
      <c r="G52" s="67">
        <f>SUM(H52:M52)</f>
        <v>119007168.43000001</v>
      </c>
      <c r="H52" s="67">
        <v>22161398.170000002</v>
      </c>
      <c r="I52" s="67">
        <v>19400903.420000002</v>
      </c>
      <c r="J52" s="67">
        <v>19361216.710000001</v>
      </c>
      <c r="K52" s="67">
        <v>19361216.710000001</v>
      </c>
      <c r="L52" s="67">
        <v>19361216.710000001</v>
      </c>
      <c r="M52" s="67">
        <v>19361216.710000001</v>
      </c>
      <c r="N52" s="179"/>
      <c r="O52" s="177"/>
      <c r="P52" s="167"/>
      <c r="Q52" s="167"/>
      <c r="R52" s="167"/>
      <c r="S52" s="167"/>
      <c r="T52" s="167"/>
      <c r="U52" s="167"/>
      <c r="V52" s="167"/>
      <c r="W52" s="2"/>
    </row>
    <row r="53" spans="1:23" ht="51.75" customHeight="1" x14ac:dyDescent="0.25">
      <c r="A53" s="181"/>
      <c r="B53" s="181"/>
      <c r="C53" s="175"/>
      <c r="D53" s="175"/>
      <c r="E53" s="181"/>
      <c r="F53" s="19" t="s">
        <v>32</v>
      </c>
      <c r="G53" s="67">
        <f>SUM(H53:M53)</f>
        <v>0</v>
      </c>
      <c r="H53" s="67">
        <v>0</v>
      </c>
      <c r="I53" s="67">
        <v>0</v>
      </c>
      <c r="J53" s="67">
        <v>0</v>
      </c>
      <c r="K53" s="67">
        <v>0</v>
      </c>
      <c r="L53" s="67">
        <v>0</v>
      </c>
      <c r="M53" s="67">
        <v>0</v>
      </c>
      <c r="N53" s="180"/>
      <c r="O53" s="178"/>
      <c r="P53" s="168"/>
      <c r="Q53" s="168"/>
      <c r="R53" s="168"/>
      <c r="S53" s="168"/>
      <c r="T53" s="168"/>
      <c r="U53" s="168"/>
      <c r="V53" s="168"/>
      <c r="W53" s="2"/>
    </row>
    <row r="54" spans="1:23" ht="19.5" customHeight="1" x14ac:dyDescent="0.25">
      <c r="A54" s="185"/>
      <c r="B54" s="185" t="s">
        <v>5</v>
      </c>
      <c r="C54" s="175">
        <v>2025</v>
      </c>
      <c r="D54" s="175">
        <v>2030</v>
      </c>
      <c r="E54" s="181" t="s">
        <v>39</v>
      </c>
      <c r="F54" s="29" t="s">
        <v>26</v>
      </c>
      <c r="G54" s="69">
        <f>G56</f>
        <v>2277795</v>
      </c>
      <c r="H54" s="69">
        <f t="shared" ref="H54:M54" si="15">H55+H56</f>
        <v>378275</v>
      </c>
      <c r="I54" s="69">
        <f t="shared" si="15"/>
        <v>379164</v>
      </c>
      <c r="J54" s="69">
        <f t="shared" si="15"/>
        <v>380089</v>
      </c>
      <c r="K54" s="69">
        <f t="shared" si="15"/>
        <v>380089</v>
      </c>
      <c r="L54" s="69">
        <f t="shared" si="15"/>
        <v>380089</v>
      </c>
      <c r="M54" s="69">
        <f t="shared" si="15"/>
        <v>380089</v>
      </c>
      <c r="N54" s="185" t="s">
        <v>70</v>
      </c>
      <c r="O54" s="185" t="s">
        <v>67</v>
      </c>
      <c r="P54" s="182">
        <f>SUM(Q54:V56)</f>
        <v>144</v>
      </c>
      <c r="Q54" s="182">
        <v>24</v>
      </c>
      <c r="R54" s="182">
        <v>24</v>
      </c>
      <c r="S54" s="182">
        <v>24</v>
      </c>
      <c r="T54" s="182">
        <v>24</v>
      </c>
      <c r="U54" s="182">
        <v>24</v>
      </c>
      <c r="V54" s="182">
        <v>24</v>
      </c>
      <c r="W54" s="2"/>
    </row>
    <row r="55" spans="1:23" ht="66.75" customHeight="1" x14ac:dyDescent="0.25">
      <c r="A55" s="186"/>
      <c r="B55" s="186"/>
      <c r="C55" s="175"/>
      <c r="D55" s="175"/>
      <c r="E55" s="181"/>
      <c r="F55" s="29" t="s">
        <v>31</v>
      </c>
      <c r="G55" s="69">
        <f>SUM(H55:M55)</f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186"/>
      <c r="O55" s="186"/>
      <c r="P55" s="183"/>
      <c r="Q55" s="183"/>
      <c r="R55" s="183"/>
      <c r="S55" s="183"/>
      <c r="T55" s="183"/>
      <c r="U55" s="183"/>
      <c r="V55" s="183"/>
      <c r="W55" s="2"/>
    </row>
    <row r="56" spans="1:23" ht="48.75" customHeight="1" x14ac:dyDescent="0.25">
      <c r="A56" s="187"/>
      <c r="B56" s="187"/>
      <c r="C56" s="175"/>
      <c r="D56" s="175"/>
      <c r="E56" s="181"/>
      <c r="F56" s="29" t="s">
        <v>32</v>
      </c>
      <c r="G56" s="69">
        <f>SUM(H56:M56)</f>
        <v>2277795</v>
      </c>
      <c r="H56" s="69">
        <v>378275</v>
      </c>
      <c r="I56" s="69">
        <v>379164</v>
      </c>
      <c r="J56" s="69">
        <v>380089</v>
      </c>
      <c r="K56" s="69">
        <v>380089</v>
      </c>
      <c r="L56" s="69">
        <v>380089</v>
      </c>
      <c r="M56" s="69">
        <v>380089</v>
      </c>
      <c r="N56" s="187"/>
      <c r="O56" s="187"/>
      <c r="P56" s="184"/>
      <c r="Q56" s="184"/>
      <c r="R56" s="184"/>
      <c r="S56" s="184"/>
      <c r="T56" s="184"/>
      <c r="U56" s="184"/>
      <c r="V56" s="184"/>
      <c r="W56" s="2"/>
    </row>
    <row r="57" spans="1:23" ht="16.5" customHeight="1" x14ac:dyDescent="0.25">
      <c r="A57" s="18"/>
      <c r="B57" s="185" t="s">
        <v>168</v>
      </c>
      <c r="C57" s="175">
        <v>2025</v>
      </c>
      <c r="D57" s="175">
        <v>2030</v>
      </c>
      <c r="E57" s="181" t="s">
        <v>39</v>
      </c>
      <c r="F57" s="19" t="s">
        <v>26</v>
      </c>
      <c r="G57" s="69">
        <f>G58+G59</f>
        <v>101828.81</v>
      </c>
      <c r="H57" s="69">
        <f t="shared" ref="H57:M57" si="16">H58+H59</f>
        <v>462.32</v>
      </c>
      <c r="I57" s="69">
        <f t="shared" si="16"/>
        <v>99491.93</v>
      </c>
      <c r="J57" s="69">
        <f t="shared" si="16"/>
        <v>468.64</v>
      </c>
      <c r="K57" s="69">
        <f t="shared" si="16"/>
        <v>468.64</v>
      </c>
      <c r="L57" s="69">
        <f t="shared" si="16"/>
        <v>468.64</v>
      </c>
      <c r="M57" s="69">
        <f t="shared" si="16"/>
        <v>468.64</v>
      </c>
      <c r="N57" s="176" t="s">
        <v>93</v>
      </c>
      <c r="O57" s="176" t="s">
        <v>84</v>
      </c>
      <c r="P57" s="166">
        <v>100</v>
      </c>
      <c r="Q57" s="166">
        <v>100</v>
      </c>
      <c r="R57" s="166">
        <v>100</v>
      </c>
      <c r="S57" s="166">
        <v>100</v>
      </c>
      <c r="T57" s="166">
        <v>100</v>
      </c>
      <c r="U57" s="166">
        <v>100</v>
      </c>
      <c r="V57" s="166">
        <v>100</v>
      </c>
      <c r="W57" s="2"/>
    </row>
    <row r="58" spans="1:23" ht="48.75" customHeight="1" x14ac:dyDescent="0.25">
      <c r="A58" s="18"/>
      <c r="B58" s="186"/>
      <c r="C58" s="175"/>
      <c r="D58" s="175"/>
      <c r="E58" s="181"/>
      <c r="F58" s="19" t="s">
        <v>31</v>
      </c>
      <c r="G58" s="69">
        <f>SUM(H58:M58)</f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177"/>
      <c r="O58" s="177"/>
      <c r="P58" s="167"/>
      <c r="Q58" s="167"/>
      <c r="R58" s="167"/>
      <c r="S58" s="167"/>
      <c r="T58" s="167"/>
      <c r="U58" s="167"/>
      <c r="V58" s="167"/>
      <c r="W58" s="2"/>
    </row>
    <row r="59" spans="1:23" ht="48.75" customHeight="1" x14ac:dyDescent="0.25">
      <c r="A59" s="18"/>
      <c r="B59" s="187"/>
      <c r="C59" s="175"/>
      <c r="D59" s="175"/>
      <c r="E59" s="181"/>
      <c r="F59" s="19" t="s">
        <v>32</v>
      </c>
      <c r="G59" s="69">
        <f>SUM(H59:M59)</f>
        <v>101828.81</v>
      </c>
      <c r="H59" s="69">
        <v>462.32</v>
      </c>
      <c r="I59" s="69">
        <v>99491.93</v>
      </c>
      <c r="J59" s="69">
        <v>468.64</v>
      </c>
      <c r="K59" s="69">
        <v>468.64</v>
      </c>
      <c r="L59" s="69">
        <v>468.64</v>
      </c>
      <c r="M59" s="69">
        <v>468.64</v>
      </c>
      <c r="N59" s="178"/>
      <c r="O59" s="178"/>
      <c r="P59" s="168"/>
      <c r="Q59" s="168"/>
      <c r="R59" s="168"/>
      <c r="S59" s="168"/>
      <c r="T59" s="168"/>
      <c r="U59" s="168"/>
      <c r="V59" s="168"/>
      <c r="W59" s="2"/>
    </row>
    <row r="60" spans="1:23" ht="48.75" customHeight="1" x14ac:dyDescent="0.25">
      <c r="A60" s="18"/>
      <c r="B60" s="185" t="s">
        <v>169</v>
      </c>
      <c r="C60" s="175">
        <v>2025</v>
      </c>
      <c r="D60" s="175">
        <v>2030</v>
      </c>
      <c r="E60" s="185" t="s">
        <v>99</v>
      </c>
      <c r="F60" s="19" t="s">
        <v>26</v>
      </c>
      <c r="G60" s="69">
        <f>G62+G61</f>
        <v>3300000</v>
      </c>
      <c r="H60" s="69">
        <f t="shared" ref="H60:M60" si="17">H61+H62</f>
        <v>550000</v>
      </c>
      <c r="I60" s="69">
        <f t="shared" si="17"/>
        <v>550000</v>
      </c>
      <c r="J60" s="69">
        <f t="shared" si="17"/>
        <v>550000</v>
      </c>
      <c r="K60" s="69">
        <f t="shared" si="17"/>
        <v>550000</v>
      </c>
      <c r="L60" s="69">
        <f t="shared" si="17"/>
        <v>550000</v>
      </c>
      <c r="M60" s="69">
        <f t="shared" si="17"/>
        <v>550000</v>
      </c>
      <c r="N60" s="176" t="s">
        <v>103</v>
      </c>
      <c r="O60" s="176" t="s">
        <v>84</v>
      </c>
      <c r="P60" s="166">
        <v>100</v>
      </c>
      <c r="Q60" s="166">
        <v>100</v>
      </c>
      <c r="R60" s="166">
        <v>100</v>
      </c>
      <c r="S60" s="166">
        <v>100</v>
      </c>
      <c r="T60" s="166">
        <v>100</v>
      </c>
      <c r="U60" s="166">
        <v>100</v>
      </c>
      <c r="V60" s="166">
        <v>100</v>
      </c>
      <c r="W60" s="2"/>
    </row>
    <row r="61" spans="1:23" ht="48.75" customHeight="1" x14ac:dyDescent="0.25">
      <c r="A61" s="18"/>
      <c r="B61" s="186"/>
      <c r="C61" s="175"/>
      <c r="D61" s="175"/>
      <c r="E61" s="186"/>
      <c r="F61" s="19" t="s">
        <v>31</v>
      </c>
      <c r="G61" s="69">
        <f>SUM(H61:M61)</f>
        <v>3300000</v>
      </c>
      <c r="H61" s="69">
        <v>550000</v>
      </c>
      <c r="I61" s="69">
        <v>550000</v>
      </c>
      <c r="J61" s="69">
        <v>550000</v>
      </c>
      <c r="K61" s="69">
        <v>550000</v>
      </c>
      <c r="L61" s="69">
        <v>550000</v>
      </c>
      <c r="M61" s="69">
        <v>550000</v>
      </c>
      <c r="N61" s="177"/>
      <c r="O61" s="177"/>
      <c r="P61" s="167"/>
      <c r="Q61" s="167"/>
      <c r="R61" s="167"/>
      <c r="S61" s="167"/>
      <c r="T61" s="167"/>
      <c r="U61" s="167"/>
      <c r="V61" s="167"/>
      <c r="W61" s="2"/>
    </row>
    <row r="62" spans="1:23" ht="67.5" customHeight="1" x14ac:dyDescent="0.25">
      <c r="A62" s="18"/>
      <c r="B62" s="187"/>
      <c r="C62" s="175"/>
      <c r="D62" s="175"/>
      <c r="E62" s="187"/>
      <c r="F62" s="19" t="s">
        <v>32</v>
      </c>
      <c r="G62" s="69">
        <f>SUM(H62:M62)</f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178"/>
      <c r="O62" s="178"/>
      <c r="P62" s="168"/>
      <c r="Q62" s="168"/>
      <c r="R62" s="168"/>
      <c r="S62" s="168"/>
      <c r="T62" s="168"/>
      <c r="U62" s="168"/>
      <c r="V62" s="168"/>
      <c r="W62" s="2"/>
    </row>
    <row r="63" spans="1:23" s="40" customFormat="1" ht="19.149999999999999" customHeight="1" x14ac:dyDescent="0.25">
      <c r="A63" s="38"/>
      <c r="B63" s="163" t="s">
        <v>170</v>
      </c>
      <c r="C63" s="175">
        <v>2025</v>
      </c>
      <c r="D63" s="175">
        <v>2030</v>
      </c>
      <c r="E63" s="181" t="s">
        <v>34</v>
      </c>
      <c r="F63" s="39" t="s">
        <v>26</v>
      </c>
      <c r="G63" s="69">
        <f>G65+G64</f>
        <v>0</v>
      </c>
      <c r="H63" s="69">
        <f>H64+H65</f>
        <v>0</v>
      </c>
      <c r="I63" s="69">
        <f t="shared" ref="I63:M63" si="18">I64+I65</f>
        <v>0</v>
      </c>
      <c r="J63" s="69">
        <f t="shared" si="18"/>
        <v>0</v>
      </c>
      <c r="K63" s="69">
        <f t="shared" si="18"/>
        <v>0</v>
      </c>
      <c r="L63" s="69">
        <f t="shared" si="18"/>
        <v>0</v>
      </c>
      <c r="M63" s="69">
        <f t="shared" si="18"/>
        <v>0</v>
      </c>
      <c r="N63" s="176" t="s">
        <v>119</v>
      </c>
      <c r="O63" s="176" t="s">
        <v>84</v>
      </c>
      <c r="P63" s="166" t="s">
        <v>45</v>
      </c>
      <c r="Q63" s="166"/>
      <c r="R63" s="166"/>
      <c r="S63" s="166"/>
      <c r="T63" s="166"/>
      <c r="U63" s="166"/>
      <c r="V63" s="166"/>
      <c r="W63" s="2"/>
    </row>
    <row r="64" spans="1:23" s="40" customFormat="1" ht="64.900000000000006" customHeight="1" x14ac:dyDescent="0.25">
      <c r="A64" s="38"/>
      <c r="B64" s="164"/>
      <c r="C64" s="175"/>
      <c r="D64" s="175"/>
      <c r="E64" s="181"/>
      <c r="F64" s="39" t="s">
        <v>31</v>
      </c>
      <c r="G64" s="69">
        <f>SUM(H64:M64)</f>
        <v>0</v>
      </c>
      <c r="H64" s="67"/>
      <c r="I64" s="67"/>
      <c r="J64" s="67"/>
      <c r="K64" s="67"/>
      <c r="L64" s="67"/>
      <c r="M64" s="67"/>
      <c r="N64" s="177"/>
      <c r="O64" s="179"/>
      <c r="P64" s="167"/>
      <c r="Q64" s="167"/>
      <c r="R64" s="167"/>
      <c r="S64" s="167"/>
      <c r="T64" s="167"/>
      <c r="U64" s="167"/>
      <c r="V64" s="167"/>
      <c r="W64" s="2"/>
    </row>
    <row r="65" spans="1:23" s="40" customFormat="1" ht="46.9" customHeight="1" x14ac:dyDescent="0.25">
      <c r="A65" s="38"/>
      <c r="B65" s="165"/>
      <c r="C65" s="175"/>
      <c r="D65" s="175"/>
      <c r="E65" s="181"/>
      <c r="F65" s="39" t="s">
        <v>32</v>
      </c>
      <c r="G65" s="69">
        <f>SUM(H65:M65)</f>
        <v>0</v>
      </c>
      <c r="H65" s="67">
        <v>0</v>
      </c>
      <c r="I65" s="67">
        <v>0</v>
      </c>
      <c r="J65" s="67">
        <v>0</v>
      </c>
      <c r="K65" s="67">
        <v>0</v>
      </c>
      <c r="L65" s="67">
        <v>0</v>
      </c>
      <c r="M65" s="67">
        <v>0</v>
      </c>
      <c r="N65" s="178"/>
      <c r="O65" s="180"/>
      <c r="P65" s="168"/>
      <c r="Q65" s="168"/>
      <c r="R65" s="168"/>
      <c r="S65" s="168"/>
      <c r="T65" s="168"/>
      <c r="U65" s="168"/>
      <c r="V65" s="168"/>
      <c r="W65" s="2"/>
    </row>
    <row r="66" spans="1:23" s="108" customFormat="1" ht="46.9" customHeight="1" x14ac:dyDescent="0.25">
      <c r="A66" s="100"/>
      <c r="B66" s="185" t="s">
        <v>171</v>
      </c>
      <c r="C66" s="175">
        <v>2025</v>
      </c>
      <c r="D66" s="175">
        <v>2030</v>
      </c>
      <c r="E66" s="181" t="s">
        <v>39</v>
      </c>
      <c r="F66" s="104" t="s">
        <v>26</v>
      </c>
      <c r="G66" s="69">
        <f>G68+G67</f>
        <v>173263.13999999998</v>
      </c>
      <c r="H66" s="67">
        <f>H67+H68</f>
        <v>28877.19</v>
      </c>
      <c r="I66" s="67">
        <f t="shared" ref="I66:M66" si="19">I67+I68</f>
        <v>28877.19</v>
      </c>
      <c r="J66" s="67">
        <f t="shared" si="19"/>
        <v>28877.19</v>
      </c>
      <c r="K66" s="67">
        <f t="shared" si="19"/>
        <v>28877.19</v>
      </c>
      <c r="L66" s="67">
        <f t="shared" si="19"/>
        <v>28877.19</v>
      </c>
      <c r="M66" s="67">
        <f t="shared" si="19"/>
        <v>28877.19</v>
      </c>
      <c r="N66" s="105" t="s">
        <v>119</v>
      </c>
      <c r="O66" s="101" t="s">
        <v>84</v>
      </c>
      <c r="P66" s="101" t="s">
        <v>45</v>
      </c>
      <c r="Q66" s="101">
        <v>100</v>
      </c>
      <c r="R66" s="101">
        <v>100</v>
      </c>
      <c r="S66" s="101">
        <v>100</v>
      </c>
      <c r="T66" s="101">
        <v>100</v>
      </c>
      <c r="U66" s="101">
        <v>100</v>
      </c>
      <c r="V66" s="101">
        <v>100</v>
      </c>
      <c r="W66" s="2"/>
    </row>
    <row r="67" spans="1:23" s="108" customFormat="1" ht="46.9" customHeight="1" x14ac:dyDescent="0.25">
      <c r="A67" s="100"/>
      <c r="B67" s="186"/>
      <c r="C67" s="175"/>
      <c r="D67" s="175"/>
      <c r="E67" s="181"/>
      <c r="F67" s="104" t="s">
        <v>31</v>
      </c>
      <c r="G67" s="69">
        <f>SUM(H67:M67)</f>
        <v>0</v>
      </c>
      <c r="H67" s="67">
        <v>0</v>
      </c>
      <c r="I67" s="67">
        <v>0</v>
      </c>
      <c r="J67" s="67">
        <v>0</v>
      </c>
      <c r="K67" s="67">
        <v>0</v>
      </c>
      <c r="L67" s="67">
        <v>0</v>
      </c>
      <c r="M67" s="67">
        <v>0</v>
      </c>
      <c r="N67" s="106"/>
      <c r="O67" s="102"/>
      <c r="P67" s="102"/>
      <c r="Q67" s="102"/>
      <c r="R67" s="102"/>
      <c r="S67" s="102"/>
      <c r="T67" s="102"/>
      <c r="U67" s="102"/>
      <c r="V67" s="102"/>
      <c r="W67" s="2"/>
    </row>
    <row r="68" spans="1:23" s="108" customFormat="1" ht="46.9" customHeight="1" x14ac:dyDescent="0.25">
      <c r="A68" s="100"/>
      <c r="B68" s="187"/>
      <c r="C68" s="175"/>
      <c r="D68" s="175"/>
      <c r="E68" s="181"/>
      <c r="F68" s="104" t="s">
        <v>32</v>
      </c>
      <c r="G68" s="69">
        <f>SUM(H68:M68)</f>
        <v>173263.13999999998</v>
      </c>
      <c r="H68" s="67">
        <v>28877.19</v>
      </c>
      <c r="I68" s="67">
        <v>28877.19</v>
      </c>
      <c r="J68" s="67">
        <v>28877.19</v>
      </c>
      <c r="K68" s="67">
        <v>28877.19</v>
      </c>
      <c r="L68" s="67">
        <v>28877.19</v>
      </c>
      <c r="M68" s="67">
        <v>28877.19</v>
      </c>
      <c r="N68" s="107"/>
      <c r="O68" s="103"/>
      <c r="P68" s="103"/>
      <c r="Q68" s="103"/>
      <c r="R68" s="103"/>
      <c r="S68" s="103"/>
      <c r="T68" s="103"/>
      <c r="U68" s="103"/>
      <c r="V68" s="103"/>
      <c r="W68" s="2"/>
    </row>
    <row r="69" spans="1:23" s="130" customFormat="1" ht="44.45" customHeight="1" x14ac:dyDescent="0.25">
      <c r="A69" s="129"/>
      <c r="B69" s="185" t="s">
        <v>172</v>
      </c>
      <c r="C69" s="175">
        <v>2025</v>
      </c>
      <c r="D69" s="175">
        <v>2030</v>
      </c>
      <c r="E69" s="181" t="s">
        <v>39</v>
      </c>
      <c r="F69" s="128" t="s">
        <v>26</v>
      </c>
      <c r="G69" s="69">
        <f>G71+G70</f>
        <v>900000</v>
      </c>
      <c r="H69" s="67">
        <f>H70+H71</f>
        <v>150000</v>
      </c>
      <c r="I69" s="67">
        <f t="shared" ref="I69:M69" si="20">I70+I71</f>
        <v>150000</v>
      </c>
      <c r="J69" s="67">
        <f t="shared" si="20"/>
        <v>150000</v>
      </c>
      <c r="K69" s="67">
        <f t="shared" si="20"/>
        <v>150000</v>
      </c>
      <c r="L69" s="67">
        <f t="shared" si="20"/>
        <v>150000</v>
      </c>
      <c r="M69" s="67">
        <f t="shared" si="20"/>
        <v>150000</v>
      </c>
      <c r="N69" s="279" t="s">
        <v>103</v>
      </c>
      <c r="O69" s="125" t="s">
        <v>84</v>
      </c>
      <c r="P69" s="125" t="s">
        <v>45</v>
      </c>
      <c r="Q69" s="125">
        <v>100</v>
      </c>
      <c r="R69" s="125">
        <v>100</v>
      </c>
      <c r="S69" s="125">
        <v>100</v>
      </c>
      <c r="T69" s="125">
        <v>100</v>
      </c>
      <c r="U69" s="125">
        <v>100</v>
      </c>
      <c r="V69" s="125">
        <v>100</v>
      </c>
      <c r="W69" s="2"/>
    </row>
    <row r="70" spans="1:23" s="130" customFormat="1" ht="71.45" customHeight="1" x14ac:dyDescent="0.25">
      <c r="A70" s="129"/>
      <c r="B70" s="186"/>
      <c r="C70" s="175"/>
      <c r="D70" s="175"/>
      <c r="E70" s="181"/>
      <c r="F70" s="128" t="s">
        <v>31</v>
      </c>
      <c r="G70" s="69">
        <f>SUM(H70:M70)</f>
        <v>900000</v>
      </c>
      <c r="H70" s="67">
        <v>150000</v>
      </c>
      <c r="I70" s="67">
        <v>150000</v>
      </c>
      <c r="J70" s="67">
        <v>150000</v>
      </c>
      <c r="K70" s="67">
        <v>150000</v>
      </c>
      <c r="L70" s="67">
        <v>150000</v>
      </c>
      <c r="M70" s="67">
        <v>150000</v>
      </c>
      <c r="N70" s="280"/>
      <c r="O70" s="126"/>
      <c r="P70" s="126"/>
      <c r="Q70" s="126"/>
      <c r="R70" s="126"/>
      <c r="S70" s="126"/>
      <c r="T70" s="126"/>
      <c r="U70" s="126"/>
      <c r="V70" s="126"/>
      <c r="W70" s="2"/>
    </row>
    <row r="71" spans="1:23" s="130" customFormat="1" ht="63.6" customHeight="1" x14ac:dyDescent="0.25">
      <c r="A71" s="129"/>
      <c r="B71" s="187"/>
      <c r="C71" s="175"/>
      <c r="D71" s="175"/>
      <c r="E71" s="181"/>
      <c r="F71" s="128" t="s">
        <v>32</v>
      </c>
      <c r="G71" s="69">
        <f>SUM(H71:M71)</f>
        <v>0</v>
      </c>
      <c r="H71" s="67">
        <v>0</v>
      </c>
      <c r="I71" s="67">
        <v>0</v>
      </c>
      <c r="J71" s="67">
        <v>0</v>
      </c>
      <c r="K71" s="67">
        <v>0</v>
      </c>
      <c r="L71" s="67">
        <v>0</v>
      </c>
      <c r="M71" s="67">
        <v>0</v>
      </c>
      <c r="N71" s="281"/>
      <c r="O71" s="127"/>
      <c r="P71" s="127"/>
      <c r="Q71" s="127"/>
      <c r="R71" s="127"/>
      <c r="S71" s="127"/>
      <c r="T71" s="127"/>
      <c r="U71" s="127"/>
      <c r="V71" s="127"/>
      <c r="W71" s="2"/>
    </row>
    <row r="72" spans="1:23" x14ac:dyDescent="0.25">
      <c r="A72" s="176"/>
      <c r="B72" s="176" t="s">
        <v>40</v>
      </c>
      <c r="C72" s="175">
        <v>2025</v>
      </c>
      <c r="D72" s="175">
        <v>2030</v>
      </c>
      <c r="E72" s="151" t="s">
        <v>33</v>
      </c>
      <c r="F72" s="166" t="s">
        <v>33</v>
      </c>
      <c r="G72" s="172" t="s">
        <v>33</v>
      </c>
      <c r="H72" s="172" t="s">
        <v>33</v>
      </c>
      <c r="I72" s="172" t="s">
        <v>33</v>
      </c>
      <c r="J72" s="172" t="s">
        <v>33</v>
      </c>
      <c r="K72" s="172" t="s">
        <v>33</v>
      </c>
      <c r="L72" s="201" t="s">
        <v>9</v>
      </c>
      <c r="M72" s="201" t="s">
        <v>33</v>
      </c>
      <c r="N72" s="206" t="s">
        <v>33</v>
      </c>
      <c r="O72" s="169" t="s">
        <v>33</v>
      </c>
      <c r="P72" s="169" t="s">
        <v>33</v>
      </c>
      <c r="Q72" s="169" t="s">
        <v>33</v>
      </c>
      <c r="R72" s="169" t="s">
        <v>33</v>
      </c>
      <c r="S72" s="169" t="s">
        <v>33</v>
      </c>
      <c r="T72" s="169" t="s">
        <v>33</v>
      </c>
      <c r="U72" s="169" t="s">
        <v>33</v>
      </c>
      <c r="V72" s="169" t="s">
        <v>33</v>
      </c>
      <c r="W72" s="2"/>
    </row>
    <row r="73" spans="1:23" x14ac:dyDescent="0.25">
      <c r="A73" s="177"/>
      <c r="B73" s="177"/>
      <c r="C73" s="175"/>
      <c r="D73" s="175"/>
      <c r="E73" s="151"/>
      <c r="F73" s="170"/>
      <c r="G73" s="173"/>
      <c r="H73" s="173"/>
      <c r="I73" s="173"/>
      <c r="J73" s="173"/>
      <c r="K73" s="173"/>
      <c r="L73" s="210"/>
      <c r="M73" s="202"/>
      <c r="N73" s="207"/>
      <c r="O73" s="170"/>
      <c r="P73" s="170"/>
      <c r="Q73" s="170"/>
      <c r="R73" s="170"/>
      <c r="S73" s="170"/>
      <c r="T73" s="170"/>
      <c r="U73" s="170"/>
      <c r="V73" s="170"/>
      <c r="W73" s="2"/>
    </row>
    <row r="74" spans="1:23" ht="35.25" customHeight="1" x14ac:dyDescent="0.25">
      <c r="A74" s="178"/>
      <c r="B74" s="178"/>
      <c r="C74" s="175"/>
      <c r="D74" s="175"/>
      <c r="E74" s="151"/>
      <c r="F74" s="171"/>
      <c r="G74" s="174"/>
      <c r="H74" s="174"/>
      <c r="I74" s="174"/>
      <c r="J74" s="174"/>
      <c r="K74" s="174"/>
      <c r="L74" s="211"/>
      <c r="M74" s="203"/>
      <c r="N74" s="208"/>
      <c r="O74" s="171"/>
      <c r="P74" s="171"/>
      <c r="Q74" s="171"/>
      <c r="R74" s="171"/>
      <c r="S74" s="171"/>
      <c r="T74" s="171"/>
      <c r="U74" s="171"/>
      <c r="V74" s="171"/>
      <c r="W74" s="2"/>
    </row>
    <row r="75" spans="1:23" s="111" customFormat="1" ht="35.25" customHeight="1" x14ac:dyDescent="0.25">
      <c r="A75" s="110"/>
      <c r="B75" s="181" t="s">
        <v>42</v>
      </c>
      <c r="C75" s="175">
        <v>2025</v>
      </c>
      <c r="D75" s="175">
        <v>2030</v>
      </c>
      <c r="E75" s="176" t="s">
        <v>41</v>
      </c>
      <c r="F75" s="112" t="s">
        <v>26</v>
      </c>
      <c r="G75" s="77">
        <f t="shared" ref="G75:K75" si="21">G76+G77</f>
        <v>9941156.6399999987</v>
      </c>
      <c r="H75" s="77">
        <f t="shared" si="21"/>
        <v>1976259.32</v>
      </c>
      <c r="I75" s="77">
        <f t="shared" si="21"/>
        <v>1645100.76</v>
      </c>
      <c r="J75" s="77">
        <f t="shared" si="21"/>
        <v>1579949.14</v>
      </c>
      <c r="K75" s="77">
        <f t="shared" si="21"/>
        <v>1579949.14</v>
      </c>
      <c r="L75" s="77">
        <f>L76+L77</f>
        <v>1579949.14</v>
      </c>
      <c r="M75" s="68">
        <f t="shared" ref="M75" si="22">M76+M77</f>
        <v>1579949.14</v>
      </c>
      <c r="N75" s="175" t="s">
        <v>25</v>
      </c>
      <c r="O75" s="151" t="s">
        <v>25</v>
      </c>
      <c r="P75" s="151" t="s">
        <v>25</v>
      </c>
      <c r="Q75" s="151" t="s">
        <v>25</v>
      </c>
      <c r="R75" s="151" t="s">
        <v>25</v>
      </c>
      <c r="S75" s="151" t="s">
        <v>25</v>
      </c>
      <c r="T75" s="151" t="s">
        <v>25</v>
      </c>
      <c r="U75" s="151" t="s">
        <v>25</v>
      </c>
      <c r="V75" s="151" t="s">
        <v>25</v>
      </c>
      <c r="W75" s="2"/>
    </row>
    <row r="76" spans="1:23" s="111" customFormat="1" ht="35.25" customHeight="1" x14ac:dyDescent="0.25">
      <c r="A76" s="110"/>
      <c r="B76" s="181"/>
      <c r="C76" s="175"/>
      <c r="D76" s="175"/>
      <c r="E76" s="177"/>
      <c r="F76" s="112" t="s">
        <v>31</v>
      </c>
      <c r="G76" s="77">
        <f>SUM(H76:M76)</f>
        <v>9941156.6399999987</v>
      </c>
      <c r="H76" s="77">
        <f t="shared" ref="H76:K76" si="23">H79</f>
        <v>1976259.32</v>
      </c>
      <c r="I76" s="77">
        <f t="shared" si="23"/>
        <v>1645100.76</v>
      </c>
      <c r="J76" s="77">
        <f t="shared" si="23"/>
        <v>1579949.14</v>
      </c>
      <c r="K76" s="77">
        <f t="shared" si="23"/>
        <v>1579949.14</v>
      </c>
      <c r="L76" s="77">
        <f>L79</f>
        <v>1579949.14</v>
      </c>
      <c r="M76" s="75">
        <f t="shared" ref="M76" si="24">M79</f>
        <v>1579949.14</v>
      </c>
      <c r="N76" s="175"/>
      <c r="O76" s="151"/>
      <c r="P76" s="151"/>
      <c r="Q76" s="151"/>
      <c r="R76" s="151"/>
      <c r="S76" s="151"/>
      <c r="T76" s="151"/>
      <c r="U76" s="151"/>
      <c r="V76" s="151"/>
      <c r="W76" s="2"/>
    </row>
    <row r="77" spans="1:23" s="111" customFormat="1" ht="35.25" customHeight="1" x14ac:dyDescent="0.25">
      <c r="A77" s="110"/>
      <c r="B77" s="181"/>
      <c r="C77" s="175"/>
      <c r="D77" s="175"/>
      <c r="E77" s="178"/>
      <c r="F77" s="112" t="s">
        <v>32</v>
      </c>
      <c r="G77" s="77">
        <f>SUM(H77:M77)</f>
        <v>0</v>
      </c>
      <c r="H77" s="78">
        <v>0</v>
      </c>
      <c r="I77" s="78">
        <f>I80</f>
        <v>0</v>
      </c>
      <c r="J77" s="78">
        <f t="shared" ref="J77:M77" si="25">J80</f>
        <v>0</v>
      </c>
      <c r="K77" s="78">
        <f t="shared" si="25"/>
        <v>0</v>
      </c>
      <c r="L77" s="78">
        <f t="shared" si="25"/>
        <v>0</v>
      </c>
      <c r="M77" s="78">
        <f t="shared" si="25"/>
        <v>0</v>
      </c>
      <c r="N77" s="175"/>
      <c r="O77" s="151"/>
      <c r="P77" s="151"/>
      <c r="Q77" s="151"/>
      <c r="R77" s="151"/>
      <c r="S77" s="151"/>
      <c r="T77" s="151"/>
      <c r="U77" s="151"/>
      <c r="V77" s="151"/>
      <c r="W77" s="2"/>
    </row>
    <row r="78" spans="1:23" s="111" customFormat="1" ht="35.25" customHeight="1" x14ac:dyDescent="0.25">
      <c r="A78" s="110"/>
      <c r="B78" s="181" t="s">
        <v>43</v>
      </c>
      <c r="C78" s="175">
        <v>2025</v>
      </c>
      <c r="D78" s="175">
        <v>2030</v>
      </c>
      <c r="E78" s="176" t="s">
        <v>41</v>
      </c>
      <c r="F78" s="112" t="s">
        <v>26</v>
      </c>
      <c r="G78" s="77">
        <f t="shared" ref="G78:M78" si="26">G79+G80</f>
        <v>9941156.6399999987</v>
      </c>
      <c r="H78" s="77">
        <f t="shared" si="26"/>
        <v>1976259.32</v>
      </c>
      <c r="I78" s="77">
        <f t="shared" si="26"/>
        <v>1645100.76</v>
      </c>
      <c r="J78" s="77">
        <f t="shared" si="26"/>
        <v>1579949.14</v>
      </c>
      <c r="K78" s="77">
        <f t="shared" si="26"/>
        <v>1579949.14</v>
      </c>
      <c r="L78" s="77">
        <f t="shared" si="26"/>
        <v>1579949.14</v>
      </c>
      <c r="M78" s="68">
        <f t="shared" si="26"/>
        <v>1579949.14</v>
      </c>
      <c r="N78" s="175" t="s">
        <v>72</v>
      </c>
      <c r="O78" s="151" t="s">
        <v>67</v>
      </c>
      <c r="P78" s="151">
        <f>SUM(Q78:V80)</f>
        <v>18</v>
      </c>
      <c r="Q78" s="151">
        <v>3</v>
      </c>
      <c r="R78" s="151">
        <v>3</v>
      </c>
      <c r="S78" s="151">
        <v>3</v>
      </c>
      <c r="T78" s="151">
        <v>3</v>
      </c>
      <c r="U78" s="151">
        <v>3</v>
      </c>
      <c r="V78" s="151">
        <v>3</v>
      </c>
      <c r="W78" s="2"/>
    </row>
    <row r="79" spans="1:23" s="111" customFormat="1" ht="35.25" customHeight="1" x14ac:dyDescent="0.25">
      <c r="A79" s="110"/>
      <c r="B79" s="181"/>
      <c r="C79" s="175"/>
      <c r="D79" s="175"/>
      <c r="E79" s="177"/>
      <c r="F79" s="112" t="s">
        <v>31</v>
      </c>
      <c r="G79" s="77">
        <f>SUM(H79:M79)</f>
        <v>9941156.6399999987</v>
      </c>
      <c r="H79" s="77">
        <v>1976259.32</v>
      </c>
      <c r="I79" s="77">
        <v>1645100.76</v>
      </c>
      <c r="J79" s="77">
        <v>1579949.14</v>
      </c>
      <c r="K79" s="77">
        <v>1579949.14</v>
      </c>
      <c r="L79" s="77">
        <v>1579949.14</v>
      </c>
      <c r="M79" s="77">
        <v>1579949.14</v>
      </c>
      <c r="N79" s="175"/>
      <c r="O79" s="151"/>
      <c r="P79" s="151"/>
      <c r="Q79" s="151"/>
      <c r="R79" s="151"/>
      <c r="S79" s="151"/>
      <c r="T79" s="151"/>
      <c r="U79" s="151"/>
      <c r="V79" s="151"/>
      <c r="W79" s="2"/>
    </row>
    <row r="80" spans="1:23" s="111" customFormat="1" ht="35.25" customHeight="1" x14ac:dyDescent="0.25">
      <c r="A80" s="110"/>
      <c r="B80" s="181"/>
      <c r="C80" s="175"/>
      <c r="D80" s="175"/>
      <c r="E80" s="178"/>
      <c r="F80" s="112" t="s">
        <v>32</v>
      </c>
      <c r="G80" s="77">
        <f>SUM(H80:M80)</f>
        <v>0</v>
      </c>
      <c r="H80" s="78">
        <v>0</v>
      </c>
      <c r="I80" s="78">
        <v>0</v>
      </c>
      <c r="J80" s="78">
        <v>0</v>
      </c>
      <c r="K80" s="78">
        <v>0</v>
      </c>
      <c r="L80" s="67">
        <v>0</v>
      </c>
      <c r="M80" s="67">
        <v>0</v>
      </c>
      <c r="N80" s="175"/>
      <c r="O80" s="151"/>
      <c r="P80" s="151"/>
      <c r="Q80" s="151"/>
      <c r="R80" s="151"/>
      <c r="S80" s="151"/>
      <c r="T80" s="151"/>
      <c r="U80" s="151"/>
      <c r="V80" s="151"/>
      <c r="W80" s="2"/>
    </row>
    <row r="81" spans="1:23" ht="15.75" customHeight="1" x14ac:dyDescent="0.25">
      <c r="A81" s="236"/>
      <c r="B81" s="181" t="s">
        <v>152</v>
      </c>
      <c r="C81" s="175">
        <v>2025</v>
      </c>
      <c r="D81" s="175">
        <v>2030</v>
      </c>
      <c r="E81" s="185" t="s">
        <v>37</v>
      </c>
      <c r="F81" s="7" t="s">
        <v>26</v>
      </c>
      <c r="G81" s="77">
        <f t="shared" ref="G81:M81" si="27">G82+G83</f>
        <v>22231000</v>
      </c>
      <c r="H81" s="77">
        <f t="shared" si="27"/>
        <v>22231000</v>
      </c>
      <c r="I81" s="77">
        <f t="shared" si="27"/>
        <v>0</v>
      </c>
      <c r="J81" s="77">
        <f t="shared" si="27"/>
        <v>0</v>
      </c>
      <c r="K81" s="77">
        <f t="shared" si="27"/>
        <v>0</v>
      </c>
      <c r="L81" s="77">
        <f>L82+L83</f>
        <v>0</v>
      </c>
      <c r="M81" s="68">
        <f t="shared" si="27"/>
        <v>0</v>
      </c>
      <c r="N81" s="175" t="s">
        <v>25</v>
      </c>
      <c r="O81" s="151" t="s">
        <v>25</v>
      </c>
      <c r="P81" s="151" t="s">
        <v>25</v>
      </c>
      <c r="Q81" s="151" t="s">
        <v>25</v>
      </c>
      <c r="R81" s="151" t="s">
        <v>25</v>
      </c>
      <c r="S81" s="151" t="s">
        <v>25</v>
      </c>
      <c r="T81" s="151" t="s">
        <v>25</v>
      </c>
      <c r="U81" s="151" t="s">
        <v>25</v>
      </c>
      <c r="V81" s="151" t="s">
        <v>25</v>
      </c>
      <c r="W81" s="2"/>
    </row>
    <row r="82" spans="1:23" ht="68.25" customHeight="1" x14ac:dyDescent="0.25">
      <c r="A82" s="236"/>
      <c r="B82" s="181"/>
      <c r="C82" s="175"/>
      <c r="D82" s="175"/>
      <c r="E82" s="186"/>
      <c r="F82" s="7" t="s">
        <v>31</v>
      </c>
      <c r="G82" s="77">
        <f>SUM(H82:M82)</f>
        <v>22231000</v>
      </c>
      <c r="H82" s="77">
        <f>H85+H88</f>
        <v>22231000</v>
      </c>
      <c r="I82" s="77">
        <f t="shared" ref="I82:M82" si="28">I85+I88</f>
        <v>0</v>
      </c>
      <c r="J82" s="77">
        <f t="shared" si="28"/>
        <v>0</v>
      </c>
      <c r="K82" s="77">
        <f t="shared" si="28"/>
        <v>0</v>
      </c>
      <c r="L82" s="77">
        <f t="shared" si="28"/>
        <v>0</v>
      </c>
      <c r="M82" s="77">
        <f t="shared" si="28"/>
        <v>0</v>
      </c>
      <c r="N82" s="175"/>
      <c r="O82" s="151"/>
      <c r="P82" s="151"/>
      <c r="Q82" s="151"/>
      <c r="R82" s="151"/>
      <c r="S82" s="151"/>
      <c r="T82" s="151"/>
      <c r="U82" s="151"/>
      <c r="V82" s="151"/>
      <c r="W82" s="2"/>
    </row>
    <row r="83" spans="1:23" ht="47.25" x14ac:dyDescent="0.25">
      <c r="A83" s="236"/>
      <c r="B83" s="181"/>
      <c r="C83" s="175"/>
      <c r="D83" s="175"/>
      <c r="E83" s="187"/>
      <c r="F83" s="7" t="s">
        <v>32</v>
      </c>
      <c r="G83" s="77">
        <f>SUM(H83:M83)</f>
        <v>0</v>
      </c>
      <c r="H83" s="78">
        <f>H86+H89</f>
        <v>0</v>
      </c>
      <c r="I83" s="78">
        <f t="shared" ref="I83:M83" si="29">I86+I89</f>
        <v>0</v>
      </c>
      <c r="J83" s="78">
        <f t="shared" si="29"/>
        <v>0</v>
      </c>
      <c r="K83" s="78">
        <f t="shared" si="29"/>
        <v>0</v>
      </c>
      <c r="L83" s="78">
        <f t="shared" si="29"/>
        <v>0</v>
      </c>
      <c r="M83" s="78">
        <f t="shared" si="29"/>
        <v>0</v>
      </c>
      <c r="N83" s="175"/>
      <c r="O83" s="151"/>
      <c r="P83" s="151"/>
      <c r="Q83" s="151"/>
      <c r="R83" s="151"/>
      <c r="S83" s="151"/>
      <c r="T83" s="151"/>
      <c r="U83" s="151"/>
      <c r="V83" s="151"/>
      <c r="W83" s="2"/>
    </row>
    <row r="84" spans="1:23" s="111" customFormat="1" ht="31.5" customHeight="1" x14ac:dyDescent="0.25">
      <c r="A84" s="112"/>
      <c r="B84" s="181" t="s">
        <v>153</v>
      </c>
      <c r="C84" s="175">
        <v>2025</v>
      </c>
      <c r="D84" s="175">
        <v>2030</v>
      </c>
      <c r="E84" s="185" t="s">
        <v>37</v>
      </c>
      <c r="F84" s="112" t="s">
        <v>26</v>
      </c>
      <c r="G84" s="77">
        <f t="shared" ref="G84:M84" si="30">G85+G86</f>
        <v>22067300</v>
      </c>
      <c r="H84" s="77">
        <f t="shared" si="30"/>
        <v>22067300</v>
      </c>
      <c r="I84" s="77">
        <f t="shared" si="30"/>
        <v>0</v>
      </c>
      <c r="J84" s="77">
        <f t="shared" si="30"/>
        <v>0</v>
      </c>
      <c r="K84" s="77">
        <f t="shared" si="30"/>
        <v>0</v>
      </c>
      <c r="L84" s="77">
        <f t="shared" si="30"/>
        <v>0</v>
      </c>
      <c r="M84" s="68">
        <f t="shared" si="30"/>
        <v>0</v>
      </c>
      <c r="N84" s="175" t="s">
        <v>156</v>
      </c>
      <c r="O84" s="151" t="s">
        <v>155</v>
      </c>
      <c r="P84" s="151">
        <v>100</v>
      </c>
      <c r="Q84" s="151">
        <v>100</v>
      </c>
      <c r="R84" s="151"/>
      <c r="S84" s="151"/>
      <c r="T84" s="151"/>
      <c r="U84" s="151"/>
      <c r="V84" s="151"/>
      <c r="W84" s="2"/>
    </row>
    <row r="85" spans="1:23" s="111" customFormat="1" ht="63" x14ac:dyDescent="0.25">
      <c r="A85" s="112"/>
      <c r="B85" s="181"/>
      <c r="C85" s="175"/>
      <c r="D85" s="175"/>
      <c r="E85" s="186"/>
      <c r="F85" s="112" t="s">
        <v>31</v>
      </c>
      <c r="G85" s="77">
        <f>SUM(H85:M85)</f>
        <v>22067300</v>
      </c>
      <c r="H85" s="77">
        <v>22067300</v>
      </c>
      <c r="I85" s="77">
        <v>0</v>
      </c>
      <c r="J85" s="77"/>
      <c r="K85" s="77"/>
      <c r="L85" s="77"/>
      <c r="M85" s="77">
        <v>0</v>
      </c>
      <c r="N85" s="175"/>
      <c r="O85" s="151"/>
      <c r="P85" s="151"/>
      <c r="Q85" s="151"/>
      <c r="R85" s="151"/>
      <c r="S85" s="151"/>
      <c r="T85" s="151"/>
      <c r="U85" s="151"/>
      <c r="V85" s="151"/>
      <c r="W85" s="2"/>
    </row>
    <row r="86" spans="1:23" s="111" customFormat="1" ht="47.25" x14ac:dyDescent="0.25">
      <c r="A86" s="112"/>
      <c r="B86" s="181"/>
      <c r="C86" s="175"/>
      <c r="D86" s="175"/>
      <c r="E86" s="187"/>
      <c r="F86" s="112" t="s">
        <v>32</v>
      </c>
      <c r="G86" s="77">
        <f>SUM(H86:M86)</f>
        <v>0</v>
      </c>
      <c r="H86" s="78">
        <v>0</v>
      </c>
      <c r="I86" s="78">
        <v>0</v>
      </c>
      <c r="J86" s="78">
        <v>0</v>
      </c>
      <c r="K86" s="78">
        <v>0</v>
      </c>
      <c r="L86" s="67">
        <v>0</v>
      </c>
      <c r="M86" s="67">
        <v>0</v>
      </c>
      <c r="N86" s="175"/>
      <c r="O86" s="151"/>
      <c r="P86" s="151"/>
      <c r="Q86" s="151"/>
      <c r="R86" s="151"/>
      <c r="S86" s="151"/>
      <c r="T86" s="151"/>
      <c r="U86" s="151"/>
      <c r="V86" s="151"/>
      <c r="W86" s="2"/>
    </row>
    <row r="87" spans="1:23" s="111" customFormat="1" ht="31.15" customHeight="1" x14ac:dyDescent="0.25">
      <c r="A87" s="112"/>
      <c r="B87" s="181" t="s">
        <v>154</v>
      </c>
      <c r="C87" s="175">
        <v>2025</v>
      </c>
      <c r="D87" s="175">
        <v>2030</v>
      </c>
      <c r="E87" s="185" t="s">
        <v>37</v>
      </c>
      <c r="F87" s="112" t="s">
        <v>26</v>
      </c>
      <c r="G87" s="77">
        <f t="shared" ref="G87:M87" si="31">G88+G89</f>
        <v>163700</v>
      </c>
      <c r="H87" s="77">
        <f t="shared" si="31"/>
        <v>163700</v>
      </c>
      <c r="I87" s="77">
        <f t="shared" si="31"/>
        <v>0</v>
      </c>
      <c r="J87" s="77">
        <f t="shared" si="31"/>
        <v>0</v>
      </c>
      <c r="K87" s="77">
        <f t="shared" si="31"/>
        <v>0</v>
      </c>
      <c r="L87" s="77">
        <f t="shared" si="31"/>
        <v>0</v>
      </c>
      <c r="M87" s="68">
        <f t="shared" si="31"/>
        <v>0</v>
      </c>
      <c r="N87" s="175" t="s">
        <v>156</v>
      </c>
      <c r="O87" s="151" t="s">
        <v>155</v>
      </c>
      <c r="P87" s="151">
        <v>100</v>
      </c>
      <c r="Q87" s="151">
        <v>100</v>
      </c>
      <c r="R87" s="151"/>
      <c r="S87" s="151"/>
      <c r="T87" s="151"/>
      <c r="U87" s="151"/>
      <c r="V87" s="151"/>
      <c r="W87" s="2"/>
    </row>
    <row r="88" spans="1:23" s="111" customFormat="1" ht="63" x14ac:dyDescent="0.25">
      <c r="A88" s="112"/>
      <c r="B88" s="181"/>
      <c r="C88" s="175"/>
      <c r="D88" s="175"/>
      <c r="E88" s="186"/>
      <c r="F88" s="112" t="s">
        <v>31</v>
      </c>
      <c r="G88" s="77">
        <f>SUM(H88:M88)</f>
        <v>163700</v>
      </c>
      <c r="H88" s="77">
        <v>163700</v>
      </c>
      <c r="I88" s="77">
        <v>0</v>
      </c>
      <c r="J88" s="77">
        <v>0</v>
      </c>
      <c r="K88" s="77">
        <v>0</v>
      </c>
      <c r="L88" s="77">
        <v>0</v>
      </c>
      <c r="M88" s="77">
        <v>0</v>
      </c>
      <c r="N88" s="175"/>
      <c r="O88" s="151"/>
      <c r="P88" s="151"/>
      <c r="Q88" s="151"/>
      <c r="R88" s="151"/>
      <c r="S88" s="151"/>
      <c r="T88" s="151"/>
      <c r="U88" s="151"/>
      <c r="V88" s="151"/>
      <c r="W88" s="2"/>
    </row>
    <row r="89" spans="1:23" s="111" customFormat="1" ht="47.25" x14ac:dyDescent="0.25">
      <c r="A89" s="112"/>
      <c r="B89" s="181"/>
      <c r="C89" s="175"/>
      <c r="D89" s="175"/>
      <c r="E89" s="187"/>
      <c r="F89" s="112" t="s">
        <v>32</v>
      </c>
      <c r="G89" s="77">
        <f>SUM(H89:M89)</f>
        <v>0</v>
      </c>
      <c r="H89" s="78">
        <v>0</v>
      </c>
      <c r="I89" s="78">
        <v>0</v>
      </c>
      <c r="J89" s="78">
        <v>0</v>
      </c>
      <c r="K89" s="78">
        <v>0</v>
      </c>
      <c r="L89" s="67">
        <v>0</v>
      </c>
      <c r="M89" s="67">
        <v>0</v>
      </c>
      <c r="N89" s="175"/>
      <c r="O89" s="151"/>
      <c r="P89" s="151"/>
      <c r="Q89" s="151"/>
      <c r="R89" s="151"/>
      <c r="S89" s="151"/>
      <c r="T89" s="151"/>
      <c r="U89" s="151"/>
      <c r="V89" s="151"/>
      <c r="W89" s="2"/>
    </row>
    <row r="90" spans="1:23" ht="33" customHeight="1" x14ac:dyDescent="0.25">
      <c r="A90" s="250" t="s">
        <v>44</v>
      </c>
      <c r="B90" s="251"/>
      <c r="C90" s="244"/>
      <c r="D90" s="244"/>
      <c r="E90" s="247"/>
      <c r="F90" s="35" t="s">
        <v>26</v>
      </c>
      <c r="G90" s="79">
        <f t="shared" ref="G90:M90" si="32">G91+G92</f>
        <v>701518542.95999992</v>
      </c>
      <c r="H90" s="79">
        <f t="shared" si="32"/>
        <v>137973267.09999999</v>
      </c>
      <c r="I90" s="79">
        <f t="shared" si="32"/>
        <v>114802097.22000001</v>
      </c>
      <c r="J90" s="79">
        <f t="shared" si="32"/>
        <v>112185794.66</v>
      </c>
      <c r="K90" s="79">
        <f t="shared" si="32"/>
        <v>112185794.66</v>
      </c>
      <c r="L90" s="79">
        <f t="shared" si="32"/>
        <v>112185794.66</v>
      </c>
      <c r="M90" s="79">
        <f t="shared" si="32"/>
        <v>112185794.66</v>
      </c>
      <c r="N90" s="182"/>
      <c r="O90" s="166"/>
      <c r="P90" s="166"/>
      <c r="Q90" s="166"/>
      <c r="R90" s="166"/>
      <c r="S90" s="166"/>
      <c r="T90" s="166"/>
      <c r="U90" s="166"/>
      <c r="V90" s="166"/>
      <c r="W90" s="2"/>
    </row>
    <row r="91" spans="1:23" ht="63" customHeight="1" x14ac:dyDescent="0.25">
      <c r="A91" s="252"/>
      <c r="B91" s="253"/>
      <c r="C91" s="245"/>
      <c r="D91" s="245"/>
      <c r="E91" s="248"/>
      <c r="F91" s="35" t="s">
        <v>31</v>
      </c>
      <c r="G91" s="79">
        <f>SUM(H91:M91)</f>
        <v>501151563.00999993</v>
      </c>
      <c r="H91" s="79">
        <f t="shared" ref="H91:M92" si="33">H25+H46+H82+H76</f>
        <v>98002834.589999989</v>
      </c>
      <c r="I91" s="79">
        <f t="shared" si="33"/>
        <v>82644309.100000009</v>
      </c>
      <c r="J91" s="79">
        <f t="shared" si="33"/>
        <v>80126104.829999998</v>
      </c>
      <c r="K91" s="79">
        <f t="shared" si="33"/>
        <v>80126104.829999998</v>
      </c>
      <c r="L91" s="79">
        <f t="shared" si="33"/>
        <v>80126104.829999998</v>
      </c>
      <c r="M91" s="79">
        <f t="shared" si="33"/>
        <v>80126104.829999998</v>
      </c>
      <c r="N91" s="183"/>
      <c r="O91" s="167"/>
      <c r="P91" s="167"/>
      <c r="Q91" s="167"/>
      <c r="R91" s="167"/>
      <c r="S91" s="167"/>
      <c r="T91" s="167"/>
      <c r="U91" s="167"/>
      <c r="V91" s="167"/>
      <c r="W91" s="2"/>
    </row>
    <row r="92" spans="1:23" ht="47.25" x14ac:dyDescent="0.25">
      <c r="A92" s="254"/>
      <c r="B92" s="255"/>
      <c r="C92" s="246"/>
      <c r="D92" s="246"/>
      <c r="E92" s="249"/>
      <c r="F92" s="35" t="s">
        <v>32</v>
      </c>
      <c r="G92" s="79">
        <f>SUM(H92:M92)</f>
        <v>200366979.94999999</v>
      </c>
      <c r="H92" s="79">
        <f t="shared" si="33"/>
        <v>39970432.509999998</v>
      </c>
      <c r="I92" s="79">
        <f t="shared" si="33"/>
        <v>32157788.120000001</v>
      </c>
      <c r="J92" s="79">
        <f t="shared" si="33"/>
        <v>32059689.829999998</v>
      </c>
      <c r="K92" s="79">
        <f t="shared" si="33"/>
        <v>32059689.829999998</v>
      </c>
      <c r="L92" s="79">
        <f t="shared" si="33"/>
        <v>32059689.829999998</v>
      </c>
      <c r="M92" s="79">
        <f t="shared" si="33"/>
        <v>32059689.829999998</v>
      </c>
      <c r="N92" s="184"/>
      <c r="O92" s="168"/>
      <c r="P92" s="168"/>
      <c r="Q92" s="168"/>
      <c r="R92" s="168"/>
      <c r="S92" s="168"/>
      <c r="T92" s="168"/>
      <c r="U92" s="168"/>
      <c r="V92" s="168"/>
      <c r="W92" s="2"/>
    </row>
    <row r="93" spans="1:23" s="9" customFormat="1" ht="30.75" customHeight="1" x14ac:dyDescent="0.25">
      <c r="A93" s="237" t="s">
        <v>104</v>
      </c>
      <c r="B93" s="238"/>
      <c r="C93" s="191">
        <v>2025</v>
      </c>
      <c r="D93" s="191">
        <v>2030</v>
      </c>
      <c r="E93" s="191" t="s">
        <v>45</v>
      </c>
      <c r="F93" s="191" t="s">
        <v>45</v>
      </c>
      <c r="G93" s="230" t="s">
        <v>45</v>
      </c>
      <c r="H93" s="230" t="s">
        <v>45</v>
      </c>
      <c r="I93" s="230" t="s">
        <v>45</v>
      </c>
      <c r="J93" s="230" t="s">
        <v>45</v>
      </c>
      <c r="K93" s="230" t="s">
        <v>45</v>
      </c>
      <c r="L93" s="80" t="s">
        <v>10</v>
      </c>
      <c r="M93" s="265" t="s">
        <v>45</v>
      </c>
      <c r="N93" s="204" t="s">
        <v>45</v>
      </c>
      <c r="O93" s="204" t="s">
        <v>45</v>
      </c>
      <c r="P93" s="204" t="s">
        <v>45</v>
      </c>
      <c r="Q93" s="204" t="s">
        <v>45</v>
      </c>
      <c r="R93" s="204" t="s">
        <v>45</v>
      </c>
      <c r="S93" s="204" t="s">
        <v>45</v>
      </c>
      <c r="T93" s="204" t="s">
        <v>45</v>
      </c>
      <c r="U93" s="204" t="s">
        <v>45</v>
      </c>
      <c r="V93" s="204" t="s">
        <v>45</v>
      </c>
      <c r="W93" s="8"/>
    </row>
    <row r="94" spans="1:23" s="9" customFormat="1" ht="15.75" customHeight="1" x14ac:dyDescent="0.25">
      <c r="A94" s="239"/>
      <c r="B94" s="240"/>
      <c r="C94" s="192"/>
      <c r="D94" s="192"/>
      <c r="E94" s="192"/>
      <c r="F94" s="170"/>
      <c r="G94" s="173"/>
      <c r="H94" s="173"/>
      <c r="I94" s="173"/>
      <c r="J94" s="173"/>
      <c r="K94" s="173"/>
      <c r="L94" s="81"/>
      <c r="M94" s="202"/>
      <c r="N94" s="170"/>
      <c r="O94" s="170"/>
      <c r="P94" s="170"/>
      <c r="Q94" s="170"/>
      <c r="R94" s="170"/>
      <c r="S94" s="170"/>
      <c r="T94" s="170"/>
      <c r="U94" s="170"/>
      <c r="V94" s="170"/>
      <c r="W94" s="8"/>
    </row>
    <row r="95" spans="1:23" s="9" customFormat="1" ht="70.5" customHeight="1" x14ac:dyDescent="0.25">
      <c r="A95" s="241"/>
      <c r="B95" s="242"/>
      <c r="C95" s="192"/>
      <c r="D95" s="192"/>
      <c r="E95" s="243"/>
      <c r="F95" s="171"/>
      <c r="G95" s="174"/>
      <c r="H95" s="174"/>
      <c r="I95" s="174"/>
      <c r="J95" s="174"/>
      <c r="K95" s="174"/>
      <c r="L95" s="82"/>
      <c r="M95" s="203"/>
      <c r="N95" s="171"/>
      <c r="O95" s="171"/>
      <c r="P95" s="171"/>
      <c r="Q95" s="171"/>
      <c r="R95" s="171"/>
      <c r="S95" s="171"/>
      <c r="T95" s="171"/>
      <c r="U95" s="171"/>
      <c r="V95" s="171"/>
      <c r="W95" s="8"/>
    </row>
    <row r="96" spans="1:23" s="9" customFormat="1" ht="35.25" customHeight="1" x14ac:dyDescent="0.25">
      <c r="A96" s="256" t="s">
        <v>73</v>
      </c>
      <c r="B96" s="257"/>
      <c r="C96" s="191">
        <v>2025</v>
      </c>
      <c r="D96" s="191">
        <v>2030</v>
      </c>
      <c r="E96" s="146" t="s">
        <v>45</v>
      </c>
      <c r="F96" s="146" t="s">
        <v>45</v>
      </c>
      <c r="G96" s="231" t="s">
        <v>45</v>
      </c>
      <c r="H96" s="231" t="s">
        <v>45</v>
      </c>
      <c r="I96" s="231" t="s">
        <v>45</v>
      </c>
      <c r="J96" s="231" t="s">
        <v>45</v>
      </c>
      <c r="K96" s="231" t="s">
        <v>45</v>
      </c>
      <c r="L96" s="231" t="s">
        <v>10</v>
      </c>
      <c r="M96" s="231" t="s">
        <v>45</v>
      </c>
      <c r="N96" s="205" t="s">
        <v>45</v>
      </c>
      <c r="O96" s="205" t="s">
        <v>45</v>
      </c>
      <c r="P96" s="205" t="s">
        <v>45</v>
      </c>
      <c r="Q96" s="205" t="s">
        <v>45</v>
      </c>
      <c r="R96" s="205" t="s">
        <v>45</v>
      </c>
      <c r="S96" s="205" t="s">
        <v>45</v>
      </c>
      <c r="T96" s="205" t="s">
        <v>45</v>
      </c>
      <c r="U96" s="205" t="s">
        <v>45</v>
      </c>
      <c r="V96" s="205" t="s">
        <v>45</v>
      </c>
      <c r="W96" s="8"/>
    </row>
    <row r="97" spans="1:23" s="9" customFormat="1" ht="70.5" customHeight="1" x14ac:dyDescent="0.25">
      <c r="A97" s="258"/>
      <c r="B97" s="259"/>
      <c r="C97" s="192"/>
      <c r="D97" s="192"/>
      <c r="E97" s="147"/>
      <c r="F97" s="159"/>
      <c r="G97" s="232"/>
      <c r="H97" s="232"/>
      <c r="I97" s="232"/>
      <c r="J97" s="232"/>
      <c r="K97" s="232"/>
      <c r="L97" s="234"/>
      <c r="M97" s="232"/>
      <c r="N97" s="159"/>
      <c r="O97" s="159"/>
      <c r="P97" s="159"/>
      <c r="Q97" s="159"/>
      <c r="R97" s="159"/>
      <c r="S97" s="159"/>
      <c r="T97" s="159"/>
      <c r="U97" s="159"/>
      <c r="V97" s="159"/>
      <c r="W97" s="8"/>
    </row>
    <row r="98" spans="1:23" s="9" customFormat="1" ht="120" customHeight="1" x14ac:dyDescent="0.25">
      <c r="A98" s="260"/>
      <c r="B98" s="261"/>
      <c r="C98" s="192"/>
      <c r="D98" s="192"/>
      <c r="E98" s="148"/>
      <c r="F98" s="160"/>
      <c r="G98" s="233"/>
      <c r="H98" s="233"/>
      <c r="I98" s="233"/>
      <c r="J98" s="233"/>
      <c r="K98" s="233"/>
      <c r="L98" s="235"/>
      <c r="M98" s="233"/>
      <c r="N98" s="160"/>
      <c r="O98" s="160"/>
      <c r="P98" s="160"/>
      <c r="Q98" s="160"/>
      <c r="R98" s="160"/>
      <c r="S98" s="160"/>
      <c r="T98" s="160"/>
      <c r="U98" s="160"/>
      <c r="V98" s="160"/>
      <c r="W98" s="8"/>
    </row>
    <row r="99" spans="1:23" s="9" customFormat="1" ht="37.5" customHeight="1" x14ac:dyDescent="0.25">
      <c r="A99" s="155"/>
      <c r="B99" s="155" t="s">
        <v>117</v>
      </c>
      <c r="C99" s="191">
        <v>2025</v>
      </c>
      <c r="D99" s="191">
        <v>2030</v>
      </c>
      <c r="E99" s="146" t="s">
        <v>45</v>
      </c>
      <c r="F99" s="146" t="s">
        <v>45</v>
      </c>
      <c r="G99" s="231" t="s">
        <v>45</v>
      </c>
      <c r="H99" s="231" t="s">
        <v>45</v>
      </c>
      <c r="I99" s="231" t="s">
        <v>45</v>
      </c>
      <c r="J99" s="231" t="s">
        <v>45</v>
      </c>
      <c r="K99" s="231" t="s">
        <v>45</v>
      </c>
      <c r="L99" s="83" t="s">
        <v>10</v>
      </c>
      <c r="M99" s="231" t="s">
        <v>45</v>
      </c>
      <c r="N99" s="205" t="s">
        <v>45</v>
      </c>
      <c r="O99" s="205" t="s">
        <v>45</v>
      </c>
      <c r="P99" s="205" t="s">
        <v>45</v>
      </c>
      <c r="Q99" s="205" t="s">
        <v>45</v>
      </c>
      <c r="R99" s="205" t="s">
        <v>45</v>
      </c>
      <c r="S99" s="205" t="s">
        <v>45</v>
      </c>
      <c r="T99" s="205" t="s">
        <v>45</v>
      </c>
      <c r="U99" s="205" t="s">
        <v>45</v>
      </c>
      <c r="V99" s="205" t="s">
        <v>45</v>
      </c>
      <c r="W99" s="8"/>
    </row>
    <row r="100" spans="1:23" s="9" customFormat="1" ht="36" hidden="1" customHeight="1" x14ac:dyDescent="0.25">
      <c r="A100" s="156"/>
      <c r="B100" s="156"/>
      <c r="C100" s="192"/>
      <c r="D100" s="192"/>
      <c r="E100" s="147"/>
      <c r="F100" s="147"/>
      <c r="G100" s="234"/>
      <c r="H100" s="234"/>
      <c r="I100" s="234"/>
      <c r="J100" s="232"/>
      <c r="K100" s="232"/>
      <c r="L100" s="84" t="s">
        <v>8</v>
      </c>
      <c r="M100" s="232"/>
      <c r="N100" s="159"/>
      <c r="O100" s="159"/>
      <c r="P100" s="159"/>
      <c r="Q100" s="159"/>
      <c r="R100" s="159"/>
      <c r="S100" s="159"/>
      <c r="T100" s="159"/>
      <c r="U100" s="159"/>
      <c r="V100" s="159"/>
      <c r="W100" s="8"/>
    </row>
    <row r="101" spans="1:23" ht="34.9" hidden="1" customHeight="1" x14ac:dyDescent="0.25">
      <c r="A101" s="157"/>
      <c r="B101" s="157"/>
      <c r="C101" s="192"/>
      <c r="D101" s="192"/>
      <c r="E101" s="148"/>
      <c r="F101" s="148"/>
      <c r="G101" s="235"/>
      <c r="H101" s="235"/>
      <c r="I101" s="235"/>
      <c r="J101" s="85"/>
      <c r="K101" s="85"/>
      <c r="L101" s="85" t="s">
        <v>8</v>
      </c>
      <c r="M101" s="85"/>
      <c r="N101" s="11"/>
      <c r="O101" s="11"/>
      <c r="P101" s="11"/>
      <c r="Q101" s="11"/>
      <c r="R101" s="11"/>
      <c r="S101" s="11"/>
      <c r="T101" s="11"/>
      <c r="U101" s="11"/>
      <c r="V101" s="11"/>
      <c r="W101" s="2"/>
    </row>
    <row r="102" spans="1:23" s="9" customFormat="1" ht="21" customHeight="1" x14ac:dyDescent="0.25">
      <c r="A102" s="158"/>
      <c r="B102" s="158" t="s">
        <v>46</v>
      </c>
      <c r="C102" s="191">
        <v>2025</v>
      </c>
      <c r="D102" s="191">
        <v>2030</v>
      </c>
      <c r="E102" s="158" t="s">
        <v>100</v>
      </c>
      <c r="F102" s="13" t="s">
        <v>26</v>
      </c>
      <c r="G102" s="75">
        <f>G103+G104</f>
        <v>3480557.6399999997</v>
      </c>
      <c r="H102" s="75">
        <f>H103+H104</f>
        <v>580092.93999999994</v>
      </c>
      <c r="I102" s="75">
        <f t="shared" ref="I102:M102" si="34">I103+I104</f>
        <v>580092.93999999994</v>
      </c>
      <c r="J102" s="75">
        <f t="shared" si="34"/>
        <v>580092.93999999994</v>
      </c>
      <c r="K102" s="75">
        <f t="shared" si="34"/>
        <v>580092.93999999994</v>
      </c>
      <c r="L102" s="75">
        <f t="shared" si="34"/>
        <v>580092.93999999994</v>
      </c>
      <c r="M102" s="75">
        <f t="shared" si="34"/>
        <v>580092.93999999994</v>
      </c>
      <c r="N102" s="149"/>
      <c r="O102" s="149"/>
      <c r="P102" s="149"/>
      <c r="Q102" s="149"/>
      <c r="R102" s="149"/>
      <c r="S102" s="149"/>
      <c r="T102" s="149"/>
      <c r="U102" s="149"/>
      <c r="V102" s="149"/>
      <c r="W102" s="8"/>
    </row>
    <row r="103" spans="1:23" s="9" customFormat="1" ht="63" customHeight="1" x14ac:dyDescent="0.25">
      <c r="A103" s="158"/>
      <c r="B103" s="158"/>
      <c r="C103" s="192"/>
      <c r="D103" s="192"/>
      <c r="E103" s="158"/>
      <c r="F103" s="13" t="s">
        <v>31</v>
      </c>
      <c r="G103" s="75">
        <f>SUM(H103:M103)</f>
        <v>1824000</v>
      </c>
      <c r="H103" s="75">
        <f>H106+H109+H115+H112</f>
        <v>304000</v>
      </c>
      <c r="I103" s="75">
        <f t="shared" ref="I103:M103" si="35">I106+I109+I115+I112</f>
        <v>304000</v>
      </c>
      <c r="J103" s="75">
        <f t="shared" si="35"/>
        <v>304000</v>
      </c>
      <c r="K103" s="75">
        <f t="shared" si="35"/>
        <v>304000</v>
      </c>
      <c r="L103" s="75">
        <f t="shared" si="35"/>
        <v>304000</v>
      </c>
      <c r="M103" s="75">
        <f t="shared" si="35"/>
        <v>304000</v>
      </c>
      <c r="N103" s="149"/>
      <c r="O103" s="149"/>
      <c r="P103" s="149"/>
      <c r="Q103" s="149"/>
      <c r="R103" s="149"/>
      <c r="S103" s="149"/>
      <c r="T103" s="149"/>
      <c r="U103" s="149"/>
      <c r="V103" s="149"/>
      <c r="W103" s="8"/>
    </row>
    <row r="104" spans="1:23" s="9" customFormat="1" ht="47.25" x14ac:dyDescent="0.25">
      <c r="A104" s="158"/>
      <c r="B104" s="158"/>
      <c r="C104" s="192"/>
      <c r="D104" s="192"/>
      <c r="E104" s="158"/>
      <c r="F104" s="13" t="s">
        <v>32</v>
      </c>
      <c r="G104" s="75">
        <f>SUM(H104:M104)</f>
        <v>1656557.64</v>
      </c>
      <c r="H104" s="76">
        <f>H107+H110+H116+H113</f>
        <v>276092.94</v>
      </c>
      <c r="I104" s="76">
        <f t="shared" ref="I104:M104" si="36">I107+I110+I116+I113</f>
        <v>276092.94</v>
      </c>
      <c r="J104" s="76">
        <f t="shared" si="36"/>
        <v>276092.94</v>
      </c>
      <c r="K104" s="76">
        <f t="shared" si="36"/>
        <v>276092.94</v>
      </c>
      <c r="L104" s="76">
        <f t="shared" si="36"/>
        <v>276092.94</v>
      </c>
      <c r="M104" s="76">
        <f t="shared" si="36"/>
        <v>276092.94</v>
      </c>
      <c r="N104" s="149"/>
      <c r="O104" s="149"/>
      <c r="P104" s="149"/>
      <c r="Q104" s="149"/>
      <c r="R104" s="149"/>
      <c r="S104" s="149"/>
      <c r="T104" s="149"/>
      <c r="U104" s="149"/>
      <c r="V104" s="149"/>
      <c r="W104" s="8"/>
    </row>
    <row r="105" spans="1:23" s="9" customFormat="1" ht="15.75" customHeight="1" x14ac:dyDescent="0.25">
      <c r="A105" s="158"/>
      <c r="B105" s="158" t="s">
        <v>6</v>
      </c>
      <c r="C105" s="191">
        <v>2025</v>
      </c>
      <c r="D105" s="191">
        <v>2030</v>
      </c>
      <c r="E105" s="158" t="s">
        <v>100</v>
      </c>
      <c r="F105" s="13" t="s">
        <v>26</v>
      </c>
      <c r="G105" s="75">
        <f>G106+G107</f>
        <v>288000</v>
      </c>
      <c r="H105" s="75">
        <f t="shared" ref="H105:M105" si="37">H106+H107</f>
        <v>48000</v>
      </c>
      <c r="I105" s="75">
        <f t="shared" si="37"/>
        <v>48000</v>
      </c>
      <c r="J105" s="75">
        <f t="shared" si="37"/>
        <v>48000</v>
      </c>
      <c r="K105" s="75">
        <f t="shared" si="37"/>
        <v>48000</v>
      </c>
      <c r="L105" s="75">
        <f t="shared" si="37"/>
        <v>48000</v>
      </c>
      <c r="M105" s="75">
        <f t="shared" si="37"/>
        <v>48000</v>
      </c>
      <c r="N105" s="149" t="s">
        <v>79</v>
      </c>
      <c r="O105" s="149" t="s">
        <v>80</v>
      </c>
      <c r="P105" s="149">
        <v>700</v>
      </c>
      <c r="Q105" s="149">
        <v>100</v>
      </c>
      <c r="R105" s="149">
        <v>100</v>
      </c>
      <c r="S105" s="149">
        <v>100</v>
      </c>
      <c r="T105" s="149">
        <v>100</v>
      </c>
      <c r="U105" s="149">
        <v>100</v>
      </c>
      <c r="V105" s="149">
        <v>100</v>
      </c>
      <c r="W105" s="8"/>
    </row>
    <row r="106" spans="1:23" s="9" customFormat="1" ht="63" customHeight="1" x14ac:dyDescent="0.25">
      <c r="A106" s="158"/>
      <c r="B106" s="158"/>
      <c r="C106" s="192"/>
      <c r="D106" s="192"/>
      <c r="E106" s="158"/>
      <c r="F106" s="13" t="s">
        <v>31</v>
      </c>
      <c r="G106" s="75">
        <f>SUM(H106:M106)</f>
        <v>288000</v>
      </c>
      <c r="H106" s="75">
        <v>48000</v>
      </c>
      <c r="I106" s="75">
        <v>48000</v>
      </c>
      <c r="J106" s="75">
        <v>48000</v>
      </c>
      <c r="K106" s="75">
        <v>48000</v>
      </c>
      <c r="L106" s="75">
        <v>48000</v>
      </c>
      <c r="M106" s="75">
        <v>48000</v>
      </c>
      <c r="N106" s="149"/>
      <c r="O106" s="149"/>
      <c r="P106" s="149"/>
      <c r="Q106" s="149"/>
      <c r="R106" s="149"/>
      <c r="S106" s="149"/>
      <c r="T106" s="149"/>
      <c r="U106" s="149"/>
      <c r="V106" s="149"/>
      <c r="W106" s="8"/>
    </row>
    <row r="107" spans="1:23" s="9" customFormat="1" ht="36.75" customHeight="1" x14ac:dyDescent="0.25">
      <c r="A107" s="158"/>
      <c r="B107" s="158"/>
      <c r="C107" s="192"/>
      <c r="D107" s="192"/>
      <c r="E107" s="158"/>
      <c r="F107" s="13" t="s">
        <v>32</v>
      </c>
      <c r="G107" s="75">
        <f>SUM(H107:M107)</f>
        <v>0</v>
      </c>
      <c r="H107" s="76">
        <v>0</v>
      </c>
      <c r="I107" s="76">
        <v>0</v>
      </c>
      <c r="J107" s="76">
        <v>0</v>
      </c>
      <c r="K107" s="76">
        <v>0</v>
      </c>
      <c r="L107" s="75">
        <v>0</v>
      </c>
      <c r="M107" s="76">
        <v>0</v>
      </c>
      <c r="N107" s="149"/>
      <c r="O107" s="149"/>
      <c r="P107" s="149"/>
      <c r="Q107" s="149"/>
      <c r="R107" s="149"/>
      <c r="S107" s="149"/>
      <c r="T107" s="149"/>
      <c r="U107" s="149"/>
      <c r="V107" s="149"/>
      <c r="W107" s="8"/>
    </row>
    <row r="108" spans="1:23" s="9" customFormat="1" ht="15.75" customHeight="1" x14ac:dyDescent="0.25">
      <c r="A108" s="155"/>
      <c r="B108" s="158" t="s">
        <v>173</v>
      </c>
      <c r="C108" s="191">
        <v>2025</v>
      </c>
      <c r="D108" s="191">
        <v>2030</v>
      </c>
      <c r="E108" s="158" t="s">
        <v>100</v>
      </c>
      <c r="F108" s="13" t="s">
        <v>26</v>
      </c>
      <c r="G108" s="76">
        <f t="shared" ref="G108:M108" si="38">G109+G110</f>
        <v>1536000</v>
      </c>
      <c r="H108" s="76">
        <f t="shared" si="38"/>
        <v>256000</v>
      </c>
      <c r="I108" s="76">
        <f t="shared" si="38"/>
        <v>256000</v>
      </c>
      <c r="J108" s="76">
        <f t="shared" si="38"/>
        <v>256000</v>
      </c>
      <c r="K108" s="76">
        <f t="shared" si="38"/>
        <v>256000</v>
      </c>
      <c r="L108" s="76">
        <f t="shared" si="38"/>
        <v>256000</v>
      </c>
      <c r="M108" s="76">
        <f t="shared" si="38"/>
        <v>256000</v>
      </c>
      <c r="N108" s="146" t="s">
        <v>82</v>
      </c>
      <c r="O108" s="146" t="s">
        <v>80</v>
      </c>
      <c r="P108" s="149">
        <v>6</v>
      </c>
      <c r="Q108" s="146">
        <v>1</v>
      </c>
      <c r="R108" s="146">
        <v>1</v>
      </c>
      <c r="S108" s="146">
        <v>1</v>
      </c>
      <c r="T108" s="146">
        <v>1</v>
      </c>
      <c r="U108" s="146">
        <v>1</v>
      </c>
      <c r="V108" s="146">
        <v>1</v>
      </c>
      <c r="W108" s="8"/>
    </row>
    <row r="109" spans="1:23" s="9" customFormat="1" ht="63" customHeight="1" x14ac:dyDescent="0.25">
      <c r="A109" s="156"/>
      <c r="B109" s="158"/>
      <c r="C109" s="192"/>
      <c r="D109" s="192"/>
      <c r="E109" s="158"/>
      <c r="F109" s="13" t="s">
        <v>31</v>
      </c>
      <c r="G109" s="76">
        <f>SUM(H109:M109)</f>
        <v>1536000</v>
      </c>
      <c r="H109" s="76">
        <v>256000</v>
      </c>
      <c r="I109" s="76">
        <v>256000</v>
      </c>
      <c r="J109" s="76">
        <v>256000</v>
      </c>
      <c r="K109" s="76">
        <v>256000</v>
      </c>
      <c r="L109" s="76">
        <v>256000</v>
      </c>
      <c r="M109" s="76">
        <v>256000</v>
      </c>
      <c r="N109" s="147"/>
      <c r="O109" s="147"/>
      <c r="P109" s="149"/>
      <c r="Q109" s="147"/>
      <c r="R109" s="147"/>
      <c r="S109" s="147"/>
      <c r="T109" s="147"/>
      <c r="U109" s="147"/>
      <c r="V109" s="147"/>
      <c r="W109" s="8"/>
    </row>
    <row r="110" spans="1:23" s="9" customFormat="1" ht="47.25" x14ac:dyDescent="0.25">
      <c r="A110" s="157"/>
      <c r="B110" s="158"/>
      <c r="C110" s="192"/>
      <c r="D110" s="192"/>
      <c r="E110" s="158"/>
      <c r="F110" s="13" t="s">
        <v>32</v>
      </c>
      <c r="G110" s="76">
        <f>SUM(H110:M110)</f>
        <v>0</v>
      </c>
      <c r="H110" s="76">
        <v>0</v>
      </c>
      <c r="I110" s="76"/>
      <c r="J110" s="76"/>
      <c r="K110" s="76">
        <v>0</v>
      </c>
      <c r="L110" s="76"/>
      <c r="M110" s="76">
        <v>0</v>
      </c>
      <c r="N110" s="148"/>
      <c r="O110" s="148"/>
      <c r="P110" s="149"/>
      <c r="Q110" s="148"/>
      <c r="R110" s="148"/>
      <c r="S110" s="148"/>
      <c r="T110" s="148"/>
      <c r="U110" s="148"/>
      <c r="V110" s="148"/>
      <c r="W110" s="8"/>
    </row>
    <row r="111" spans="1:23" s="9" customFormat="1" ht="21" customHeight="1" x14ac:dyDescent="0.25">
      <c r="A111" s="147"/>
      <c r="B111" s="155" t="s">
        <v>174</v>
      </c>
      <c r="C111" s="191">
        <v>2025</v>
      </c>
      <c r="D111" s="191">
        <v>2030</v>
      </c>
      <c r="E111" s="158" t="s">
        <v>100</v>
      </c>
      <c r="F111" s="36" t="s">
        <v>26</v>
      </c>
      <c r="G111" s="76">
        <f t="shared" ref="G111:M111" si="39">G112+G113</f>
        <v>1656557.64</v>
      </c>
      <c r="H111" s="76">
        <f t="shared" si="39"/>
        <v>276092.94</v>
      </c>
      <c r="I111" s="76">
        <f t="shared" si="39"/>
        <v>276092.94</v>
      </c>
      <c r="J111" s="76">
        <f t="shared" si="39"/>
        <v>276092.94</v>
      </c>
      <c r="K111" s="76">
        <f t="shared" si="39"/>
        <v>276092.94</v>
      </c>
      <c r="L111" s="76">
        <f t="shared" si="39"/>
        <v>276092.94</v>
      </c>
      <c r="M111" s="76">
        <f t="shared" si="39"/>
        <v>276092.94</v>
      </c>
      <c r="N111" s="146" t="s">
        <v>146</v>
      </c>
      <c r="O111" s="146" t="s">
        <v>96</v>
      </c>
      <c r="P111" s="146">
        <v>280</v>
      </c>
      <c r="Q111" s="146">
        <v>40</v>
      </c>
      <c r="R111" s="146">
        <v>40</v>
      </c>
      <c r="S111" s="146">
        <v>40</v>
      </c>
      <c r="T111" s="146">
        <v>40</v>
      </c>
      <c r="U111" s="146">
        <v>40</v>
      </c>
      <c r="V111" s="146">
        <v>40</v>
      </c>
      <c r="W111" s="8"/>
    </row>
    <row r="112" spans="1:23" s="9" customFormat="1" ht="63" customHeight="1" x14ac:dyDescent="0.25">
      <c r="A112" s="147"/>
      <c r="B112" s="156"/>
      <c r="C112" s="192"/>
      <c r="D112" s="192"/>
      <c r="E112" s="158"/>
      <c r="F112" s="36" t="s">
        <v>31</v>
      </c>
      <c r="G112" s="76">
        <f>SUM(H112:M112)</f>
        <v>0</v>
      </c>
      <c r="H112" s="76">
        <v>0</v>
      </c>
      <c r="I112" s="76">
        <v>0</v>
      </c>
      <c r="J112" s="76">
        <v>0</v>
      </c>
      <c r="K112" s="76">
        <v>0</v>
      </c>
      <c r="L112" s="76">
        <v>0</v>
      </c>
      <c r="M112" s="76">
        <v>0</v>
      </c>
      <c r="N112" s="147"/>
      <c r="O112" s="147"/>
      <c r="P112" s="147"/>
      <c r="Q112" s="147"/>
      <c r="R112" s="147"/>
      <c r="S112" s="147"/>
      <c r="T112" s="147"/>
      <c r="U112" s="147"/>
      <c r="V112" s="147"/>
      <c r="W112" s="8"/>
    </row>
    <row r="113" spans="1:23" s="9" customFormat="1" ht="34.5" customHeight="1" x14ac:dyDescent="0.25">
      <c r="A113" s="148"/>
      <c r="B113" s="157"/>
      <c r="C113" s="192"/>
      <c r="D113" s="192"/>
      <c r="E113" s="158"/>
      <c r="F113" s="36" t="s">
        <v>32</v>
      </c>
      <c r="G113" s="76">
        <f>SUM(H113:M113)</f>
        <v>1656557.64</v>
      </c>
      <c r="H113" s="76">
        <v>276092.94</v>
      </c>
      <c r="I113" s="76">
        <v>276092.94</v>
      </c>
      <c r="J113" s="76">
        <v>276092.94</v>
      </c>
      <c r="K113" s="76">
        <v>276092.94</v>
      </c>
      <c r="L113" s="76">
        <v>276092.94</v>
      </c>
      <c r="M113" s="76">
        <v>276092.94</v>
      </c>
      <c r="N113" s="148"/>
      <c r="O113" s="148"/>
      <c r="P113" s="148"/>
      <c r="Q113" s="148"/>
      <c r="R113" s="148"/>
      <c r="S113" s="148"/>
      <c r="T113" s="148"/>
      <c r="U113" s="148"/>
      <c r="V113" s="148"/>
      <c r="W113" s="8"/>
    </row>
    <row r="114" spans="1:23" s="9" customFormat="1" ht="18.75" customHeight="1" x14ac:dyDescent="0.25">
      <c r="A114" s="155"/>
      <c r="B114" s="155" t="s">
        <v>175</v>
      </c>
      <c r="C114" s="191">
        <v>2025</v>
      </c>
      <c r="D114" s="191">
        <v>2030</v>
      </c>
      <c r="E114" s="158" t="s">
        <v>100</v>
      </c>
      <c r="F114" s="13" t="s">
        <v>26</v>
      </c>
      <c r="G114" s="76">
        <f t="shared" ref="G114:M114" si="40">G115+G116</f>
        <v>0</v>
      </c>
      <c r="H114" s="76">
        <f t="shared" si="40"/>
        <v>0</v>
      </c>
      <c r="I114" s="76">
        <f t="shared" si="40"/>
        <v>0</v>
      </c>
      <c r="J114" s="76">
        <f t="shared" si="40"/>
        <v>0</v>
      </c>
      <c r="K114" s="76">
        <f t="shared" si="40"/>
        <v>0</v>
      </c>
      <c r="L114" s="76">
        <f t="shared" si="40"/>
        <v>0</v>
      </c>
      <c r="M114" s="76">
        <f t="shared" si="40"/>
        <v>0</v>
      </c>
      <c r="N114" s="149" t="s">
        <v>77</v>
      </c>
      <c r="O114" s="146" t="s">
        <v>78</v>
      </c>
      <c r="P114" s="146">
        <f>SUM(Q114:V116)</f>
        <v>3697</v>
      </c>
      <c r="Q114" s="146">
        <v>610</v>
      </c>
      <c r="R114" s="146">
        <v>612</v>
      </c>
      <c r="S114" s="146">
        <v>615</v>
      </c>
      <c r="T114" s="146">
        <v>620</v>
      </c>
      <c r="U114" s="146">
        <v>620</v>
      </c>
      <c r="V114" s="146">
        <v>620</v>
      </c>
      <c r="W114" s="8"/>
    </row>
    <row r="115" spans="1:23" s="9" customFormat="1" ht="47.25" customHeight="1" x14ac:dyDescent="0.25">
      <c r="A115" s="156"/>
      <c r="B115" s="156"/>
      <c r="C115" s="192"/>
      <c r="D115" s="192"/>
      <c r="E115" s="158"/>
      <c r="F115" s="13" t="s">
        <v>31</v>
      </c>
      <c r="G115" s="76">
        <f>SUM(H115:M115)</f>
        <v>0</v>
      </c>
      <c r="H115" s="76">
        <v>0</v>
      </c>
      <c r="I115" s="76">
        <v>0</v>
      </c>
      <c r="J115" s="76">
        <v>0</v>
      </c>
      <c r="K115" s="76">
        <v>0</v>
      </c>
      <c r="L115" s="76">
        <v>0</v>
      </c>
      <c r="M115" s="76">
        <v>0</v>
      </c>
      <c r="N115" s="149"/>
      <c r="O115" s="147"/>
      <c r="P115" s="147"/>
      <c r="Q115" s="147"/>
      <c r="R115" s="147"/>
      <c r="S115" s="147"/>
      <c r="T115" s="147"/>
      <c r="U115" s="147"/>
      <c r="V115" s="147"/>
      <c r="W115" s="8"/>
    </row>
    <row r="116" spans="1:23" s="9" customFormat="1" ht="50.25" customHeight="1" x14ac:dyDescent="0.25">
      <c r="A116" s="157"/>
      <c r="B116" s="157"/>
      <c r="C116" s="192"/>
      <c r="D116" s="192"/>
      <c r="E116" s="158"/>
      <c r="F116" s="13" t="s">
        <v>32</v>
      </c>
      <c r="G116" s="76">
        <f>SUM(H116:M116)</f>
        <v>0</v>
      </c>
      <c r="H116" s="76">
        <v>0</v>
      </c>
      <c r="I116" s="76">
        <v>0</v>
      </c>
      <c r="J116" s="76">
        <v>0</v>
      </c>
      <c r="K116" s="76">
        <v>0</v>
      </c>
      <c r="L116" s="76">
        <v>0</v>
      </c>
      <c r="M116" s="76">
        <v>0</v>
      </c>
      <c r="N116" s="149"/>
      <c r="O116" s="148"/>
      <c r="P116" s="148"/>
      <c r="Q116" s="148"/>
      <c r="R116" s="148"/>
      <c r="S116" s="148"/>
      <c r="T116" s="148"/>
      <c r="U116" s="148"/>
      <c r="V116" s="148"/>
      <c r="W116" s="8"/>
    </row>
    <row r="117" spans="1:23" s="9" customFormat="1" ht="45" customHeight="1" x14ac:dyDescent="0.25">
      <c r="A117" s="27"/>
      <c r="B117" s="27" t="s">
        <v>118</v>
      </c>
      <c r="C117" s="28">
        <v>2025</v>
      </c>
      <c r="D117" s="28">
        <v>2030</v>
      </c>
      <c r="E117" s="24" t="s">
        <v>45</v>
      </c>
      <c r="F117" s="26" t="s">
        <v>45</v>
      </c>
      <c r="G117" s="76" t="s">
        <v>45</v>
      </c>
      <c r="H117" s="76" t="s">
        <v>45</v>
      </c>
      <c r="I117" s="76" t="s">
        <v>45</v>
      </c>
      <c r="J117" s="76" t="s">
        <v>45</v>
      </c>
      <c r="K117" s="76" t="s">
        <v>45</v>
      </c>
      <c r="L117" s="76" t="s">
        <v>45</v>
      </c>
      <c r="M117" s="76" t="s">
        <v>45</v>
      </c>
      <c r="N117" s="25" t="s">
        <v>45</v>
      </c>
      <c r="O117" s="25" t="s">
        <v>45</v>
      </c>
      <c r="P117" s="25" t="s">
        <v>45</v>
      </c>
      <c r="Q117" s="25" t="s">
        <v>45</v>
      </c>
      <c r="R117" s="25" t="s">
        <v>45</v>
      </c>
      <c r="S117" s="25" t="s">
        <v>45</v>
      </c>
      <c r="T117" s="25" t="s">
        <v>45</v>
      </c>
      <c r="U117" s="25" t="s">
        <v>45</v>
      </c>
      <c r="V117" s="25" t="s">
        <v>45</v>
      </c>
      <c r="W117" s="8"/>
    </row>
    <row r="118" spans="1:23" s="9" customFormat="1" ht="46.5" customHeight="1" x14ac:dyDescent="0.25">
      <c r="A118" s="23"/>
      <c r="B118" s="155" t="s">
        <v>56</v>
      </c>
      <c r="C118" s="191">
        <v>2025</v>
      </c>
      <c r="D118" s="191">
        <v>2030</v>
      </c>
      <c r="E118" s="155" t="s">
        <v>47</v>
      </c>
      <c r="F118" s="22" t="s">
        <v>26</v>
      </c>
      <c r="G118" s="76">
        <f>G119+G120</f>
        <v>255000</v>
      </c>
      <c r="H118" s="75">
        <f>H119+H120</f>
        <v>5000</v>
      </c>
      <c r="I118" s="75">
        <f t="shared" ref="I118:M118" si="41">I119+I120</f>
        <v>50000</v>
      </c>
      <c r="J118" s="75">
        <f t="shared" si="41"/>
        <v>50000</v>
      </c>
      <c r="K118" s="75">
        <f t="shared" si="41"/>
        <v>50000</v>
      </c>
      <c r="L118" s="75">
        <f t="shared" si="41"/>
        <v>50000</v>
      </c>
      <c r="M118" s="75">
        <f t="shared" si="41"/>
        <v>50000</v>
      </c>
      <c r="N118" s="146"/>
      <c r="O118" s="146" t="s">
        <v>25</v>
      </c>
      <c r="P118" s="146" t="s">
        <v>25</v>
      </c>
      <c r="Q118" s="146" t="s">
        <v>25</v>
      </c>
      <c r="R118" s="146" t="s">
        <v>25</v>
      </c>
      <c r="S118" s="146" t="s">
        <v>25</v>
      </c>
      <c r="T118" s="146" t="s">
        <v>25</v>
      </c>
      <c r="U118" s="146" t="s">
        <v>25</v>
      </c>
      <c r="V118" s="146" t="s">
        <v>25</v>
      </c>
      <c r="W118" s="8"/>
    </row>
    <row r="119" spans="1:23" s="9" customFormat="1" ht="42.75" customHeight="1" x14ac:dyDescent="0.25">
      <c r="A119" s="23"/>
      <c r="B119" s="156"/>
      <c r="C119" s="192"/>
      <c r="D119" s="192"/>
      <c r="E119" s="156"/>
      <c r="F119" s="22" t="s">
        <v>31</v>
      </c>
      <c r="G119" s="76">
        <f>SUM(H119:M119)</f>
        <v>255000</v>
      </c>
      <c r="H119" s="75">
        <f>H122+H125</f>
        <v>5000</v>
      </c>
      <c r="I119" s="75">
        <f>I122+I125</f>
        <v>50000</v>
      </c>
      <c r="J119" s="75">
        <f t="shared" ref="J119:M119" si="42">J122+J125</f>
        <v>50000</v>
      </c>
      <c r="K119" s="75">
        <f t="shared" si="42"/>
        <v>50000</v>
      </c>
      <c r="L119" s="75">
        <f t="shared" si="42"/>
        <v>50000</v>
      </c>
      <c r="M119" s="75">
        <f t="shared" si="42"/>
        <v>50000</v>
      </c>
      <c r="N119" s="147"/>
      <c r="O119" s="147"/>
      <c r="P119" s="147"/>
      <c r="Q119" s="147"/>
      <c r="R119" s="147"/>
      <c r="S119" s="147"/>
      <c r="T119" s="147"/>
      <c r="U119" s="147"/>
      <c r="V119" s="147"/>
      <c r="W119" s="8"/>
    </row>
    <row r="120" spans="1:23" s="9" customFormat="1" ht="30" customHeight="1" x14ac:dyDescent="0.25">
      <c r="A120" s="23"/>
      <c r="B120" s="157"/>
      <c r="C120" s="192"/>
      <c r="D120" s="192"/>
      <c r="E120" s="157"/>
      <c r="F120" s="22" t="s">
        <v>32</v>
      </c>
      <c r="G120" s="76">
        <f>SUM(H120:M120)</f>
        <v>0</v>
      </c>
      <c r="H120" s="76">
        <f>H123+H126</f>
        <v>0</v>
      </c>
      <c r="I120" s="76">
        <f t="shared" ref="I120:M120" si="43">I123+I126</f>
        <v>0</v>
      </c>
      <c r="J120" s="76">
        <f t="shared" si="43"/>
        <v>0</v>
      </c>
      <c r="K120" s="76">
        <f t="shared" si="43"/>
        <v>0</v>
      </c>
      <c r="L120" s="76">
        <f t="shared" si="43"/>
        <v>0</v>
      </c>
      <c r="M120" s="76">
        <f t="shared" si="43"/>
        <v>0</v>
      </c>
      <c r="N120" s="148"/>
      <c r="O120" s="148"/>
      <c r="P120" s="148"/>
      <c r="Q120" s="148"/>
      <c r="R120" s="148"/>
      <c r="S120" s="148"/>
      <c r="T120" s="148"/>
      <c r="U120" s="148"/>
      <c r="V120" s="148"/>
      <c r="W120" s="8"/>
    </row>
    <row r="121" spans="1:23" s="9" customFormat="1" ht="42.75" customHeight="1" x14ac:dyDescent="0.25">
      <c r="A121" s="23"/>
      <c r="B121" s="155" t="s">
        <v>148</v>
      </c>
      <c r="C121" s="219">
        <v>2025</v>
      </c>
      <c r="D121" s="219">
        <v>2030</v>
      </c>
      <c r="E121" s="158" t="s">
        <v>47</v>
      </c>
      <c r="F121" s="99" t="s">
        <v>26</v>
      </c>
      <c r="G121" s="76">
        <f>G122+G123</f>
        <v>30000</v>
      </c>
      <c r="H121" s="75">
        <f t="shared" ref="H121" si="44">H122+H123</f>
        <v>5000</v>
      </c>
      <c r="I121" s="75">
        <f>I122+I123</f>
        <v>5000</v>
      </c>
      <c r="J121" s="75">
        <f t="shared" ref="J121:M121" si="45">J122+J123</f>
        <v>5000</v>
      </c>
      <c r="K121" s="75">
        <f t="shared" si="45"/>
        <v>5000</v>
      </c>
      <c r="L121" s="75">
        <f t="shared" si="45"/>
        <v>5000</v>
      </c>
      <c r="M121" s="75">
        <f t="shared" si="45"/>
        <v>5000</v>
      </c>
      <c r="N121" s="149" t="s">
        <v>147</v>
      </c>
      <c r="O121" s="149" t="s">
        <v>81</v>
      </c>
      <c r="P121" s="149">
        <f>SUM(Q121:V123)</f>
        <v>60</v>
      </c>
      <c r="Q121" s="149">
        <v>10</v>
      </c>
      <c r="R121" s="149">
        <v>10</v>
      </c>
      <c r="S121" s="149">
        <v>10</v>
      </c>
      <c r="T121" s="149">
        <v>10</v>
      </c>
      <c r="U121" s="149">
        <v>10</v>
      </c>
      <c r="V121" s="149">
        <v>10</v>
      </c>
      <c r="W121" s="8"/>
    </row>
    <row r="122" spans="1:23" s="9" customFormat="1" ht="117" customHeight="1" x14ac:dyDescent="0.25">
      <c r="A122" s="23"/>
      <c r="B122" s="156"/>
      <c r="C122" s="220"/>
      <c r="D122" s="220"/>
      <c r="E122" s="158"/>
      <c r="F122" s="99" t="s">
        <v>31</v>
      </c>
      <c r="G122" s="76">
        <f>SUM(H122:M122)</f>
        <v>30000</v>
      </c>
      <c r="H122" s="75">
        <v>5000</v>
      </c>
      <c r="I122" s="75">
        <v>5000</v>
      </c>
      <c r="J122" s="75">
        <v>5000</v>
      </c>
      <c r="K122" s="75">
        <v>5000</v>
      </c>
      <c r="L122" s="75">
        <v>5000</v>
      </c>
      <c r="M122" s="75">
        <v>5000</v>
      </c>
      <c r="N122" s="149"/>
      <c r="O122" s="149"/>
      <c r="P122" s="149"/>
      <c r="Q122" s="149"/>
      <c r="R122" s="149"/>
      <c r="S122" s="149"/>
      <c r="T122" s="149"/>
      <c r="U122" s="149"/>
      <c r="V122" s="149"/>
      <c r="W122" s="8"/>
    </row>
    <row r="123" spans="1:23" s="9" customFormat="1" ht="37.9" customHeight="1" x14ac:dyDescent="0.25">
      <c r="A123" s="23"/>
      <c r="B123" s="157"/>
      <c r="C123" s="220"/>
      <c r="D123" s="220"/>
      <c r="E123" s="158"/>
      <c r="F123" s="99" t="s">
        <v>32</v>
      </c>
      <c r="G123" s="76">
        <f>SUM(H123:M123)</f>
        <v>0</v>
      </c>
      <c r="H123" s="76">
        <v>0</v>
      </c>
      <c r="I123" s="76">
        <v>0</v>
      </c>
      <c r="J123" s="76">
        <v>0</v>
      </c>
      <c r="K123" s="76">
        <v>0</v>
      </c>
      <c r="L123" s="75">
        <v>0</v>
      </c>
      <c r="M123" s="76">
        <v>0</v>
      </c>
      <c r="N123" s="149"/>
      <c r="O123" s="149"/>
      <c r="P123" s="149"/>
      <c r="Q123" s="149"/>
      <c r="R123" s="149"/>
      <c r="S123" s="149"/>
      <c r="T123" s="149"/>
      <c r="U123" s="149"/>
      <c r="V123" s="149"/>
      <c r="W123" s="8"/>
    </row>
    <row r="124" spans="1:23" s="9" customFormat="1" ht="37.9" customHeight="1" x14ac:dyDescent="0.25">
      <c r="A124" s="96"/>
      <c r="B124" s="155" t="s">
        <v>150</v>
      </c>
      <c r="C124" s="98">
        <v>2025</v>
      </c>
      <c r="D124" s="98">
        <v>2030</v>
      </c>
      <c r="E124" s="158" t="s">
        <v>47</v>
      </c>
      <c r="F124" s="97" t="s">
        <v>26</v>
      </c>
      <c r="G124" s="76">
        <f>G125+G126</f>
        <v>225000</v>
      </c>
      <c r="H124" s="76">
        <f>H125+H126</f>
        <v>0</v>
      </c>
      <c r="I124" s="76">
        <f t="shared" ref="I124:M124" si="46">I125+I126</f>
        <v>45000</v>
      </c>
      <c r="J124" s="76">
        <f t="shared" si="46"/>
        <v>45000</v>
      </c>
      <c r="K124" s="76">
        <f t="shared" si="46"/>
        <v>45000</v>
      </c>
      <c r="L124" s="76">
        <f t="shared" si="46"/>
        <v>45000</v>
      </c>
      <c r="M124" s="76">
        <f t="shared" si="46"/>
        <v>45000</v>
      </c>
      <c r="N124" s="195" t="s">
        <v>115</v>
      </c>
      <c r="O124" s="149" t="s">
        <v>81</v>
      </c>
      <c r="P124" s="149">
        <f>SUM(Q124:V126)</f>
        <v>180</v>
      </c>
      <c r="Q124" s="146">
        <v>30</v>
      </c>
      <c r="R124" s="146">
        <v>30</v>
      </c>
      <c r="S124" s="146">
        <v>30</v>
      </c>
      <c r="T124" s="146">
        <v>30</v>
      </c>
      <c r="U124" s="146">
        <v>30</v>
      </c>
      <c r="V124" s="146">
        <v>30</v>
      </c>
      <c r="W124" s="8"/>
    </row>
    <row r="125" spans="1:23" s="9" customFormat="1" ht="88.15" customHeight="1" x14ac:dyDescent="0.25">
      <c r="A125" s="96"/>
      <c r="B125" s="156"/>
      <c r="C125" s="98"/>
      <c r="D125" s="98"/>
      <c r="E125" s="158"/>
      <c r="F125" s="97" t="s">
        <v>31</v>
      </c>
      <c r="G125" s="76">
        <f>SUM(H125:M125)</f>
        <v>225000</v>
      </c>
      <c r="H125" s="76">
        <v>0</v>
      </c>
      <c r="I125" s="76">
        <v>45000</v>
      </c>
      <c r="J125" s="76">
        <v>45000</v>
      </c>
      <c r="K125" s="76">
        <v>45000</v>
      </c>
      <c r="L125" s="76">
        <v>45000</v>
      </c>
      <c r="M125" s="76">
        <v>45000</v>
      </c>
      <c r="N125" s="196"/>
      <c r="O125" s="149"/>
      <c r="P125" s="149"/>
      <c r="Q125" s="147"/>
      <c r="R125" s="147"/>
      <c r="S125" s="147"/>
      <c r="T125" s="147"/>
      <c r="U125" s="147"/>
      <c r="V125" s="147"/>
      <c r="W125" s="8"/>
    </row>
    <row r="126" spans="1:23" s="9" customFormat="1" ht="40.5" customHeight="1" x14ac:dyDescent="0.25">
      <c r="A126" s="96"/>
      <c r="B126" s="157"/>
      <c r="C126" s="98"/>
      <c r="D126" s="98"/>
      <c r="E126" s="158"/>
      <c r="F126" s="97" t="s">
        <v>32</v>
      </c>
      <c r="G126" s="76">
        <f>SUM(H126:M126)</f>
        <v>0</v>
      </c>
      <c r="H126" s="76"/>
      <c r="I126" s="76"/>
      <c r="J126" s="76"/>
      <c r="K126" s="76"/>
      <c r="L126" s="76"/>
      <c r="M126" s="76"/>
      <c r="N126" s="197"/>
      <c r="O126" s="149"/>
      <c r="P126" s="149"/>
      <c r="Q126" s="148"/>
      <c r="R126" s="148"/>
      <c r="S126" s="148"/>
      <c r="T126" s="148"/>
      <c r="U126" s="148"/>
      <c r="V126" s="148"/>
      <c r="W126" s="8"/>
    </row>
    <row r="127" spans="1:23" s="9" customFormat="1" ht="45.75" customHeight="1" x14ac:dyDescent="0.25">
      <c r="A127" s="155"/>
      <c r="B127" s="155" t="s">
        <v>151</v>
      </c>
      <c r="C127" s="219">
        <v>2025</v>
      </c>
      <c r="D127" s="219">
        <v>2030</v>
      </c>
      <c r="E127" s="155" t="s">
        <v>47</v>
      </c>
      <c r="F127" s="99" t="s">
        <v>26</v>
      </c>
      <c r="G127" s="76">
        <f>G128+G129</f>
        <v>800000</v>
      </c>
      <c r="H127" s="75">
        <f>H128+H129</f>
        <v>400000</v>
      </c>
      <c r="I127" s="75">
        <f t="shared" ref="I127:M127" si="47">I128+I129</f>
        <v>400000</v>
      </c>
      <c r="J127" s="75">
        <f t="shared" si="47"/>
        <v>0</v>
      </c>
      <c r="K127" s="75">
        <f t="shared" si="47"/>
        <v>0</v>
      </c>
      <c r="L127" s="75">
        <f t="shared" si="47"/>
        <v>0</v>
      </c>
      <c r="M127" s="75">
        <f t="shared" si="47"/>
        <v>0</v>
      </c>
      <c r="N127" s="146"/>
      <c r="O127" s="146" t="s">
        <v>25</v>
      </c>
      <c r="P127" s="146" t="s">
        <v>25</v>
      </c>
      <c r="Q127" s="146" t="s">
        <v>25</v>
      </c>
      <c r="R127" s="146" t="s">
        <v>25</v>
      </c>
      <c r="S127" s="146" t="s">
        <v>25</v>
      </c>
      <c r="T127" s="146" t="s">
        <v>25</v>
      </c>
      <c r="U127" s="146" t="s">
        <v>25</v>
      </c>
      <c r="V127" s="146" t="s">
        <v>25</v>
      </c>
      <c r="W127" s="8"/>
    </row>
    <row r="128" spans="1:23" s="9" customFormat="1" ht="45.75" customHeight="1" x14ac:dyDescent="0.25">
      <c r="A128" s="156"/>
      <c r="B128" s="156"/>
      <c r="C128" s="220"/>
      <c r="D128" s="220"/>
      <c r="E128" s="156"/>
      <c r="F128" s="99" t="s">
        <v>31</v>
      </c>
      <c r="G128" s="76">
        <f>SUM(H128:M128)</f>
        <v>800000</v>
      </c>
      <c r="H128" s="75">
        <f>H131</f>
        <v>400000</v>
      </c>
      <c r="I128" s="75">
        <f t="shared" ref="I128:M128" si="48">I131</f>
        <v>400000</v>
      </c>
      <c r="J128" s="75">
        <f t="shared" si="48"/>
        <v>0</v>
      </c>
      <c r="K128" s="75">
        <f t="shared" si="48"/>
        <v>0</v>
      </c>
      <c r="L128" s="75">
        <f t="shared" si="48"/>
        <v>0</v>
      </c>
      <c r="M128" s="75">
        <f t="shared" si="48"/>
        <v>0</v>
      </c>
      <c r="N128" s="147"/>
      <c r="O128" s="147"/>
      <c r="P128" s="147"/>
      <c r="Q128" s="147"/>
      <c r="R128" s="147"/>
      <c r="S128" s="147"/>
      <c r="T128" s="147"/>
      <c r="U128" s="147"/>
      <c r="V128" s="147"/>
      <c r="W128" s="8"/>
    </row>
    <row r="129" spans="1:23" s="9" customFormat="1" ht="79.5" customHeight="1" x14ac:dyDescent="0.25">
      <c r="A129" s="157"/>
      <c r="B129" s="157"/>
      <c r="C129" s="220"/>
      <c r="D129" s="220"/>
      <c r="E129" s="157"/>
      <c r="F129" s="99" t="s">
        <v>32</v>
      </c>
      <c r="G129" s="76">
        <f>SUM(H129:M129)</f>
        <v>0</v>
      </c>
      <c r="H129" s="76">
        <f>H132</f>
        <v>0</v>
      </c>
      <c r="I129" s="76">
        <f t="shared" ref="I129:M129" si="49">I132</f>
        <v>0</v>
      </c>
      <c r="J129" s="76">
        <f t="shared" si="49"/>
        <v>0</v>
      </c>
      <c r="K129" s="76">
        <f t="shared" si="49"/>
        <v>0</v>
      </c>
      <c r="L129" s="76">
        <f t="shared" si="49"/>
        <v>0</v>
      </c>
      <c r="M129" s="76">
        <f t="shared" si="49"/>
        <v>0</v>
      </c>
      <c r="N129" s="148"/>
      <c r="O129" s="148"/>
      <c r="P129" s="148"/>
      <c r="Q129" s="148"/>
      <c r="R129" s="148"/>
      <c r="S129" s="148"/>
      <c r="T129" s="148"/>
      <c r="U129" s="148"/>
      <c r="V129" s="148"/>
      <c r="W129" s="8"/>
    </row>
    <row r="130" spans="1:23" s="9" customFormat="1" ht="45.75" customHeight="1" x14ac:dyDescent="0.25">
      <c r="A130" s="55"/>
      <c r="B130" s="158" t="s">
        <v>114</v>
      </c>
      <c r="C130" s="191">
        <v>2025</v>
      </c>
      <c r="D130" s="191">
        <v>2030</v>
      </c>
      <c r="E130" s="158" t="s">
        <v>47</v>
      </c>
      <c r="F130" s="54" t="s">
        <v>26</v>
      </c>
      <c r="G130" s="76">
        <f>G131+G132</f>
        <v>800000</v>
      </c>
      <c r="H130" s="75">
        <f t="shared" ref="H130" si="50">H131+H132</f>
        <v>400000</v>
      </c>
      <c r="I130" s="75">
        <f>I131+I132</f>
        <v>400000</v>
      </c>
      <c r="J130" s="75">
        <f t="shared" ref="J130:M130" si="51">J131+J132</f>
        <v>0</v>
      </c>
      <c r="K130" s="75">
        <f t="shared" si="51"/>
        <v>0</v>
      </c>
      <c r="L130" s="75">
        <f t="shared" si="51"/>
        <v>0</v>
      </c>
      <c r="M130" s="75">
        <f t="shared" si="51"/>
        <v>0</v>
      </c>
      <c r="N130" s="149" t="s">
        <v>116</v>
      </c>
      <c r="O130" s="149" t="s">
        <v>58</v>
      </c>
      <c r="P130" s="149">
        <v>100</v>
      </c>
      <c r="Q130" s="149">
        <v>100</v>
      </c>
      <c r="R130" s="149">
        <v>100</v>
      </c>
      <c r="S130" s="149"/>
      <c r="T130" s="149"/>
      <c r="U130" s="149"/>
      <c r="V130" s="149"/>
      <c r="W130" s="8"/>
    </row>
    <row r="131" spans="1:23" s="9" customFormat="1" ht="45.75" customHeight="1" x14ac:dyDescent="0.25">
      <c r="A131" s="55"/>
      <c r="B131" s="158"/>
      <c r="C131" s="192"/>
      <c r="D131" s="192"/>
      <c r="E131" s="158"/>
      <c r="F131" s="54" t="s">
        <v>31</v>
      </c>
      <c r="G131" s="76">
        <f>SUM(H131:M131)</f>
        <v>800000</v>
      </c>
      <c r="H131" s="75">
        <v>400000</v>
      </c>
      <c r="I131" s="75">
        <v>400000</v>
      </c>
      <c r="J131" s="75">
        <v>0</v>
      </c>
      <c r="K131" s="75">
        <v>0</v>
      </c>
      <c r="L131" s="75">
        <v>0</v>
      </c>
      <c r="M131" s="75">
        <v>0</v>
      </c>
      <c r="N131" s="149"/>
      <c r="O131" s="149"/>
      <c r="P131" s="149"/>
      <c r="Q131" s="149"/>
      <c r="R131" s="149"/>
      <c r="S131" s="149"/>
      <c r="T131" s="149"/>
      <c r="U131" s="149"/>
      <c r="V131" s="149"/>
      <c r="W131" s="8"/>
    </row>
    <row r="132" spans="1:23" s="9" customFormat="1" ht="72.599999999999994" customHeight="1" x14ac:dyDescent="0.25">
      <c r="A132" s="55"/>
      <c r="B132" s="158"/>
      <c r="C132" s="192"/>
      <c r="D132" s="192"/>
      <c r="E132" s="158"/>
      <c r="F132" s="54" t="s">
        <v>32</v>
      </c>
      <c r="G132" s="76">
        <f>SUM(H132:M132)</f>
        <v>0</v>
      </c>
      <c r="H132" s="76">
        <v>0</v>
      </c>
      <c r="I132" s="76">
        <v>0</v>
      </c>
      <c r="J132" s="76">
        <v>0</v>
      </c>
      <c r="K132" s="76">
        <v>0</v>
      </c>
      <c r="L132" s="75">
        <v>0</v>
      </c>
      <c r="M132" s="76">
        <v>0</v>
      </c>
      <c r="N132" s="149"/>
      <c r="O132" s="149"/>
      <c r="P132" s="149"/>
      <c r="Q132" s="149"/>
      <c r="R132" s="149"/>
      <c r="S132" s="149"/>
      <c r="T132" s="149"/>
      <c r="U132" s="149"/>
      <c r="V132" s="149"/>
      <c r="W132" s="8"/>
    </row>
    <row r="133" spans="1:23" ht="15.75" customHeight="1" x14ac:dyDescent="0.25">
      <c r="A133" s="267" t="s">
        <v>48</v>
      </c>
      <c r="B133" s="268"/>
      <c r="C133" s="212"/>
      <c r="D133" s="212"/>
      <c r="E133" s="262"/>
      <c r="F133" s="34" t="s">
        <v>26</v>
      </c>
      <c r="G133" s="86">
        <f>G134+G135</f>
        <v>4535557.6399999997</v>
      </c>
      <c r="H133" s="87">
        <f>H134+H135</f>
        <v>985092.94</v>
      </c>
      <c r="I133" s="87">
        <f t="shared" ref="I133:M133" si="52">I134+I135</f>
        <v>1030092.94</v>
      </c>
      <c r="J133" s="87">
        <f t="shared" si="52"/>
        <v>630092.93999999994</v>
      </c>
      <c r="K133" s="87">
        <f t="shared" si="52"/>
        <v>630092.93999999994</v>
      </c>
      <c r="L133" s="87">
        <f t="shared" si="52"/>
        <v>630092.93999999994</v>
      </c>
      <c r="M133" s="87">
        <f t="shared" si="52"/>
        <v>630092.93999999994</v>
      </c>
      <c r="N133" s="146"/>
      <c r="O133" s="147"/>
      <c r="P133" s="147"/>
      <c r="Q133" s="146"/>
      <c r="R133" s="146"/>
      <c r="S133" s="146"/>
      <c r="T133" s="146"/>
      <c r="U133" s="146"/>
      <c r="V133" s="146"/>
      <c r="W133" s="2"/>
    </row>
    <row r="134" spans="1:23" ht="63" customHeight="1" x14ac:dyDescent="0.25">
      <c r="A134" s="269"/>
      <c r="B134" s="270"/>
      <c r="C134" s="213"/>
      <c r="D134" s="213"/>
      <c r="E134" s="263"/>
      <c r="F134" s="34" t="s">
        <v>31</v>
      </c>
      <c r="G134" s="86">
        <f>SUM(H134:M134)</f>
        <v>2879000</v>
      </c>
      <c r="H134" s="87">
        <f t="shared" ref="H134:M135" si="53">H103+H128+H119</f>
        <v>709000</v>
      </c>
      <c r="I134" s="87">
        <f t="shared" si="53"/>
        <v>754000</v>
      </c>
      <c r="J134" s="87">
        <f t="shared" si="53"/>
        <v>354000</v>
      </c>
      <c r="K134" s="87">
        <f t="shared" si="53"/>
        <v>354000</v>
      </c>
      <c r="L134" s="87">
        <f t="shared" si="53"/>
        <v>354000</v>
      </c>
      <c r="M134" s="87">
        <f t="shared" si="53"/>
        <v>354000</v>
      </c>
      <c r="N134" s="147"/>
      <c r="O134" s="147"/>
      <c r="P134" s="147"/>
      <c r="Q134" s="147"/>
      <c r="R134" s="147"/>
      <c r="S134" s="147"/>
      <c r="T134" s="147"/>
      <c r="U134" s="147"/>
      <c r="V134" s="147"/>
      <c r="W134" s="2"/>
    </row>
    <row r="135" spans="1:23" ht="114.75" customHeight="1" x14ac:dyDescent="0.25">
      <c r="A135" s="271"/>
      <c r="B135" s="272"/>
      <c r="C135" s="214"/>
      <c r="D135" s="214"/>
      <c r="E135" s="264"/>
      <c r="F135" s="34" t="s">
        <v>32</v>
      </c>
      <c r="G135" s="86">
        <f>SUM(H135:M135)</f>
        <v>1656557.64</v>
      </c>
      <c r="H135" s="86">
        <f t="shared" si="53"/>
        <v>276092.94</v>
      </c>
      <c r="I135" s="86">
        <f t="shared" si="53"/>
        <v>276092.94</v>
      </c>
      <c r="J135" s="86">
        <f t="shared" si="53"/>
        <v>276092.94</v>
      </c>
      <c r="K135" s="86">
        <f t="shared" si="53"/>
        <v>276092.94</v>
      </c>
      <c r="L135" s="86">
        <f t="shared" si="53"/>
        <v>276092.94</v>
      </c>
      <c r="M135" s="86">
        <f t="shared" si="53"/>
        <v>276092.94</v>
      </c>
      <c r="N135" s="148"/>
      <c r="O135" s="148"/>
      <c r="P135" s="148"/>
      <c r="Q135" s="148"/>
      <c r="R135" s="148"/>
      <c r="S135" s="148"/>
      <c r="T135" s="148"/>
      <c r="U135" s="148"/>
      <c r="V135" s="148"/>
      <c r="W135" s="2"/>
    </row>
    <row r="136" spans="1:23" s="57" customFormat="1" ht="66.75" customHeight="1" x14ac:dyDescent="0.25">
      <c r="A136" s="215" t="s">
        <v>66</v>
      </c>
      <c r="B136" s="216"/>
      <c r="C136" s="10">
        <v>2025</v>
      </c>
      <c r="D136" s="10">
        <v>2030</v>
      </c>
      <c r="E136" s="14" t="s">
        <v>33</v>
      </c>
      <c r="F136" s="14" t="s">
        <v>33</v>
      </c>
      <c r="G136" s="88" t="s">
        <v>33</v>
      </c>
      <c r="H136" s="88" t="s">
        <v>33</v>
      </c>
      <c r="I136" s="88" t="s">
        <v>33</v>
      </c>
      <c r="J136" s="88" t="s">
        <v>33</v>
      </c>
      <c r="K136" s="88" t="s">
        <v>33</v>
      </c>
      <c r="L136" s="88" t="s">
        <v>33</v>
      </c>
      <c r="M136" s="88" t="s">
        <v>33</v>
      </c>
      <c r="N136" s="10"/>
      <c r="O136" s="10"/>
      <c r="P136" s="10"/>
      <c r="Q136" s="10"/>
      <c r="R136" s="10"/>
      <c r="S136" s="10"/>
      <c r="T136" s="10"/>
      <c r="U136" s="10"/>
      <c r="V136" s="10"/>
      <c r="W136" s="2"/>
    </row>
    <row r="137" spans="1:23" s="57" customFormat="1" ht="69.75" customHeight="1" x14ac:dyDescent="0.25">
      <c r="A137" s="215" t="s">
        <v>50</v>
      </c>
      <c r="B137" s="216"/>
      <c r="C137" s="10">
        <v>2025</v>
      </c>
      <c r="D137" s="10">
        <v>2030</v>
      </c>
      <c r="E137" s="14" t="s">
        <v>33</v>
      </c>
      <c r="F137" s="14" t="s">
        <v>33</v>
      </c>
      <c r="G137" s="88" t="s">
        <v>33</v>
      </c>
      <c r="H137" s="88" t="s">
        <v>33</v>
      </c>
      <c r="I137" s="88" t="s">
        <v>33</v>
      </c>
      <c r="J137" s="88" t="s">
        <v>33</v>
      </c>
      <c r="K137" s="88" t="s">
        <v>33</v>
      </c>
      <c r="L137" s="88" t="s">
        <v>33</v>
      </c>
      <c r="M137" s="88" t="s">
        <v>33</v>
      </c>
      <c r="N137" s="10"/>
      <c r="O137" s="10"/>
      <c r="P137" s="10"/>
      <c r="Q137" s="10"/>
      <c r="R137" s="10"/>
      <c r="S137" s="10"/>
      <c r="T137" s="10"/>
      <c r="U137" s="10"/>
      <c r="V137" s="10"/>
      <c r="W137" s="2"/>
    </row>
    <row r="138" spans="1:23" s="57" customFormat="1" ht="46.9" customHeight="1" x14ac:dyDescent="0.25">
      <c r="A138" s="155"/>
      <c r="B138" s="155" t="s">
        <v>51</v>
      </c>
      <c r="C138" s="146">
        <v>2025</v>
      </c>
      <c r="D138" s="146">
        <v>2030</v>
      </c>
      <c r="E138" s="188" t="s">
        <v>33</v>
      </c>
      <c r="F138" s="188" t="s">
        <v>33</v>
      </c>
      <c r="G138" s="198" t="s">
        <v>33</v>
      </c>
      <c r="H138" s="198" t="s">
        <v>33</v>
      </c>
      <c r="I138" s="198" t="s">
        <v>33</v>
      </c>
      <c r="J138" s="198" t="s">
        <v>33</v>
      </c>
      <c r="K138" s="198" t="s">
        <v>33</v>
      </c>
      <c r="L138" s="198" t="s">
        <v>33</v>
      </c>
      <c r="M138" s="198" t="s">
        <v>33</v>
      </c>
      <c r="N138" s="188" t="s">
        <v>33</v>
      </c>
      <c r="O138" s="188" t="s">
        <v>33</v>
      </c>
      <c r="P138" s="188" t="s">
        <v>33</v>
      </c>
      <c r="Q138" s="188" t="s">
        <v>33</v>
      </c>
      <c r="R138" s="188" t="s">
        <v>33</v>
      </c>
      <c r="S138" s="188" t="s">
        <v>33</v>
      </c>
      <c r="T138" s="188" t="s">
        <v>33</v>
      </c>
      <c r="U138" s="188" t="s">
        <v>33</v>
      </c>
      <c r="V138" s="188" t="s">
        <v>33</v>
      </c>
      <c r="W138" s="2"/>
    </row>
    <row r="139" spans="1:23" s="9" customFormat="1" ht="25.15" customHeight="1" x14ac:dyDescent="0.25">
      <c r="A139" s="156"/>
      <c r="B139" s="156"/>
      <c r="C139" s="147"/>
      <c r="D139" s="147"/>
      <c r="E139" s="189"/>
      <c r="F139" s="189"/>
      <c r="G139" s="199"/>
      <c r="H139" s="199"/>
      <c r="I139" s="199"/>
      <c r="J139" s="199"/>
      <c r="K139" s="199"/>
      <c r="L139" s="199"/>
      <c r="M139" s="199"/>
      <c r="N139" s="189"/>
      <c r="O139" s="189"/>
      <c r="P139" s="189"/>
      <c r="Q139" s="189"/>
      <c r="R139" s="189"/>
      <c r="S139" s="189"/>
      <c r="T139" s="189"/>
      <c r="U139" s="189"/>
      <c r="V139" s="189"/>
      <c r="W139" s="8"/>
    </row>
    <row r="140" spans="1:23" s="9" customFormat="1" ht="63" customHeight="1" x14ac:dyDescent="0.25">
      <c r="A140" s="157"/>
      <c r="B140" s="157"/>
      <c r="C140" s="148"/>
      <c r="D140" s="148"/>
      <c r="E140" s="190"/>
      <c r="F140" s="190"/>
      <c r="G140" s="200"/>
      <c r="H140" s="200"/>
      <c r="I140" s="200"/>
      <c r="J140" s="200"/>
      <c r="K140" s="200"/>
      <c r="L140" s="200"/>
      <c r="M140" s="200"/>
      <c r="N140" s="190"/>
      <c r="O140" s="190"/>
      <c r="P140" s="190"/>
      <c r="Q140" s="190"/>
      <c r="R140" s="190"/>
      <c r="S140" s="190"/>
      <c r="T140" s="190"/>
      <c r="U140" s="190"/>
      <c r="V140" s="190"/>
      <c r="W140" s="8"/>
    </row>
    <row r="141" spans="1:23" s="9" customFormat="1" ht="47.25" customHeight="1" x14ac:dyDescent="0.25">
      <c r="A141" s="155"/>
      <c r="B141" s="155" t="s">
        <v>49</v>
      </c>
      <c r="C141" s="146">
        <v>2025</v>
      </c>
      <c r="D141" s="146">
        <v>2030</v>
      </c>
      <c r="E141" s="155" t="s">
        <v>101</v>
      </c>
      <c r="F141" s="13" t="s">
        <v>26</v>
      </c>
      <c r="G141" s="76">
        <f t="shared" ref="G141:M141" si="54">G142+G143</f>
        <v>100999572.08999997</v>
      </c>
      <c r="H141" s="76">
        <f t="shared" si="54"/>
        <v>15484445.67</v>
      </c>
      <c r="I141" s="76">
        <f t="shared" si="54"/>
        <v>17116948.02</v>
      </c>
      <c r="J141" s="76">
        <f t="shared" si="54"/>
        <v>17099544.599999998</v>
      </c>
      <c r="K141" s="76">
        <f t="shared" si="54"/>
        <v>17099544.599999998</v>
      </c>
      <c r="L141" s="76">
        <f t="shared" si="54"/>
        <v>17099544.599999998</v>
      </c>
      <c r="M141" s="76">
        <f t="shared" si="54"/>
        <v>17099544.599999998</v>
      </c>
      <c r="N141" s="188" t="s">
        <v>33</v>
      </c>
      <c r="O141" s="188" t="s">
        <v>33</v>
      </c>
      <c r="P141" s="188" t="s">
        <v>33</v>
      </c>
      <c r="Q141" s="188" t="s">
        <v>33</v>
      </c>
      <c r="R141" s="188" t="s">
        <v>33</v>
      </c>
      <c r="S141" s="188" t="s">
        <v>33</v>
      </c>
      <c r="T141" s="188" t="s">
        <v>33</v>
      </c>
      <c r="U141" s="188" t="s">
        <v>33</v>
      </c>
      <c r="V141" s="188" t="s">
        <v>33</v>
      </c>
      <c r="W141" s="8"/>
    </row>
    <row r="142" spans="1:23" s="9" customFormat="1" ht="18.75" customHeight="1" x14ac:dyDescent="0.25">
      <c r="A142" s="156"/>
      <c r="B142" s="156"/>
      <c r="C142" s="147"/>
      <c r="D142" s="147"/>
      <c r="E142" s="156"/>
      <c r="F142" s="13" t="s">
        <v>31</v>
      </c>
      <c r="G142" s="76">
        <f>SUM(H142:M142)</f>
        <v>100999572.08999997</v>
      </c>
      <c r="H142" s="76">
        <f>H145+H148+H151+H154+H157+H160</f>
        <v>15484445.67</v>
      </c>
      <c r="I142" s="76">
        <f t="shared" ref="I142:M142" si="55">I145+I148+I151+I154+I157+I160</f>
        <v>17116948.02</v>
      </c>
      <c r="J142" s="76">
        <f t="shared" si="55"/>
        <v>17099544.599999998</v>
      </c>
      <c r="K142" s="76">
        <f t="shared" si="55"/>
        <v>17099544.599999998</v>
      </c>
      <c r="L142" s="76">
        <f t="shared" si="55"/>
        <v>17099544.599999998</v>
      </c>
      <c r="M142" s="76">
        <f t="shared" si="55"/>
        <v>17099544.599999998</v>
      </c>
      <c r="N142" s="189"/>
      <c r="O142" s="189"/>
      <c r="P142" s="189"/>
      <c r="Q142" s="189"/>
      <c r="R142" s="189"/>
      <c r="S142" s="189"/>
      <c r="T142" s="189"/>
      <c r="U142" s="189"/>
      <c r="V142" s="189"/>
      <c r="W142" s="8"/>
    </row>
    <row r="143" spans="1:23" s="9" customFormat="1" ht="63" customHeight="1" x14ac:dyDescent="0.25">
      <c r="A143" s="157"/>
      <c r="B143" s="157"/>
      <c r="C143" s="148"/>
      <c r="D143" s="148"/>
      <c r="E143" s="157"/>
      <c r="F143" s="13" t="s">
        <v>32</v>
      </c>
      <c r="G143" s="76">
        <f>SUM(H143:M143)</f>
        <v>0</v>
      </c>
      <c r="H143" s="76">
        <f>H146+H149+H152+H155+H158+H161</f>
        <v>0</v>
      </c>
      <c r="I143" s="76">
        <f t="shared" ref="I143:M143" si="56">I146+I149+I152+I155+I158+I161</f>
        <v>0</v>
      </c>
      <c r="J143" s="76">
        <f t="shared" si="56"/>
        <v>0</v>
      </c>
      <c r="K143" s="76">
        <f t="shared" si="56"/>
        <v>0</v>
      </c>
      <c r="L143" s="76">
        <f t="shared" si="56"/>
        <v>0</v>
      </c>
      <c r="M143" s="76">
        <f t="shared" si="56"/>
        <v>0</v>
      </c>
      <c r="N143" s="190"/>
      <c r="O143" s="190"/>
      <c r="P143" s="190"/>
      <c r="Q143" s="190"/>
      <c r="R143" s="190"/>
      <c r="S143" s="190"/>
      <c r="T143" s="190"/>
      <c r="U143" s="190"/>
      <c r="V143" s="190"/>
      <c r="W143" s="8"/>
    </row>
    <row r="144" spans="1:23" s="9" customFormat="1" ht="15" customHeight="1" x14ac:dyDescent="0.25">
      <c r="A144" s="158"/>
      <c r="B144" s="158" t="s">
        <v>105</v>
      </c>
      <c r="C144" s="146">
        <v>2025</v>
      </c>
      <c r="D144" s="146">
        <v>2030</v>
      </c>
      <c r="E144" s="158" t="s">
        <v>101</v>
      </c>
      <c r="F144" s="13" t="s">
        <v>26</v>
      </c>
      <c r="G144" s="76">
        <f t="shared" ref="G144:M144" si="57">G145+G146</f>
        <v>300000</v>
      </c>
      <c r="H144" s="76">
        <f t="shared" si="57"/>
        <v>50000</v>
      </c>
      <c r="I144" s="76">
        <f t="shared" si="57"/>
        <v>50000</v>
      </c>
      <c r="J144" s="76">
        <f t="shared" si="57"/>
        <v>50000</v>
      </c>
      <c r="K144" s="76">
        <f t="shared" si="57"/>
        <v>50000</v>
      </c>
      <c r="L144" s="76">
        <f t="shared" si="57"/>
        <v>50000</v>
      </c>
      <c r="M144" s="76">
        <f t="shared" si="57"/>
        <v>50000</v>
      </c>
      <c r="N144" s="146" t="s">
        <v>91</v>
      </c>
      <c r="O144" s="146" t="s">
        <v>90</v>
      </c>
      <c r="P144" s="146">
        <f>SUM(Q144:V144)</f>
        <v>30</v>
      </c>
      <c r="Q144" s="146">
        <v>5</v>
      </c>
      <c r="R144" s="146">
        <v>5</v>
      </c>
      <c r="S144" s="146">
        <v>5</v>
      </c>
      <c r="T144" s="146">
        <v>5</v>
      </c>
      <c r="U144" s="146">
        <v>5</v>
      </c>
      <c r="V144" s="146">
        <v>5</v>
      </c>
      <c r="W144" s="8"/>
    </row>
    <row r="145" spans="1:23" s="33" customFormat="1" ht="15.75" customHeight="1" x14ac:dyDescent="0.25">
      <c r="A145" s="158"/>
      <c r="B145" s="158"/>
      <c r="C145" s="147"/>
      <c r="D145" s="147"/>
      <c r="E145" s="158"/>
      <c r="F145" s="13" t="s">
        <v>31</v>
      </c>
      <c r="G145" s="76">
        <f>SUM(H145:M145)</f>
        <v>300000</v>
      </c>
      <c r="H145" s="76">
        <v>50000</v>
      </c>
      <c r="I145" s="76">
        <v>50000</v>
      </c>
      <c r="J145" s="76">
        <v>50000</v>
      </c>
      <c r="K145" s="76">
        <v>50000</v>
      </c>
      <c r="L145" s="76">
        <v>50000</v>
      </c>
      <c r="M145" s="76">
        <v>50000</v>
      </c>
      <c r="N145" s="147"/>
      <c r="O145" s="147"/>
      <c r="P145" s="147"/>
      <c r="Q145" s="147"/>
      <c r="R145" s="147"/>
      <c r="S145" s="147"/>
      <c r="T145" s="147"/>
      <c r="U145" s="147"/>
      <c r="V145" s="147"/>
      <c r="W145" s="32"/>
    </row>
    <row r="146" spans="1:23" s="33" customFormat="1" ht="115.5" customHeight="1" x14ac:dyDescent="0.25">
      <c r="A146" s="158"/>
      <c r="B146" s="158"/>
      <c r="C146" s="148"/>
      <c r="D146" s="148"/>
      <c r="E146" s="158"/>
      <c r="F146" s="13" t="s">
        <v>32</v>
      </c>
      <c r="G146" s="76">
        <f>SUM(H146:M146)</f>
        <v>0</v>
      </c>
      <c r="H146" s="76">
        <v>0</v>
      </c>
      <c r="I146" s="76">
        <v>0</v>
      </c>
      <c r="J146" s="76">
        <v>0</v>
      </c>
      <c r="K146" s="76">
        <v>0</v>
      </c>
      <c r="L146" s="76">
        <v>0</v>
      </c>
      <c r="M146" s="76">
        <v>0</v>
      </c>
      <c r="N146" s="148"/>
      <c r="O146" s="148"/>
      <c r="P146" s="148"/>
      <c r="Q146" s="148"/>
      <c r="R146" s="148"/>
      <c r="S146" s="148"/>
      <c r="T146" s="148"/>
      <c r="U146" s="148"/>
      <c r="V146" s="148"/>
      <c r="W146" s="32"/>
    </row>
    <row r="147" spans="1:23" s="33" customFormat="1" ht="31.5" x14ac:dyDescent="0.25">
      <c r="A147" s="276"/>
      <c r="B147" s="155" t="s">
        <v>52</v>
      </c>
      <c r="C147" s="146">
        <v>2025</v>
      </c>
      <c r="D147" s="146">
        <v>2030</v>
      </c>
      <c r="E147" s="155" t="s">
        <v>101</v>
      </c>
      <c r="F147" s="13" t="s">
        <v>26</v>
      </c>
      <c r="G147" s="76">
        <f t="shared" ref="G147:M147" si="58">G148+G149</f>
        <v>15094020</v>
      </c>
      <c r="H147" s="76">
        <f t="shared" si="58"/>
        <v>2515670</v>
      </c>
      <c r="I147" s="76">
        <f t="shared" si="58"/>
        <v>2515670</v>
      </c>
      <c r="J147" s="76">
        <f t="shared" si="58"/>
        <v>2515670</v>
      </c>
      <c r="K147" s="76">
        <f t="shared" si="58"/>
        <v>2515670</v>
      </c>
      <c r="L147" s="76">
        <f t="shared" si="58"/>
        <v>2515670</v>
      </c>
      <c r="M147" s="76">
        <f t="shared" si="58"/>
        <v>2515670</v>
      </c>
      <c r="N147" s="146" t="s">
        <v>176</v>
      </c>
      <c r="O147" s="146" t="s">
        <v>74</v>
      </c>
      <c r="P147" s="146">
        <v>7</v>
      </c>
      <c r="Q147" s="146">
        <v>1</v>
      </c>
      <c r="R147" s="146">
        <v>1</v>
      </c>
      <c r="S147" s="146">
        <v>1</v>
      </c>
      <c r="T147" s="146">
        <v>1</v>
      </c>
      <c r="U147" s="146">
        <v>1</v>
      </c>
      <c r="V147" s="146">
        <v>1</v>
      </c>
      <c r="W147" s="32"/>
    </row>
    <row r="148" spans="1:23" ht="49.9" customHeight="1" x14ac:dyDescent="0.25">
      <c r="A148" s="277"/>
      <c r="B148" s="156"/>
      <c r="C148" s="147"/>
      <c r="D148" s="147"/>
      <c r="E148" s="156"/>
      <c r="F148" s="13" t="s">
        <v>31</v>
      </c>
      <c r="G148" s="76">
        <f>SUM(H148:M148)</f>
        <v>15094020</v>
      </c>
      <c r="H148" s="76">
        <v>2515670</v>
      </c>
      <c r="I148" s="76">
        <v>2515670</v>
      </c>
      <c r="J148" s="76">
        <v>2515670</v>
      </c>
      <c r="K148" s="76">
        <v>2515670</v>
      </c>
      <c r="L148" s="76">
        <v>2515670</v>
      </c>
      <c r="M148" s="76">
        <v>2515670</v>
      </c>
      <c r="N148" s="147"/>
      <c r="O148" s="147"/>
      <c r="P148" s="147"/>
      <c r="Q148" s="147"/>
      <c r="R148" s="147"/>
      <c r="S148" s="147"/>
      <c r="T148" s="147"/>
      <c r="U148" s="147"/>
      <c r="V148" s="147"/>
      <c r="W148" s="2"/>
    </row>
    <row r="149" spans="1:23" ht="64.150000000000006" customHeight="1" x14ac:dyDescent="0.25">
      <c r="A149" s="278"/>
      <c r="B149" s="157"/>
      <c r="C149" s="148"/>
      <c r="D149" s="148"/>
      <c r="E149" s="157"/>
      <c r="F149" s="13" t="s">
        <v>32</v>
      </c>
      <c r="G149" s="76">
        <f>SUM(H149:M149)</f>
        <v>0</v>
      </c>
      <c r="H149" s="76">
        <v>0</v>
      </c>
      <c r="I149" s="76">
        <v>0</v>
      </c>
      <c r="J149" s="76">
        <v>0</v>
      </c>
      <c r="K149" s="76">
        <v>0</v>
      </c>
      <c r="L149" s="76">
        <v>0</v>
      </c>
      <c r="M149" s="76">
        <v>0</v>
      </c>
      <c r="N149" s="148"/>
      <c r="O149" s="148"/>
      <c r="P149" s="148"/>
      <c r="Q149" s="148"/>
      <c r="R149" s="148"/>
      <c r="S149" s="148"/>
      <c r="T149" s="148"/>
      <c r="U149" s="148"/>
      <c r="V149" s="148"/>
      <c r="W149" s="2"/>
    </row>
    <row r="150" spans="1:23" ht="15.75" customHeight="1" x14ac:dyDescent="0.25">
      <c r="A150" s="276"/>
      <c r="B150" s="155" t="s">
        <v>53</v>
      </c>
      <c r="C150" s="146">
        <v>2025</v>
      </c>
      <c r="D150" s="146">
        <v>2030</v>
      </c>
      <c r="E150" s="155" t="s">
        <v>101</v>
      </c>
      <c r="F150" s="13" t="s">
        <v>26</v>
      </c>
      <c r="G150" s="76">
        <f>G151+G152</f>
        <v>300000</v>
      </c>
      <c r="H150" s="76">
        <f>H151+H152</f>
        <v>50000</v>
      </c>
      <c r="I150" s="76">
        <f>I151+I152</f>
        <v>50000</v>
      </c>
      <c r="J150" s="76">
        <f>J151+J152</f>
        <v>50000</v>
      </c>
      <c r="K150" s="76">
        <f>K151+K152</f>
        <v>50000</v>
      </c>
      <c r="L150" s="76">
        <f t="shared" ref="L150:M150" si="59">L151+L152</f>
        <v>50000</v>
      </c>
      <c r="M150" s="76">
        <f t="shared" si="59"/>
        <v>50000</v>
      </c>
      <c r="N150" s="146" t="s">
        <v>76</v>
      </c>
      <c r="O150" s="146" t="s">
        <v>74</v>
      </c>
      <c r="P150" s="146">
        <f>Q150+R150+S150+T150+U150+V150</f>
        <v>8</v>
      </c>
      <c r="Q150" s="146">
        <v>3</v>
      </c>
      <c r="R150" s="146">
        <v>1</v>
      </c>
      <c r="S150" s="146">
        <v>1</v>
      </c>
      <c r="T150" s="146">
        <v>1</v>
      </c>
      <c r="U150" s="146">
        <v>1</v>
      </c>
      <c r="V150" s="146">
        <v>1</v>
      </c>
      <c r="W150" s="2"/>
    </row>
    <row r="151" spans="1:23" ht="63" customHeight="1" x14ac:dyDescent="0.25">
      <c r="A151" s="277"/>
      <c r="B151" s="156"/>
      <c r="C151" s="147"/>
      <c r="D151" s="147"/>
      <c r="E151" s="156"/>
      <c r="F151" s="13" t="s">
        <v>31</v>
      </c>
      <c r="G151" s="76">
        <f>SUM(H151:M151)</f>
        <v>300000</v>
      </c>
      <c r="H151" s="76">
        <v>50000</v>
      </c>
      <c r="I151" s="76">
        <v>50000</v>
      </c>
      <c r="J151" s="76">
        <v>50000</v>
      </c>
      <c r="K151" s="76">
        <v>50000</v>
      </c>
      <c r="L151" s="76">
        <v>50000</v>
      </c>
      <c r="M151" s="76">
        <v>50000</v>
      </c>
      <c r="N151" s="147"/>
      <c r="O151" s="147"/>
      <c r="P151" s="147"/>
      <c r="Q151" s="147"/>
      <c r="R151" s="147"/>
      <c r="S151" s="147"/>
      <c r="T151" s="147"/>
      <c r="U151" s="147"/>
      <c r="V151" s="147"/>
      <c r="W151" s="2"/>
    </row>
    <row r="152" spans="1:23" ht="33.6" customHeight="1" x14ac:dyDescent="0.25">
      <c r="A152" s="278"/>
      <c r="B152" s="157"/>
      <c r="C152" s="148"/>
      <c r="D152" s="148"/>
      <c r="E152" s="157"/>
      <c r="F152" s="13" t="s">
        <v>32</v>
      </c>
      <c r="G152" s="76">
        <f>SUM(H152:M152)</f>
        <v>0</v>
      </c>
      <c r="H152" s="76">
        <v>0</v>
      </c>
      <c r="I152" s="76">
        <v>0</v>
      </c>
      <c r="J152" s="76">
        <v>0</v>
      </c>
      <c r="K152" s="76">
        <v>0</v>
      </c>
      <c r="L152" s="76">
        <v>0</v>
      </c>
      <c r="M152" s="76">
        <v>0</v>
      </c>
      <c r="N152" s="148"/>
      <c r="O152" s="148"/>
      <c r="P152" s="148"/>
      <c r="Q152" s="148"/>
      <c r="R152" s="148"/>
      <c r="S152" s="148"/>
      <c r="T152" s="148"/>
      <c r="U152" s="148"/>
      <c r="V152" s="148"/>
      <c r="W152" s="2"/>
    </row>
    <row r="153" spans="1:23" ht="15.75" customHeight="1" x14ac:dyDescent="0.25">
      <c r="A153" s="275"/>
      <c r="B153" s="155" t="s">
        <v>177</v>
      </c>
      <c r="C153" s="146">
        <v>2025</v>
      </c>
      <c r="D153" s="146">
        <v>2030</v>
      </c>
      <c r="E153" s="155" t="s">
        <v>101</v>
      </c>
      <c r="F153" s="37" t="s">
        <v>26</v>
      </c>
      <c r="G153" s="76">
        <f t="shared" ref="G153:M153" si="60">G154+G155</f>
        <v>81873260.199999988</v>
      </c>
      <c r="H153" s="76">
        <f>H154+H155</f>
        <v>12378000</v>
      </c>
      <c r="I153" s="76">
        <f t="shared" si="60"/>
        <v>13899052.039999999</v>
      </c>
      <c r="J153" s="76">
        <f t="shared" si="60"/>
        <v>13899052.039999999</v>
      </c>
      <c r="K153" s="76">
        <f t="shared" si="60"/>
        <v>13899052.039999999</v>
      </c>
      <c r="L153" s="76">
        <f t="shared" si="60"/>
        <v>13899052.039999999</v>
      </c>
      <c r="M153" s="76">
        <f t="shared" si="60"/>
        <v>13899052.039999999</v>
      </c>
      <c r="N153" s="176" t="s">
        <v>92</v>
      </c>
      <c r="O153" s="176" t="s">
        <v>74</v>
      </c>
      <c r="P153" s="166" t="s">
        <v>45</v>
      </c>
      <c r="Q153" s="166">
        <v>509</v>
      </c>
      <c r="R153" s="166">
        <v>509</v>
      </c>
      <c r="S153" s="166">
        <v>509</v>
      </c>
      <c r="T153" s="166">
        <v>509</v>
      </c>
      <c r="U153" s="166">
        <v>509</v>
      </c>
      <c r="V153" s="166">
        <v>509</v>
      </c>
      <c r="W153" s="2"/>
    </row>
    <row r="154" spans="1:23" ht="111.75" customHeight="1" x14ac:dyDescent="0.25">
      <c r="A154" s="273"/>
      <c r="B154" s="193"/>
      <c r="C154" s="147"/>
      <c r="D154" s="147"/>
      <c r="E154" s="156"/>
      <c r="F154" s="37" t="s">
        <v>31</v>
      </c>
      <c r="G154" s="76">
        <f>SUM(H154:M154)</f>
        <v>81873260.199999988</v>
      </c>
      <c r="H154" s="76">
        <v>12378000</v>
      </c>
      <c r="I154" s="76">
        <v>13899052.039999999</v>
      </c>
      <c r="J154" s="76">
        <v>13899052.039999999</v>
      </c>
      <c r="K154" s="76">
        <v>13899052.039999999</v>
      </c>
      <c r="L154" s="76">
        <v>13899052.039999999</v>
      </c>
      <c r="M154" s="76">
        <v>13899052.039999999</v>
      </c>
      <c r="N154" s="179"/>
      <c r="O154" s="177"/>
      <c r="P154" s="167"/>
      <c r="Q154" s="167"/>
      <c r="R154" s="167"/>
      <c r="S154" s="167"/>
      <c r="T154" s="167"/>
      <c r="U154" s="167"/>
      <c r="V154" s="167"/>
      <c r="W154" s="2"/>
    </row>
    <row r="155" spans="1:23" ht="64.900000000000006" customHeight="1" x14ac:dyDescent="0.25">
      <c r="A155" s="273"/>
      <c r="B155" s="194"/>
      <c r="C155" s="148"/>
      <c r="D155" s="148"/>
      <c r="E155" s="157"/>
      <c r="F155" s="37" t="s">
        <v>32</v>
      </c>
      <c r="G155" s="76">
        <f>SUM(H155:M155)</f>
        <v>0</v>
      </c>
      <c r="H155" s="76">
        <v>0</v>
      </c>
      <c r="I155" s="76">
        <v>0</v>
      </c>
      <c r="J155" s="76">
        <v>0</v>
      </c>
      <c r="K155" s="76">
        <v>0</v>
      </c>
      <c r="L155" s="76">
        <v>0</v>
      </c>
      <c r="M155" s="76">
        <v>0</v>
      </c>
      <c r="N155" s="180"/>
      <c r="O155" s="178"/>
      <c r="P155" s="168"/>
      <c r="Q155" s="168"/>
      <c r="R155" s="168"/>
      <c r="S155" s="168"/>
      <c r="T155" s="168"/>
      <c r="U155" s="168"/>
      <c r="V155" s="168"/>
      <c r="W155" s="2"/>
    </row>
    <row r="156" spans="1:23" ht="15.75" customHeight="1" x14ac:dyDescent="0.25">
      <c r="A156" s="273"/>
      <c r="B156" s="155" t="s">
        <v>178</v>
      </c>
      <c r="C156" s="146">
        <v>2025</v>
      </c>
      <c r="D156" s="146">
        <v>2030</v>
      </c>
      <c r="E156" s="155" t="s">
        <v>101</v>
      </c>
      <c r="F156" s="37" t="s">
        <v>26</v>
      </c>
      <c r="G156" s="76">
        <f t="shared" ref="G156:M156" si="61">G157+G158</f>
        <v>3132291.89</v>
      </c>
      <c r="H156" s="76">
        <f t="shared" si="61"/>
        <v>440775.67</v>
      </c>
      <c r="I156" s="76">
        <f t="shared" si="61"/>
        <v>552225.98</v>
      </c>
      <c r="J156" s="76">
        <f t="shared" si="61"/>
        <v>534822.56000000006</v>
      </c>
      <c r="K156" s="76">
        <f t="shared" si="61"/>
        <v>534822.56000000006</v>
      </c>
      <c r="L156" s="76">
        <f t="shared" si="61"/>
        <v>534822.56000000006</v>
      </c>
      <c r="M156" s="76">
        <f t="shared" si="61"/>
        <v>534822.56000000006</v>
      </c>
      <c r="N156" s="155" t="s">
        <v>119</v>
      </c>
      <c r="O156" s="146" t="s">
        <v>84</v>
      </c>
      <c r="P156" s="146" t="s">
        <v>45</v>
      </c>
      <c r="Q156" s="146">
        <v>100</v>
      </c>
      <c r="R156" s="146">
        <v>100</v>
      </c>
      <c r="S156" s="146">
        <v>100</v>
      </c>
      <c r="T156" s="146">
        <v>100</v>
      </c>
      <c r="U156" s="146">
        <v>100</v>
      </c>
      <c r="V156" s="146">
        <v>100</v>
      </c>
      <c r="W156" s="2"/>
    </row>
    <row r="157" spans="1:23" ht="81" customHeight="1" x14ac:dyDescent="0.25">
      <c r="A157" s="273"/>
      <c r="B157" s="156"/>
      <c r="C157" s="147"/>
      <c r="D157" s="147"/>
      <c r="E157" s="156"/>
      <c r="F157" s="37" t="s">
        <v>31</v>
      </c>
      <c r="G157" s="76">
        <f>SUM(H157:M157)</f>
        <v>3132291.89</v>
      </c>
      <c r="H157" s="76">
        <v>440775.67</v>
      </c>
      <c r="I157" s="76">
        <v>552225.98</v>
      </c>
      <c r="J157" s="76">
        <v>534822.56000000006</v>
      </c>
      <c r="K157" s="76">
        <v>534822.56000000006</v>
      </c>
      <c r="L157" s="76">
        <v>534822.56000000006</v>
      </c>
      <c r="M157" s="76">
        <v>534822.56000000006</v>
      </c>
      <c r="N157" s="156"/>
      <c r="O157" s="147"/>
      <c r="P157" s="147"/>
      <c r="Q157" s="147"/>
      <c r="R157" s="147"/>
      <c r="S157" s="147"/>
      <c r="T157" s="147"/>
      <c r="U157" s="147"/>
      <c r="V157" s="147"/>
      <c r="W157" s="2"/>
    </row>
    <row r="158" spans="1:23" ht="63" customHeight="1" x14ac:dyDescent="0.25">
      <c r="A158" s="274"/>
      <c r="B158" s="157"/>
      <c r="C158" s="148"/>
      <c r="D158" s="148"/>
      <c r="E158" s="157"/>
      <c r="F158" s="37" t="s">
        <v>32</v>
      </c>
      <c r="G158" s="76">
        <f>SUM(H158:M158)</f>
        <v>0</v>
      </c>
      <c r="H158" s="76">
        <v>0</v>
      </c>
      <c r="I158" s="76">
        <v>0</v>
      </c>
      <c r="J158" s="76">
        <v>0</v>
      </c>
      <c r="K158" s="76">
        <v>0</v>
      </c>
      <c r="L158" s="76">
        <v>0</v>
      </c>
      <c r="M158" s="76">
        <v>0</v>
      </c>
      <c r="N158" s="157"/>
      <c r="O158" s="148"/>
      <c r="P158" s="148"/>
      <c r="Q158" s="148"/>
      <c r="R158" s="148"/>
      <c r="S158" s="148"/>
      <c r="T158" s="148"/>
      <c r="U158" s="148"/>
      <c r="V158" s="148"/>
      <c r="W158" s="2"/>
    </row>
    <row r="159" spans="1:23" ht="15.75" customHeight="1" x14ac:dyDescent="0.25">
      <c r="A159" s="59"/>
      <c r="B159" s="155" t="s">
        <v>179</v>
      </c>
      <c r="C159" s="146">
        <v>2025</v>
      </c>
      <c r="D159" s="146">
        <v>2030</v>
      </c>
      <c r="E159" s="155" t="s">
        <v>101</v>
      </c>
      <c r="F159" s="58" t="s">
        <v>26</v>
      </c>
      <c r="G159" s="76">
        <f t="shared" ref="G159:M159" si="62">G160+G161</f>
        <v>300000</v>
      </c>
      <c r="H159" s="76">
        <f t="shared" si="62"/>
        <v>50000</v>
      </c>
      <c r="I159" s="76">
        <f t="shared" si="62"/>
        <v>50000</v>
      </c>
      <c r="J159" s="76">
        <f t="shared" si="62"/>
        <v>50000</v>
      </c>
      <c r="K159" s="76">
        <f t="shared" si="62"/>
        <v>50000</v>
      </c>
      <c r="L159" s="76">
        <f t="shared" si="62"/>
        <v>50000</v>
      </c>
      <c r="M159" s="76">
        <f t="shared" si="62"/>
        <v>50000</v>
      </c>
      <c r="N159" s="176" t="s">
        <v>124</v>
      </c>
      <c r="O159" s="176" t="s">
        <v>74</v>
      </c>
      <c r="P159" s="166">
        <f>SUM(Q159:V161)</f>
        <v>8</v>
      </c>
      <c r="Q159" s="166">
        <v>3</v>
      </c>
      <c r="R159" s="166">
        <v>1</v>
      </c>
      <c r="S159" s="166">
        <v>1</v>
      </c>
      <c r="T159" s="166">
        <v>1</v>
      </c>
      <c r="U159" s="166">
        <v>1</v>
      </c>
      <c r="V159" s="166">
        <v>1</v>
      </c>
      <c r="W159" s="2"/>
    </row>
    <row r="160" spans="1:23" ht="63" customHeight="1" x14ac:dyDescent="0.25">
      <c r="A160" s="59"/>
      <c r="B160" s="193"/>
      <c r="C160" s="147"/>
      <c r="D160" s="147"/>
      <c r="E160" s="156"/>
      <c r="F160" s="58" t="s">
        <v>31</v>
      </c>
      <c r="G160" s="76">
        <f>SUM(H160:M160)</f>
        <v>300000</v>
      </c>
      <c r="H160" s="76">
        <v>50000</v>
      </c>
      <c r="I160" s="76">
        <v>50000</v>
      </c>
      <c r="J160" s="76">
        <v>50000</v>
      </c>
      <c r="K160" s="76">
        <v>50000</v>
      </c>
      <c r="L160" s="76">
        <v>50000</v>
      </c>
      <c r="M160" s="76">
        <v>50000</v>
      </c>
      <c r="N160" s="179"/>
      <c r="O160" s="177"/>
      <c r="P160" s="167"/>
      <c r="Q160" s="167"/>
      <c r="R160" s="167"/>
      <c r="S160" s="167"/>
      <c r="T160" s="167"/>
      <c r="U160" s="167"/>
      <c r="V160" s="167"/>
      <c r="W160" s="2"/>
    </row>
    <row r="161" spans="1:23" ht="63" customHeight="1" x14ac:dyDescent="0.25">
      <c r="A161" s="59"/>
      <c r="B161" s="194"/>
      <c r="C161" s="148"/>
      <c r="D161" s="148"/>
      <c r="E161" s="157"/>
      <c r="F161" s="58" t="s">
        <v>32</v>
      </c>
      <c r="G161" s="76">
        <f>SUM(H161:M161)</f>
        <v>0</v>
      </c>
      <c r="H161" s="76">
        <v>0</v>
      </c>
      <c r="I161" s="76">
        <v>0</v>
      </c>
      <c r="J161" s="76">
        <v>0</v>
      </c>
      <c r="K161" s="76">
        <v>0</v>
      </c>
      <c r="L161" s="76">
        <v>0</v>
      </c>
      <c r="M161" s="76">
        <v>0</v>
      </c>
      <c r="N161" s="180"/>
      <c r="O161" s="178"/>
      <c r="P161" s="168"/>
      <c r="Q161" s="168"/>
      <c r="R161" s="168"/>
      <c r="S161" s="168"/>
      <c r="T161" s="168"/>
      <c r="U161" s="168"/>
      <c r="V161" s="168"/>
      <c r="W161" s="2"/>
    </row>
    <row r="162" spans="1:23" s="137" customFormat="1" ht="63" customHeight="1" x14ac:dyDescent="0.25">
      <c r="A162" s="266" t="s">
        <v>102</v>
      </c>
      <c r="B162" s="266"/>
      <c r="C162" s="266"/>
      <c r="D162" s="266"/>
      <c r="E162" s="266"/>
      <c r="F162" s="34" t="s">
        <v>26</v>
      </c>
      <c r="G162" s="86">
        <f t="shared" ref="G162:M162" si="63">G163+G164</f>
        <v>100999572.08999997</v>
      </c>
      <c r="H162" s="87">
        <f>H163+H164</f>
        <v>15484445.67</v>
      </c>
      <c r="I162" s="87">
        <f t="shared" si="63"/>
        <v>17116948.02</v>
      </c>
      <c r="J162" s="87">
        <f t="shared" si="63"/>
        <v>17099544.599999998</v>
      </c>
      <c r="K162" s="87">
        <f t="shared" si="63"/>
        <v>17099544.599999998</v>
      </c>
      <c r="L162" s="87">
        <f t="shared" si="63"/>
        <v>17099544.599999998</v>
      </c>
      <c r="M162" s="87">
        <f t="shared" si="63"/>
        <v>17099544.599999998</v>
      </c>
      <c r="N162" s="149" t="s">
        <v>25</v>
      </c>
      <c r="O162" s="149" t="s">
        <v>25</v>
      </c>
      <c r="P162" s="149" t="s">
        <v>25</v>
      </c>
      <c r="Q162" s="149" t="s">
        <v>25</v>
      </c>
      <c r="R162" s="149" t="s">
        <v>25</v>
      </c>
      <c r="S162" s="149" t="s">
        <v>25</v>
      </c>
      <c r="T162" s="149" t="s">
        <v>25</v>
      </c>
      <c r="U162" s="149" t="s">
        <v>25</v>
      </c>
      <c r="V162" s="149" t="s">
        <v>25</v>
      </c>
      <c r="W162" s="2"/>
    </row>
    <row r="163" spans="1:23" s="137" customFormat="1" ht="63" customHeight="1" x14ac:dyDescent="0.25">
      <c r="A163" s="266"/>
      <c r="B163" s="266"/>
      <c r="C163" s="266"/>
      <c r="D163" s="266"/>
      <c r="E163" s="266"/>
      <c r="F163" s="34" t="s">
        <v>31</v>
      </c>
      <c r="G163" s="86">
        <f>SUM(H163:M163)</f>
        <v>100999572.08999997</v>
      </c>
      <c r="H163" s="87">
        <f t="shared" ref="H163:M164" si="64">H142</f>
        <v>15484445.67</v>
      </c>
      <c r="I163" s="87">
        <f t="shared" si="64"/>
        <v>17116948.02</v>
      </c>
      <c r="J163" s="87">
        <f t="shared" si="64"/>
        <v>17099544.599999998</v>
      </c>
      <c r="K163" s="87">
        <f t="shared" si="64"/>
        <v>17099544.599999998</v>
      </c>
      <c r="L163" s="87">
        <f t="shared" si="64"/>
        <v>17099544.599999998</v>
      </c>
      <c r="M163" s="87">
        <f t="shared" si="64"/>
        <v>17099544.599999998</v>
      </c>
      <c r="N163" s="149"/>
      <c r="O163" s="149"/>
      <c r="P163" s="149"/>
      <c r="Q163" s="149"/>
      <c r="R163" s="149"/>
      <c r="S163" s="149"/>
      <c r="T163" s="149"/>
      <c r="U163" s="149"/>
      <c r="V163" s="149"/>
      <c r="W163" s="2"/>
    </row>
    <row r="164" spans="1:23" s="137" customFormat="1" ht="63" customHeight="1" x14ac:dyDescent="0.25">
      <c r="A164" s="266"/>
      <c r="B164" s="266"/>
      <c r="C164" s="266"/>
      <c r="D164" s="266"/>
      <c r="E164" s="266"/>
      <c r="F164" s="34" t="s">
        <v>32</v>
      </c>
      <c r="G164" s="86">
        <f>SUM(H164:M164)</f>
        <v>0</v>
      </c>
      <c r="H164" s="86">
        <f t="shared" si="64"/>
        <v>0</v>
      </c>
      <c r="I164" s="86">
        <f t="shared" si="64"/>
        <v>0</v>
      </c>
      <c r="J164" s="86">
        <f t="shared" si="64"/>
        <v>0</v>
      </c>
      <c r="K164" s="86">
        <f t="shared" si="64"/>
        <v>0</v>
      </c>
      <c r="L164" s="86">
        <f t="shared" si="64"/>
        <v>0</v>
      </c>
      <c r="M164" s="86">
        <f t="shared" si="64"/>
        <v>0</v>
      </c>
      <c r="N164" s="149"/>
      <c r="O164" s="149"/>
      <c r="P164" s="149"/>
      <c r="Q164" s="149"/>
      <c r="R164" s="149"/>
      <c r="S164" s="149"/>
      <c r="T164" s="149"/>
      <c r="U164" s="149"/>
      <c r="V164" s="149"/>
      <c r="W164" s="2"/>
    </row>
    <row r="165" spans="1:23" s="138" customFormat="1" ht="63" customHeight="1" x14ac:dyDescent="0.25">
      <c r="A165" s="215" t="s">
        <v>60</v>
      </c>
      <c r="B165" s="216"/>
      <c r="C165" s="10">
        <v>2025</v>
      </c>
      <c r="D165" s="10">
        <v>2030</v>
      </c>
      <c r="E165" s="10"/>
      <c r="F165" s="10" t="s">
        <v>25</v>
      </c>
      <c r="G165" s="75" t="s">
        <v>25</v>
      </c>
      <c r="H165" s="75" t="s">
        <v>25</v>
      </c>
      <c r="I165" s="75" t="s">
        <v>25</v>
      </c>
      <c r="J165" s="75" t="s">
        <v>25</v>
      </c>
      <c r="K165" s="75" t="s">
        <v>25</v>
      </c>
      <c r="L165" s="75" t="s">
        <v>25</v>
      </c>
      <c r="M165" s="75" t="s">
        <v>25</v>
      </c>
      <c r="N165" s="10" t="s">
        <v>25</v>
      </c>
      <c r="O165" s="10" t="s">
        <v>25</v>
      </c>
      <c r="P165" s="10" t="s">
        <v>25</v>
      </c>
      <c r="Q165" s="10" t="s">
        <v>25</v>
      </c>
      <c r="R165" s="10" t="s">
        <v>25</v>
      </c>
      <c r="S165" s="10" t="s">
        <v>25</v>
      </c>
      <c r="T165" s="10" t="s">
        <v>25</v>
      </c>
      <c r="U165" s="10" t="s">
        <v>25</v>
      </c>
      <c r="V165" s="10" t="s">
        <v>25</v>
      </c>
      <c r="W165" s="2"/>
    </row>
    <row r="166" spans="1:23" s="138" customFormat="1" ht="63" customHeight="1" x14ac:dyDescent="0.25">
      <c r="A166" s="215" t="s">
        <v>120</v>
      </c>
      <c r="B166" s="216"/>
      <c r="C166" s="10">
        <v>2025</v>
      </c>
      <c r="D166" s="10">
        <v>2030</v>
      </c>
      <c r="E166" s="10" t="s">
        <v>25</v>
      </c>
      <c r="F166" s="10" t="s">
        <v>25</v>
      </c>
      <c r="G166" s="75" t="s">
        <v>25</v>
      </c>
      <c r="H166" s="75" t="s">
        <v>25</v>
      </c>
      <c r="I166" s="75" t="s">
        <v>25</v>
      </c>
      <c r="J166" s="75" t="s">
        <v>25</v>
      </c>
      <c r="K166" s="75" t="s">
        <v>25</v>
      </c>
      <c r="L166" s="75" t="s">
        <v>25</v>
      </c>
      <c r="M166" s="75" t="s">
        <v>25</v>
      </c>
      <c r="N166" s="10" t="s">
        <v>25</v>
      </c>
      <c r="O166" s="10" t="s">
        <v>25</v>
      </c>
      <c r="P166" s="10" t="s">
        <v>25</v>
      </c>
      <c r="Q166" s="10" t="s">
        <v>25</v>
      </c>
      <c r="R166" s="10" t="s">
        <v>25</v>
      </c>
      <c r="S166" s="10" t="s">
        <v>25</v>
      </c>
      <c r="T166" s="10" t="s">
        <v>25</v>
      </c>
      <c r="U166" s="10" t="s">
        <v>25</v>
      </c>
      <c r="V166" s="10" t="s">
        <v>25</v>
      </c>
      <c r="W166" s="2"/>
    </row>
    <row r="167" spans="1:23" s="138" customFormat="1" ht="63" customHeight="1" x14ac:dyDescent="0.25">
      <c r="A167" s="158"/>
      <c r="B167" s="158" t="s">
        <v>109</v>
      </c>
      <c r="C167" s="149">
        <v>2025</v>
      </c>
      <c r="D167" s="149">
        <v>2030</v>
      </c>
      <c r="E167" s="146" t="s">
        <v>45</v>
      </c>
      <c r="F167" s="146" t="s">
        <v>45</v>
      </c>
      <c r="G167" s="161" t="s">
        <v>45</v>
      </c>
      <c r="H167" s="161" t="s">
        <v>45</v>
      </c>
      <c r="I167" s="161" t="s">
        <v>45</v>
      </c>
      <c r="J167" s="161" t="s">
        <v>45</v>
      </c>
      <c r="K167" s="161" t="s">
        <v>45</v>
      </c>
      <c r="L167" s="161" t="s">
        <v>45</v>
      </c>
      <c r="M167" s="161" t="s">
        <v>45</v>
      </c>
      <c r="N167" s="149" t="s">
        <v>25</v>
      </c>
      <c r="O167" s="149" t="s">
        <v>25</v>
      </c>
      <c r="P167" s="149" t="s">
        <v>25</v>
      </c>
      <c r="Q167" s="149" t="s">
        <v>25</v>
      </c>
      <c r="R167" s="149" t="s">
        <v>25</v>
      </c>
      <c r="S167" s="149" t="s">
        <v>25</v>
      </c>
      <c r="T167" s="149" t="s">
        <v>25</v>
      </c>
      <c r="U167" s="149" t="s">
        <v>25</v>
      </c>
      <c r="V167" s="149" t="s">
        <v>25</v>
      </c>
      <c r="W167" s="2"/>
    </row>
    <row r="168" spans="1:23" s="139" customFormat="1" ht="63" customHeight="1" x14ac:dyDescent="0.25">
      <c r="A168" s="158"/>
      <c r="B168" s="158"/>
      <c r="C168" s="149"/>
      <c r="D168" s="149"/>
      <c r="E168" s="147"/>
      <c r="F168" s="147"/>
      <c r="G168" s="218"/>
      <c r="H168" s="218"/>
      <c r="I168" s="218"/>
      <c r="J168" s="218"/>
      <c r="K168" s="218"/>
      <c r="L168" s="218"/>
      <c r="M168" s="218"/>
      <c r="N168" s="149"/>
      <c r="O168" s="149"/>
      <c r="P168" s="149"/>
      <c r="Q168" s="149"/>
      <c r="R168" s="149"/>
      <c r="S168" s="149"/>
      <c r="T168" s="149"/>
      <c r="U168" s="149"/>
      <c r="V168" s="149"/>
      <c r="W168" s="2"/>
    </row>
    <row r="169" spans="1:23" s="139" customFormat="1" ht="63" customHeight="1" x14ac:dyDescent="0.25">
      <c r="A169" s="158"/>
      <c r="B169" s="158"/>
      <c r="C169" s="149"/>
      <c r="D169" s="149"/>
      <c r="E169" s="148"/>
      <c r="F169" s="148"/>
      <c r="G169" s="162"/>
      <c r="H169" s="162"/>
      <c r="I169" s="162"/>
      <c r="J169" s="162"/>
      <c r="K169" s="162"/>
      <c r="L169" s="162"/>
      <c r="M169" s="162"/>
      <c r="N169" s="149"/>
      <c r="O169" s="149"/>
      <c r="P169" s="149"/>
      <c r="Q169" s="149"/>
      <c r="R169" s="149"/>
      <c r="S169" s="149"/>
      <c r="T169" s="149"/>
      <c r="U169" s="149"/>
      <c r="V169" s="149"/>
      <c r="W169" s="2"/>
    </row>
    <row r="170" spans="1:23" s="139" customFormat="1" ht="63" customHeight="1" x14ac:dyDescent="0.25">
      <c r="A170" s="43"/>
      <c r="B170" s="158" t="s">
        <v>107</v>
      </c>
      <c r="C170" s="149">
        <v>2025</v>
      </c>
      <c r="D170" s="149">
        <v>2030</v>
      </c>
      <c r="E170" s="158" t="s">
        <v>121</v>
      </c>
      <c r="F170" s="43" t="s">
        <v>26</v>
      </c>
      <c r="G170" s="76">
        <f>G171+G172</f>
        <v>26821441.93</v>
      </c>
      <c r="H170" s="76">
        <f>H171+H172</f>
        <v>2313181.9300000002</v>
      </c>
      <c r="I170" s="76">
        <f t="shared" ref="I170:M170" si="65">I171+I172</f>
        <v>4729180</v>
      </c>
      <c r="J170" s="76">
        <f t="shared" si="65"/>
        <v>4944770</v>
      </c>
      <c r="K170" s="76">
        <f t="shared" si="65"/>
        <v>4944770</v>
      </c>
      <c r="L170" s="76">
        <f t="shared" si="65"/>
        <v>4944770</v>
      </c>
      <c r="M170" s="76">
        <f t="shared" si="65"/>
        <v>4944770</v>
      </c>
      <c r="N170" s="149" t="s">
        <v>25</v>
      </c>
      <c r="O170" s="149" t="s">
        <v>25</v>
      </c>
      <c r="P170" s="149" t="s">
        <v>25</v>
      </c>
      <c r="Q170" s="149" t="s">
        <v>25</v>
      </c>
      <c r="R170" s="149" t="s">
        <v>25</v>
      </c>
      <c r="S170" s="149" t="s">
        <v>25</v>
      </c>
      <c r="T170" s="149" t="s">
        <v>25</v>
      </c>
      <c r="U170" s="149" t="s">
        <v>25</v>
      </c>
      <c r="V170" s="149" t="s">
        <v>25</v>
      </c>
      <c r="W170" s="2"/>
    </row>
    <row r="171" spans="1:23" ht="24.75" customHeight="1" x14ac:dyDescent="0.25">
      <c r="A171" s="43"/>
      <c r="B171" s="158"/>
      <c r="C171" s="149"/>
      <c r="D171" s="149"/>
      <c r="E171" s="158"/>
      <c r="F171" s="43" t="s">
        <v>31</v>
      </c>
      <c r="G171" s="76">
        <f>SUM(H171:M171)</f>
        <v>26821441.93</v>
      </c>
      <c r="H171" s="75">
        <f>H174</f>
        <v>2313181.9300000002</v>
      </c>
      <c r="I171" s="75">
        <f t="shared" ref="I171:M171" si="66">I174</f>
        <v>4729180</v>
      </c>
      <c r="J171" s="75">
        <f t="shared" si="66"/>
        <v>4944770</v>
      </c>
      <c r="K171" s="75">
        <f t="shared" si="66"/>
        <v>4944770</v>
      </c>
      <c r="L171" s="75">
        <f t="shared" si="66"/>
        <v>4944770</v>
      </c>
      <c r="M171" s="75">
        <f t="shared" si="66"/>
        <v>4944770</v>
      </c>
      <c r="N171" s="149"/>
      <c r="O171" s="149"/>
      <c r="P171" s="149"/>
      <c r="Q171" s="149"/>
      <c r="R171" s="149"/>
      <c r="S171" s="149"/>
      <c r="T171" s="149"/>
      <c r="U171" s="149"/>
      <c r="V171" s="149"/>
      <c r="W171" s="2"/>
    </row>
    <row r="172" spans="1:23" ht="63" customHeight="1" x14ac:dyDescent="0.25">
      <c r="A172" s="43"/>
      <c r="B172" s="158"/>
      <c r="C172" s="149"/>
      <c r="D172" s="149"/>
      <c r="E172" s="158"/>
      <c r="F172" s="43" t="s">
        <v>32</v>
      </c>
      <c r="G172" s="76">
        <f>SUM(H172:M172)</f>
        <v>0</v>
      </c>
      <c r="H172" s="76">
        <f>H175</f>
        <v>0</v>
      </c>
      <c r="I172" s="76">
        <f t="shared" ref="I172:M172" si="67">I175</f>
        <v>0</v>
      </c>
      <c r="J172" s="76">
        <f t="shared" si="67"/>
        <v>0</v>
      </c>
      <c r="K172" s="76">
        <f t="shared" si="67"/>
        <v>0</v>
      </c>
      <c r="L172" s="76">
        <f t="shared" si="67"/>
        <v>0</v>
      </c>
      <c r="M172" s="76">
        <f t="shared" si="67"/>
        <v>0</v>
      </c>
      <c r="N172" s="149"/>
      <c r="O172" s="149"/>
      <c r="P172" s="149"/>
      <c r="Q172" s="149"/>
      <c r="R172" s="149"/>
      <c r="S172" s="149"/>
      <c r="T172" s="149"/>
      <c r="U172" s="149"/>
      <c r="V172" s="149"/>
      <c r="W172" s="2"/>
    </row>
    <row r="173" spans="1:23" ht="31.5" x14ac:dyDescent="0.25">
      <c r="A173" s="43"/>
      <c r="B173" s="155" t="s">
        <v>106</v>
      </c>
      <c r="C173" s="149">
        <v>2025</v>
      </c>
      <c r="D173" s="149">
        <v>2030</v>
      </c>
      <c r="E173" s="158" t="s">
        <v>122</v>
      </c>
      <c r="F173" s="43" t="s">
        <v>26</v>
      </c>
      <c r="G173" s="76">
        <f>SUM(H173:M173)</f>
        <v>26821441.93</v>
      </c>
      <c r="H173" s="76">
        <f>H174+H175</f>
        <v>2313181.9300000002</v>
      </c>
      <c r="I173" s="76">
        <f t="shared" ref="I173:M173" si="68">I174+I175</f>
        <v>4729180</v>
      </c>
      <c r="J173" s="76">
        <f t="shared" si="68"/>
        <v>4944770</v>
      </c>
      <c r="K173" s="76">
        <f t="shared" si="68"/>
        <v>4944770</v>
      </c>
      <c r="L173" s="76">
        <f t="shared" si="68"/>
        <v>4944770</v>
      </c>
      <c r="M173" s="76">
        <f t="shared" si="68"/>
        <v>4944770</v>
      </c>
      <c r="N173" s="146" t="s">
        <v>83</v>
      </c>
      <c r="O173" s="146" t="s">
        <v>84</v>
      </c>
      <c r="P173" s="146"/>
      <c r="Q173" s="146">
        <v>100</v>
      </c>
      <c r="R173" s="146">
        <v>100</v>
      </c>
      <c r="S173" s="146">
        <v>100</v>
      </c>
      <c r="T173" s="146">
        <v>100</v>
      </c>
      <c r="U173" s="146">
        <v>100</v>
      </c>
      <c r="V173" s="146">
        <v>100</v>
      </c>
      <c r="W173" s="2"/>
    </row>
    <row r="174" spans="1:23" ht="63" x14ac:dyDescent="0.25">
      <c r="A174" s="43"/>
      <c r="B174" s="156"/>
      <c r="C174" s="149"/>
      <c r="D174" s="149"/>
      <c r="E174" s="158"/>
      <c r="F174" s="43" t="s">
        <v>31</v>
      </c>
      <c r="G174" s="76">
        <f>SUM(H174:M174)</f>
        <v>26821441.93</v>
      </c>
      <c r="H174" s="76">
        <v>2313181.9300000002</v>
      </c>
      <c r="I174" s="76">
        <v>4729180</v>
      </c>
      <c r="J174" s="76">
        <v>4944770</v>
      </c>
      <c r="K174" s="76">
        <v>4944770</v>
      </c>
      <c r="L174" s="76">
        <v>4944770</v>
      </c>
      <c r="M174" s="76">
        <v>4944770</v>
      </c>
      <c r="N174" s="147"/>
      <c r="O174" s="147"/>
      <c r="P174" s="147"/>
      <c r="Q174" s="147"/>
      <c r="R174" s="147"/>
      <c r="S174" s="147"/>
      <c r="T174" s="147"/>
      <c r="U174" s="147"/>
      <c r="V174" s="147"/>
      <c r="W174" s="2"/>
    </row>
    <row r="175" spans="1:23" ht="63" customHeight="1" x14ac:dyDescent="0.25">
      <c r="A175" s="43"/>
      <c r="B175" s="157"/>
      <c r="C175" s="149"/>
      <c r="D175" s="149"/>
      <c r="E175" s="158"/>
      <c r="F175" s="43" t="s">
        <v>32</v>
      </c>
      <c r="G175" s="76">
        <f>SUM(H175:M175)</f>
        <v>0</v>
      </c>
      <c r="H175" s="76">
        <v>0</v>
      </c>
      <c r="I175" s="76">
        <v>0</v>
      </c>
      <c r="J175" s="76">
        <v>0</v>
      </c>
      <c r="K175" s="76">
        <v>0</v>
      </c>
      <c r="L175" s="76">
        <v>0</v>
      </c>
      <c r="M175" s="76">
        <v>0</v>
      </c>
      <c r="N175" s="148"/>
      <c r="O175" s="148"/>
      <c r="P175" s="148"/>
      <c r="Q175" s="148"/>
      <c r="R175" s="148"/>
      <c r="S175" s="148"/>
      <c r="T175" s="148"/>
      <c r="U175" s="148"/>
      <c r="V175" s="148"/>
      <c r="W175" s="2"/>
    </row>
    <row r="176" spans="1:23" ht="31.5" x14ac:dyDescent="0.25">
      <c r="A176" s="158"/>
      <c r="B176" s="158" t="s">
        <v>128</v>
      </c>
      <c r="C176" s="149">
        <v>2025</v>
      </c>
      <c r="D176" s="149">
        <v>2030</v>
      </c>
      <c r="E176" s="158" t="s">
        <v>121</v>
      </c>
      <c r="F176" s="13" t="s">
        <v>26</v>
      </c>
      <c r="G176" s="76">
        <f>G177+G178</f>
        <v>2517128.0699999998</v>
      </c>
      <c r="H176" s="76">
        <f>H177+H178</f>
        <v>2517128.0699999998</v>
      </c>
      <c r="I176" s="76">
        <f t="shared" ref="I176:M176" si="69">I177+I178</f>
        <v>0</v>
      </c>
      <c r="J176" s="76">
        <f t="shared" si="69"/>
        <v>0</v>
      </c>
      <c r="K176" s="76">
        <f t="shared" si="69"/>
        <v>0</v>
      </c>
      <c r="L176" s="76">
        <f t="shared" si="69"/>
        <v>0</v>
      </c>
      <c r="M176" s="76">
        <f t="shared" si="69"/>
        <v>0</v>
      </c>
      <c r="N176" s="149" t="s">
        <v>25</v>
      </c>
      <c r="O176" s="149" t="s">
        <v>25</v>
      </c>
      <c r="P176" s="149" t="s">
        <v>25</v>
      </c>
      <c r="Q176" s="149" t="s">
        <v>25</v>
      </c>
      <c r="R176" s="149" t="s">
        <v>25</v>
      </c>
      <c r="S176" s="149" t="s">
        <v>25</v>
      </c>
      <c r="T176" s="149" t="s">
        <v>25</v>
      </c>
      <c r="U176" s="149" t="s">
        <v>25</v>
      </c>
      <c r="V176" s="149" t="s">
        <v>25</v>
      </c>
      <c r="W176" s="2"/>
    </row>
    <row r="177" spans="1:23" ht="94.9" customHeight="1" x14ac:dyDescent="0.25">
      <c r="A177" s="158"/>
      <c r="B177" s="158"/>
      <c r="C177" s="149"/>
      <c r="D177" s="149"/>
      <c r="E177" s="158"/>
      <c r="F177" s="13" t="s">
        <v>31</v>
      </c>
      <c r="G177" s="76">
        <f t="shared" ref="G177:G197" si="70">SUM(H177:M177)</f>
        <v>2517128.0699999998</v>
      </c>
      <c r="H177" s="75">
        <f>H180</f>
        <v>2517128.0699999998</v>
      </c>
      <c r="I177" s="75">
        <f t="shared" ref="I177:M177" si="71">I180</f>
        <v>0</v>
      </c>
      <c r="J177" s="75">
        <f t="shared" si="71"/>
        <v>0</v>
      </c>
      <c r="K177" s="75">
        <f t="shared" si="71"/>
        <v>0</v>
      </c>
      <c r="L177" s="75">
        <f t="shared" si="71"/>
        <v>0</v>
      </c>
      <c r="M177" s="75">
        <f t="shared" si="71"/>
        <v>0</v>
      </c>
      <c r="N177" s="149"/>
      <c r="O177" s="149"/>
      <c r="P177" s="149"/>
      <c r="Q177" s="149"/>
      <c r="R177" s="149"/>
      <c r="S177" s="149"/>
      <c r="T177" s="149"/>
      <c r="U177" s="149"/>
      <c r="V177" s="149"/>
      <c r="W177" s="2"/>
    </row>
    <row r="178" spans="1:23" ht="109.9" customHeight="1" x14ac:dyDescent="0.25">
      <c r="A178" s="158"/>
      <c r="B178" s="158"/>
      <c r="C178" s="149"/>
      <c r="D178" s="149"/>
      <c r="E178" s="158"/>
      <c r="F178" s="13" t="s">
        <v>32</v>
      </c>
      <c r="G178" s="76">
        <f t="shared" si="70"/>
        <v>0</v>
      </c>
      <c r="H178" s="76">
        <f>H181</f>
        <v>0</v>
      </c>
      <c r="I178" s="76">
        <f t="shared" ref="I178:M178" si="72">I181</f>
        <v>0</v>
      </c>
      <c r="J178" s="76">
        <f t="shared" si="72"/>
        <v>0</v>
      </c>
      <c r="K178" s="76">
        <f t="shared" si="72"/>
        <v>0</v>
      </c>
      <c r="L178" s="76">
        <f t="shared" si="72"/>
        <v>0</v>
      </c>
      <c r="M178" s="76">
        <f t="shared" si="72"/>
        <v>0</v>
      </c>
      <c r="N178" s="149"/>
      <c r="O178" s="149"/>
      <c r="P178" s="149"/>
      <c r="Q178" s="149"/>
      <c r="R178" s="149"/>
      <c r="S178" s="149"/>
      <c r="T178" s="149"/>
      <c r="U178" s="149"/>
      <c r="V178" s="149"/>
      <c r="W178" s="2"/>
    </row>
    <row r="179" spans="1:23" ht="31.5" x14ac:dyDescent="0.25">
      <c r="A179" s="53"/>
      <c r="B179" s="155" t="s">
        <v>129</v>
      </c>
      <c r="C179" s="149">
        <v>2025</v>
      </c>
      <c r="D179" s="149">
        <v>2030</v>
      </c>
      <c r="E179" s="158" t="s">
        <v>122</v>
      </c>
      <c r="F179" s="54" t="s">
        <v>26</v>
      </c>
      <c r="G179" s="76">
        <f t="shared" si="70"/>
        <v>2517128.0699999998</v>
      </c>
      <c r="H179" s="76">
        <f>H180+H181</f>
        <v>2517128.0699999998</v>
      </c>
      <c r="I179" s="76">
        <f t="shared" ref="I179:M179" si="73">I180+I181</f>
        <v>0</v>
      </c>
      <c r="J179" s="76">
        <f t="shared" si="73"/>
        <v>0</v>
      </c>
      <c r="K179" s="76">
        <f t="shared" si="73"/>
        <v>0</v>
      </c>
      <c r="L179" s="76">
        <f t="shared" si="73"/>
        <v>0</v>
      </c>
      <c r="M179" s="76">
        <f t="shared" si="73"/>
        <v>0</v>
      </c>
      <c r="N179" s="146" t="s">
        <v>119</v>
      </c>
      <c r="O179" s="146" t="s">
        <v>84</v>
      </c>
      <c r="P179" s="146" t="s">
        <v>45</v>
      </c>
      <c r="Q179" s="146">
        <v>100</v>
      </c>
      <c r="R179" s="146">
        <v>100</v>
      </c>
      <c r="S179" s="146">
        <v>100</v>
      </c>
      <c r="T179" s="146">
        <v>100</v>
      </c>
      <c r="U179" s="146">
        <v>100</v>
      </c>
      <c r="V179" s="146"/>
      <c r="W179" s="2"/>
    </row>
    <row r="180" spans="1:23" ht="63" x14ac:dyDescent="0.25">
      <c r="A180" s="53"/>
      <c r="B180" s="156"/>
      <c r="C180" s="149"/>
      <c r="D180" s="149"/>
      <c r="E180" s="158"/>
      <c r="F180" s="54" t="s">
        <v>31</v>
      </c>
      <c r="G180" s="76">
        <f t="shared" si="70"/>
        <v>2517128.0699999998</v>
      </c>
      <c r="H180" s="76">
        <v>2517128.0699999998</v>
      </c>
      <c r="I180" s="76">
        <v>0</v>
      </c>
      <c r="J180" s="76">
        <v>0</v>
      </c>
      <c r="K180" s="76">
        <v>0</v>
      </c>
      <c r="L180" s="76">
        <v>0</v>
      </c>
      <c r="M180" s="76">
        <v>0</v>
      </c>
      <c r="N180" s="147"/>
      <c r="O180" s="147"/>
      <c r="P180" s="147"/>
      <c r="Q180" s="147"/>
      <c r="R180" s="147"/>
      <c r="S180" s="147"/>
      <c r="T180" s="147"/>
      <c r="U180" s="147"/>
      <c r="V180" s="147"/>
      <c r="W180" s="2"/>
    </row>
    <row r="181" spans="1:23" ht="103.5" customHeight="1" x14ac:dyDescent="0.25">
      <c r="A181" s="53"/>
      <c r="B181" s="157"/>
      <c r="C181" s="149"/>
      <c r="D181" s="149"/>
      <c r="E181" s="158"/>
      <c r="F181" s="54" t="s">
        <v>32</v>
      </c>
      <c r="G181" s="76">
        <f t="shared" si="70"/>
        <v>0</v>
      </c>
      <c r="H181" s="76">
        <v>0</v>
      </c>
      <c r="I181" s="76">
        <v>0</v>
      </c>
      <c r="J181" s="76">
        <v>0</v>
      </c>
      <c r="K181" s="76">
        <v>0</v>
      </c>
      <c r="L181" s="76">
        <v>0</v>
      </c>
      <c r="M181" s="76">
        <v>0</v>
      </c>
      <c r="N181" s="148"/>
      <c r="O181" s="148"/>
      <c r="P181" s="148"/>
      <c r="Q181" s="148"/>
      <c r="R181" s="148"/>
      <c r="S181" s="148"/>
      <c r="T181" s="148"/>
      <c r="U181" s="148"/>
      <c r="V181" s="148"/>
      <c r="W181" s="2"/>
    </row>
    <row r="182" spans="1:23" s="44" customFormat="1" ht="94.5" x14ac:dyDescent="0.25">
      <c r="A182" s="16"/>
      <c r="B182" s="30" t="s">
        <v>110</v>
      </c>
      <c r="C182" s="10">
        <v>2025</v>
      </c>
      <c r="D182" s="10">
        <v>2030</v>
      </c>
      <c r="E182" s="10" t="s">
        <v>45</v>
      </c>
      <c r="F182" s="10" t="s">
        <v>45</v>
      </c>
      <c r="G182" s="76">
        <f t="shared" si="70"/>
        <v>0</v>
      </c>
      <c r="H182" s="76" t="s">
        <v>45</v>
      </c>
      <c r="I182" s="76" t="s">
        <v>45</v>
      </c>
      <c r="J182" s="76" t="s">
        <v>45</v>
      </c>
      <c r="K182" s="76" t="s">
        <v>45</v>
      </c>
      <c r="L182" s="76">
        <v>0</v>
      </c>
      <c r="M182" s="76" t="s">
        <v>45</v>
      </c>
      <c r="N182" s="10" t="s">
        <v>45</v>
      </c>
      <c r="O182" s="10" t="s">
        <v>45</v>
      </c>
      <c r="P182" s="10" t="s">
        <v>45</v>
      </c>
      <c r="Q182" s="10" t="s">
        <v>45</v>
      </c>
      <c r="R182" s="10" t="s">
        <v>45</v>
      </c>
      <c r="S182" s="10" t="s">
        <v>45</v>
      </c>
      <c r="T182" s="10" t="s">
        <v>45</v>
      </c>
      <c r="U182" s="10" t="s">
        <v>45</v>
      </c>
      <c r="V182" s="10" t="s">
        <v>45</v>
      </c>
      <c r="W182" s="2"/>
    </row>
    <row r="183" spans="1:23" s="44" customFormat="1" ht="31.5" x14ac:dyDescent="0.25">
      <c r="A183" s="52"/>
      <c r="B183" s="155" t="s">
        <v>61</v>
      </c>
      <c r="C183" s="149">
        <v>2025</v>
      </c>
      <c r="D183" s="149">
        <v>2030</v>
      </c>
      <c r="E183" s="146"/>
      <c r="F183" s="51" t="s">
        <v>26</v>
      </c>
      <c r="G183" s="76">
        <f t="shared" si="70"/>
        <v>8007451.9199999999</v>
      </c>
      <c r="H183" s="76">
        <f>H184+H185</f>
        <v>8007451.9199999999</v>
      </c>
      <c r="I183" s="76">
        <f t="shared" ref="I183:M183" si="74">I184+I185</f>
        <v>0</v>
      </c>
      <c r="J183" s="76">
        <f t="shared" si="74"/>
        <v>0</v>
      </c>
      <c r="K183" s="76">
        <f t="shared" si="74"/>
        <v>0</v>
      </c>
      <c r="L183" s="76">
        <f t="shared" si="74"/>
        <v>0</v>
      </c>
      <c r="M183" s="76">
        <f t="shared" si="74"/>
        <v>0</v>
      </c>
      <c r="N183" s="146" t="s">
        <v>45</v>
      </c>
      <c r="O183" s="146" t="s">
        <v>45</v>
      </c>
      <c r="P183" s="146" t="s">
        <v>45</v>
      </c>
      <c r="Q183" s="146" t="s">
        <v>45</v>
      </c>
      <c r="R183" s="146" t="s">
        <v>45</v>
      </c>
      <c r="S183" s="146" t="s">
        <v>45</v>
      </c>
      <c r="T183" s="146" t="s">
        <v>45</v>
      </c>
      <c r="U183" s="146" t="s">
        <v>45</v>
      </c>
      <c r="V183" s="146" t="s">
        <v>45</v>
      </c>
      <c r="W183" s="2"/>
    </row>
    <row r="184" spans="1:23" s="44" customFormat="1" ht="63" x14ac:dyDescent="0.25">
      <c r="A184" s="52"/>
      <c r="B184" s="193"/>
      <c r="C184" s="149"/>
      <c r="D184" s="149"/>
      <c r="E184" s="159"/>
      <c r="F184" s="51" t="s">
        <v>31</v>
      </c>
      <c r="G184" s="76">
        <f t="shared" si="70"/>
        <v>8007451.9199999999</v>
      </c>
      <c r="H184" s="76">
        <f>H190+H187</f>
        <v>8007451.9199999999</v>
      </c>
      <c r="I184" s="76">
        <f t="shared" ref="I184:M184" si="75">I190+I187</f>
        <v>0</v>
      </c>
      <c r="J184" s="76">
        <f t="shared" si="75"/>
        <v>0</v>
      </c>
      <c r="K184" s="76">
        <f t="shared" si="75"/>
        <v>0</v>
      </c>
      <c r="L184" s="76">
        <f t="shared" si="75"/>
        <v>0</v>
      </c>
      <c r="M184" s="76">
        <f t="shared" si="75"/>
        <v>0</v>
      </c>
      <c r="N184" s="147"/>
      <c r="O184" s="147"/>
      <c r="P184" s="147"/>
      <c r="Q184" s="147"/>
      <c r="R184" s="147"/>
      <c r="S184" s="147"/>
      <c r="T184" s="147"/>
      <c r="U184" s="147"/>
      <c r="V184" s="147"/>
      <c r="W184" s="2"/>
    </row>
    <row r="185" spans="1:23" ht="15.75" customHeight="1" x14ac:dyDescent="0.25">
      <c r="A185" s="52"/>
      <c r="B185" s="194"/>
      <c r="C185" s="149"/>
      <c r="D185" s="149"/>
      <c r="E185" s="160"/>
      <c r="F185" s="51" t="s">
        <v>32</v>
      </c>
      <c r="G185" s="76">
        <f t="shared" si="70"/>
        <v>0</v>
      </c>
      <c r="H185" s="76">
        <f>H191+H188</f>
        <v>0</v>
      </c>
      <c r="I185" s="76">
        <f t="shared" ref="I185:M185" si="76">I191+I188</f>
        <v>0</v>
      </c>
      <c r="J185" s="76">
        <f t="shared" si="76"/>
        <v>0</v>
      </c>
      <c r="K185" s="76">
        <f t="shared" si="76"/>
        <v>0</v>
      </c>
      <c r="L185" s="76">
        <f t="shared" si="76"/>
        <v>0</v>
      </c>
      <c r="M185" s="76">
        <f t="shared" si="76"/>
        <v>0</v>
      </c>
      <c r="N185" s="148"/>
      <c r="O185" s="148"/>
      <c r="P185" s="148"/>
      <c r="Q185" s="148"/>
      <c r="R185" s="148"/>
      <c r="S185" s="148"/>
      <c r="T185" s="148"/>
      <c r="U185" s="148"/>
      <c r="V185" s="148"/>
      <c r="W185" s="2"/>
    </row>
    <row r="186" spans="1:23" ht="63" customHeight="1" x14ac:dyDescent="0.25">
      <c r="A186" s="52"/>
      <c r="B186" s="155" t="s">
        <v>108</v>
      </c>
      <c r="C186" s="149">
        <v>2025</v>
      </c>
      <c r="D186" s="149">
        <v>2030</v>
      </c>
      <c r="E186" s="158" t="s">
        <v>122</v>
      </c>
      <c r="F186" s="51" t="s">
        <v>26</v>
      </c>
      <c r="G186" s="76">
        <f t="shared" si="70"/>
        <v>5007451.92</v>
      </c>
      <c r="H186" s="91">
        <f t="shared" ref="H186:M186" si="77">H187+H188</f>
        <v>5007451.92</v>
      </c>
      <c r="I186" s="91">
        <f t="shared" si="77"/>
        <v>0</v>
      </c>
      <c r="J186" s="91">
        <f t="shared" si="77"/>
        <v>0</v>
      </c>
      <c r="K186" s="91">
        <f t="shared" si="77"/>
        <v>0</v>
      </c>
      <c r="L186" s="91">
        <f t="shared" si="77"/>
        <v>0</v>
      </c>
      <c r="M186" s="76">
        <f t="shared" si="77"/>
        <v>0</v>
      </c>
      <c r="N186" s="146" t="s">
        <v>180</v>
      </c>
      <c r="O186" s="146" t="s">
        <v>84</v>
      </c>
      <c r="P186" s="146">
        <v>100</v>
      </c>
      <c r="Q186" s="146">
        <v>100</v>
      </c>
      <c r="R186" s="146">
        <v>0</v>
      </c>
      <c r="S186" s="146">
        <v>0</v>
      </c>
      <c r="T186" s="146">
        <v>0</v>
      </c>
      <c r="U186" s="146">
        <v>0</v>
      </c>
      <c r="V186" s="146">
        <v>0</v>
      </c>
      <c r="W186" s="2"/>
    </row>
    <row r="187" spans="1:23" ht="63" x14ac:dyDescent="0.25">
      <c r="A187" s="52"/>
      <c r="B187" s="153"/>
      <c r="C187" s="149"/>
      <c r="D187" s="149"/>
      <c r="E187" s="158"/>
      <c r="F187" s="51" t="s">
        <v>31</v>
      </c>
      <c r="G187" s="76">
        <f t="shared" si="70"/>
        <v>5007451.92</v>
      </c>
      <c r="H187" s="76">
        <v>5007451.92</v>
      </c>
      <c r="I187" s="76">
        <v>0</v>
      </c>
      <c r="J187" s="76">
        <v>0</v>
      </c>
      <c r="K187" s="76">
        <v>0</v>
      </c>
      <c r="L187" s="76">
        <v>0</v>
      </c>
      <c r="M187" s="76">
        <v>0</v>
      </c>
      <c r="N187" s="159"/>
      <c r="O187" s="159"/>
      <c r="P187" s="159"/>
      <c r="Q187" s="159"/>
      <c r="R187" s="159"/>
      <c r="S187" s="147"/>
      <c r="T187" s="159"/>
      <c r="U187" s="147"/>
      <c r="V187" s="159"/>
      <c r="W187" s="2"/>
    </row>
    <row r="188" spans="1:23" s="57" customFormat="1" ht="47.25" x14ac:dyDescent="0.25">
      <c r="A188" s="52"/>
      <c r="B188" s="154"/>
      <c r="C188" s="149"/>
      <c r="D188" s="149"/>
      <c r="E188" s="158"/>
      <c r="F188" s="51" t="s">
        <v>32</v>
      </c>
      <c r="G188" s="76">
        <f t="shared" si="70"/>
        <v>0</v>
      </c>
      <c r="H188" s="76">
        <v>0</v>
      </c>
      <c r="I188" s="76">
        <v>0</v>
      </c>
      <c r="J188" s="76">
        <v>0</v>
      </c>
      <c r="K188" s="76">
        <v>0</v>
      </c>
      <c r="L188" s="76">
        <v>0</v>
      </c>
      <c r="M188" s="76">
        <v>0</v>
      </c>
      <c r="N188" s="160"/>
      <c r="O188" s="160"/>
      <c r="P188" s="160"/>
      <c r="Q188" s="160"/>
      <c r="R188" s="160"/>
      <c r="S188" s="148"/>
      <c r="T188" s="160"/>
      <c r="U188" s="148"/>
      <c r="V188" s="160"/>
      <c r="W188" s="2"/>
    </row>
    <row r="189" spans="1:23" s="57" customFormat="1" ht="31.5" x14ac:dyDescent="0.25">
      <c r="A189" s="52"/>
      <c r="B189" s="155" t="s">
        <v>125</v>
      </c>
      <c r="C189" s="149">
        <v>2025</v>
      </c>
      <c r="D189" s="149">
        <v>2030</v>
      </c>
      <c r="E189" s="158" t="s">
        <v>122</v>
      </c>
      <c r="F189" s="51" t="s">
        <v>26</v>
      </c>
      <c r="G189" s="76">
        <f t="shared" si="70"/>
        <v>3000000</v>
      </c>
      <c r="H189" s="90">
        <f t="shared" ref="H189:M189" si="78">H190+H191</f>
        <v>3000000</v>
      </c>
      <c r="I189" s="76">
        <f t="shared" si="78"/>
        <v>0</v>
      </c>
      <c r="J189" s="76">
        <f t="shared" si="78"/>
        <v>0</v>
      </c>
      <c r="K189" s="76">
        <f t="shared" si="78"/>
        <v>0</v>
      </c>
      <c r="L189" s="76">
        <f t="shared" si="78"/>
        <v>0</v>
      </c>
      <c r="M189" s="76">
        <f t="shared" si="78"/>
        <v>0</v>
      </c>
      <c r="N189" s="146" t="s">
        <v>126</v>
      </c>
      <c r="O189" s="146" t="s">
        <v>127</v>
      </c>
      <c r="P189" s="146" t="s">
        <v>45</v>
      </c>
      <c r="Q189" s="146">
        <v>15</v>
      </c>
      <c r="R189" s="146">
        <v>15</v>
      </c>
      <c r="S189" s="146">
        <v>15</v>
      </c>
      <c r="T189" s="146">
        <v>15</v>
      </c>
      <c r="U189" s="146">
        <v>15</v>
      </c>
      <c r="V189" s="146">
        <v>15</v>
      </c>
      <c r="W189" s="2"/>
    </row>
    <row r="190" spans="1:23" s="57" customFormat="1" ht="63" x14ac:dyDescent="0.25">
      <c r="A190" s="52"/>
      <c r="B190" s="153"/>
      <c r="C190" s="149"/>
      <c r="D190" s="149"/>
      <c r="E190" s="158"/>
      <c r="F190" s="51" t="s">
        <v>31</v>
      </c>
      <c r="G190" s="76">
        <f t="shared" si="70"/>
        <v>3000000</v>
      </c>
      <c r="H190" s="76">
        <v>3000000</v>
      </c>
      <c r="I190" s="76">
        <v>0</v>
      </c>
      <c r="J190" s="76">
        <v>0</v>
      </c>
      <c r="K190" s="76">
        <v>0</v>
      </c>
      <c r="L190" s="76">
        <v>0</v>
      </c>
      <c r="M190" s="76">
        <v>0</v>
      </c>
      <c r="N190" s="159"/>
      <c r="O190" s="159"/>
      <c r="P190" s="159"/>
      <c r="Q190" s="159"/>
      <c r="R190" s="159"/>
      <c r="S190" s="159"/>
      <c r="T190" s="159"/>
      <c r="U190" s="159"/>
      <c r="V190" s="159"/>
      <c r="W190" s="2"/>
    </row>
    <row r="191" spans="1:23" ht="15.75" customHeight="1" x14ac:dyDescent="0.25">
      <c r="A191" s="52"/>
      <c r="B191" s="154"/>
      <c r="C191" s="149"/>
      <c r="D191" s="149"/>
      <c r="E191" s="158"/>
      <c r="F191" s="51" t="s">
        <v>32</v>
      </c>
      <c r="G191" s="76">
        <f t="shared" si="70"/>
        <v>0</v>
      </c>
      <c r="H191" s="76">
        <v>0</v>
      </c>
      <c r="I191" s="76">
        <v>0</v>
      </c>
      <c r="J191" s="76">
        <v>0</v>
      </c>
      <c r="K191" s="76">
        <v>0</v>
      </c>
      <c r="L191" s="76">
        <v>0</v>
      </c>
      <c r="M191" s="76">
        <v>0</v>
      </c>
      <c r="N191" s="160"/>
      <c r="O191" s="160"/>
      <c r="P191" s="160"/>
      <c r="Q191" s="160"/>
      <c r="R191" s="160"/>
      <c r="S191" s="160"/>
      <c r="T191" s="160"/>
      <c r="U191" s="160"/>
      <c r="V191" s="160"/>
      <c r="W191" s="2"/>
    </row>
    <row r="192" spans="1:23" ht="36.6" customHeight="1" x14ac:dyDescent="0.25">
      <c r="A192" s="217"/>
      <c r="B192" s="155" t="s">
        <v>140</v>
      </c>
      <c r="C192" s="149">
        <v>2025</v>
      </c>
      <c r="D192" s="149">
        <v>2030</v>
      </c>
      <c r="E192" s="158" t="s">
        <v>122</v>
      </c>
      <c r="F192" s="13" t="s">
        <v>26</v>
      </c>
      <c r="G192" s="76">
        <f t="shared" si="70"/>
        <v>0</v>
      </c>
      <c r="H192" s="76">
        <f>H193+H194</f>
        <v>0</v>
      </c>
      <c r="I192" s="76">
        <f t="shared" ref="I192:M192" si="79">I193+I194</f>
        <v>0</v>
      </c>
      <c r="J192" s="76">
        <f t="shared" si="79"/>
        <v>0</v>
      </c>
      <c r="K192" s="76">
        <f t="shared" si="79"/>
        <v>0</v>
      </c>
      <c r="L192" s="76">
        <f t="shared" si="79"/>
        <v>0</v>
      </c>
      <c r="M192" s="76">
        <f t="shared" si="79"/>
        <v>0</v>
      </c>
      <c r="N192" s="146" t="s">
        <v>45</v>
      </c>
      <c r="O192" s="146" t="s">
        <v>45</v>
      </c>
      <c r="P192" s="146" t="s">
        <v>45</v>
      </c>
      <c r="Q192" s="146" t="s">
        <v>45</v>
      </c>
      <c r="R192" s="146" t="s">
        <v>45</v>
      </c>
      <c r="S192" s="146" t="s">
        <v>45</v>
      </c>
      <c r="T192" s="146" t="s">
        <v>45</v>
      </c>
      <c r="U192" s="146" t="s">
        <v>45</v>
      </c>
      <c r="V192" s="146" t="s">
        <v>45</v>
      </c>
      <c r="W192" s="2"/>
    </row>
    <row r="193" spans="1:23" ht="30" customHeight="1" x14ac:dyDescent="0.25">
      <c r="A193" s="193"/>
      <c r="B193" s="193"/>
      <c r="C193" s="149"/>
      <c r="D193" s="149"/>
      <c r="E193" s="158"/>
      <c r="F193" s="13" t="s">
        <v>31</v>
      </c>
      <c r="G193" s="76">
        <f t="shared" si="70"/>
        <v>0</v>
      </c>
      <c r="H193" s="76">
        <f>H196</f>
        <v>0</v>
      </c>
      <c r="I193" s="76">
        <f t="shared" ref="I193:M193" si="80">I196</f>
        <v>0</v>
      </c>
      <c r="J193" s="76">
        <f t="shared" si="80"/>
        <v>0</v>
      </c>
      <c r="K193" s="76">
        <f t="shared" si="80"/>
        <v>0</v>
      </c>
      <c r="L193" s="76">
        <f t="shared" si="80"/>
        <v>0</v>
      </c>
      <c r="M193" s="76">
        <f t="shared" si="80"/>
        <v>0</v>
      </c>
      <c r="N193" s="147"/>
      <c r="O193" s="147"/>
      <c r="P193" s="147"/>
      <c r="Q193" s="147"/>
      <c r="R193" s="147"/>
      <c r="S193" s="147"/>
      <c r="T193" s="147"/>
      <c r="U193" s="147"/>
      <c r="V193" s="147"/>
      <c r="W193" s="2"/>
    </row>
    <row r="194" spans="1:23" ht="47.25" x14ac:dyDescent="0.25">
      <c r="A194" s="194"/>
      <c r="B194" s="194"/>
      <c r="C194" s="149"/>
      <c r="D194" s="149"/>
      <c r="E194" s="158"/>
      <c r="F194" s="13" t="s">
        <v>32</v>
      </c>
      <c r="G194" s="76">
        <f t="shared" si="70"/>
        <v>0</v>
      </c>
      <c r="H194" s="76">
        <f>H197</f>
        <v>0</v>
      </c>
      <c r="I194" s="76">
        <f t="shared" ref="I194:M194" si="81">I197</f>
        <v>0</v>
      </c>
      <c r="J194" s="76">
        <f t="shared" si="81"/>
        <v>0</v>
      </c>
      <c r="K194" s="76">
        <f t="shared" si="81"/>
        <v>0</v>
      </c>
      <c r="L194" s="76">
        <f t="shared" si="81"/>
        <v>0</v>
      </c>
      <c r="M194" s="76">
        <f t="shared" si="81"/>
        <v>0</v>
      </c>
      <c r="N194" s="148"/>
      <c r="O194" s="148"/>
      <c r="P194" s="148"/>
      <c r="Q194" s="148"/>
      <c r="R194" s="148"/>
      <c r="S194" s="148"/>
      <c r="T194" s="148"/>
      <c r="U194" s="148"/>
      <c r="V194" s="148"/>
      <c r="W194" s="2"/>
    </row>
    <row r="195" spans="1:23" ht="32.25" customHeight="1" x14ac:dyDescent="0.25">
      <c r="A195" s="60"/>
      <c r="B195" s="155" t="s">
        <v>181</v>
      </c>
      <c r="C195" s="149">
        <v>2025</v>
      </c>
      <c r="D195" s="149">
        <v>2030</v>
      </c>
      <c r="E195" s="155" t="s">
        <v>122</v>
      </c>
      <c r="F195" s="144" t="s">
        <v>26</v>
      </c>
      <c r="G195" s="76">
        <f t="shared" si="70"/>
        <v>0</v>
      </c>
      <c r="H195" s="90">
        <f t="shared" ref="H195:M195" si="82">H196+H197</f>
        <v>0</v>
      </c>
      <c r="I195" s="76">
        <f t="shared" si="82"/>
        <v>0</v>
      </c>
      <c r="J195" s="76">
        <f t="shared" si="82"/>
        <v>0</v>
      </c>
      <c r="K195" s="76">
        <f t="shared" si="82"/>
        <v>0</v>
      </c>
      <c r="L195" s="76">
        <f t="shared" si="82"/>
        <v>0</v>
      </c>
      <c r="M195" s="76">
        <f t="shared" si="82"/>
        <v>0</v>
      </c>
      <c r="N195" s="146" t="s">
        <v>141</v>
      </c>
      <c r="O195" s="146" t="s">
        <v>90</v>
      </c>
      <c r="P195" s="146"/>
      <c r="Q195" s="146"/>
      <c r="R195" s="146"/>
      <c r="S195" s="146"/>
      <c r="T195" s="146"/>
      <c r="U195" s="146"/>
      <c r="V195" s="146"/>
      <c r="W195" s="2"/>
    </row>
    <row r="196" spans="1:23" ht="60" customHeight="1" x14ac:dyDescent="0.25">
      <c r="A196" s="60"/>
      <c r="B196" s="156"/>
      <c r="C196" s="149"/>
      <c r="D196" s="149"/>
      <c r="E196" s="156"/>
      <c r="F196" s="144" t="s">
        <v>31</v>
      </c>
      <c r="G196" s="76">
        <f t="shared" si="70"/>
        <v>0</v>
      </c>
      <c r="H196" s="76">
        <v>0</v>
      </c>
      <c r="I196" s="76">
        <v>0</v>
      </c>
      <c r="J196" s="76">
        <v>0</v>
      </c>
      <c r="K196" s="76">
        <v>0</v>
      </c>
      <c r="L196" s="76">
        <v>0</v>
      </c>
      <c r="M196" s="76">
        <v>0</v>
      </c>
      <c r="N196" s="147"/>
      <c r="O196" s="147"/>
      <c r="P196" s="147"/>
      <c r="Q196" s="147"/>
      <c r="R196" s="147"/>
      <c r="S196" s="147"/>
      <c r="T196" s="147"/>
      <c r="U196" s="147"/>
      <c r="V196" s="147"/>
      <c r="W196" s="2"/>
    </row>
    <row r="197" spans="1:23" ht="50.25" customHeight="1" x14ac:dyDescent="0.25">
      <c r="A197" s="60"/>
      <c r="B197" s="157"/>
      <c r="C197" s="149"/>
      <c r="D197" s="149"/>
      <c r="E197" s="157"/>
      <c r="F197" s="144" t="s">
        <v>32</v>
      </c>
      <c r="G197" s="76">
        <f t="shared" si="70"/>
        <v>0</v>
      </c>
      <c r="H197" s="76">
        <v>0</v>
      </c>
      <c r="I197" s="76">
        <v>0</v>
      </c>
      <c r="J197" s="76">
        <v>0</v>
      </c>
      <c r="K197" s="76">
        <v>0</v>
      </c>
      <c r="L197" s="76">
        <v>0</v>
      </c>
      <c r="M197" s="76">
        <v>0</v>
      </c>
      <c r="N197" s="148"/>
      <c r="O197" s="148"/>
      <c r="P197" s="148"/>
      <c r="Q197" s="148"/>
      <c r="R197" s="148"/>
      <c r="S197" s="148"/>
      <c r="T197" s="148"/>
      <c r="U197" s="148"/>
      <c r="V197" s="148"/>
      <c r="W197" s="2"/>
    </row>
    <row r="198" spans="1:23" s="140" customFormat="1" ht="50.25" customHeight="1" x14ac:dyDescent="0.25">
      <c r="A198" s="152"/>
      <c r="B198" s="155" t="s">
        <v>111</v>
      </c>
      <c r="C198" s="149">
        <v>2025</v>
      </c>
      <c r="D198" s="149">
        <v>2030</v>
      </c>
      <c r="E198" s="146" t="s">
        <v>45</v>
      </c>
      <c r="F198" s="146" t="s">
        <v>45</v>
      </c>
      <c r="G198" s="161" t="s">
        <v>45</v>
      </c>
      <c r="H198" s="161" t="s">
        <v>45</v>
      </c>
      <c r="I198" s="161" t="s">
        <v>45</v>
      </c>
      <c r="J198" s="161" t="s">
        <v>45</v>
      </c>
      <c r="K198" s="161" t="s">
        <v>45</v>
      </c>
      <c r="L198" s="161" t="s">
        <v>45</v>
      </c>
      <c r="M198" s="161" t="s">
        <v>45</v>
      </c>
      <c r="N198" s="146"/>
      <c r="O198" s="146"/>
      <c r="P198" s="146"/>
      <c r="Q198" s="146"/>
      <c r="R198" s="146"/>
      <c r="S198" s="146"/>
      <c r="T198" s="146"/>
      <c r="U198" s="146"/>
      <c r="V198" s="146"/>
      <c r="W198" s="2"/>
    </row>
    <row r="199" spans="1:23" s="140" customFormat="1" ht="50.25" customHeight="1" x14ac:dyDescent="0.25">
      <c r="A199" s="153"/>
      <c r="B199" s="156"/>
      <c r="C199" s="149"/>
      <c r="D199" s="149"/>
      <c r="E199" s="147"/>
      <c r="F199" s="147"/>
      <c r="G199" s="218"/>
      <c r="H199" s="218"/>
      <c r="I199" s="218"/>
      <c r="J199" s="218"/>
      <c r="K199" s="218"/>
      <c r="L199" s="218"/>
      <c r="M199" s="218"/>
      <c r="N199" s="147"/>
      <c r="O199" s="147"/>
      <c r="P199" s="147"/>
      <c r="Q199" s="147"/>
      <c r="R199" s="147"/>
      <c r="S199" s="147"/>
      <c r="T199" s="147"/>
      <c r="U199" s="147"/>
      <c r="V199" s="147"/>
      <c r="W199" s="2"/>
    </row>
    <row r="200" spans="1:23" s="140" customFormat="1" ht="50.25" customHeight="1" x14ac:dyDescent="0.25">
      <c r="A200" s="154"/>
      <c r="B200" s="157"/>
      <c r="C200" s="149"/>
      <c r="D200" s="149"/>
      <c r="E200" s="148"/>
      <c r="F200" s="148"/>
      <c r="G200" s="162"/>
      <c r="H200" s="162"/>
      <c r="I200" s="162"/>
      <c r="J200" s="162"/>
      <c r="K200" s="162"/>
      <c r="L200" s="162"/>
      <c r="M200" s="162"/>
      <c r="N200" s="148"/>
      <c r="O200" s="148"/>
      <c r="P200" s="148"/>
      <c r="Q200" s="148"/>
      <c r="R200" s="148"/>
      <c r="S200" s="148"/>
      <c r="T200" s="148"/>
      <c r="U200" s="148"/>
      <c r="V200" s="148"/>
      <c r="W200" s="2"/>
    </row>
    <row r="201" spans="1:23" s="140" customFormat="1" ht="50.25" customHeight="1" x14ac:dyDescent="0.25">
      <c r="A201" s="152"/>
      <c r="B201" s="155" t="s">
        <v>94</v>
      </c>
      <c r="C201" s="149">
        <v>2025</v>
      </c>
      <c r="D201" s="149">
        <v>2030</v>
      </c>
      <c r="E201" s="158" t="s">
        <v>122</v>
      </c>
      <c r="F201" s="13" t="s">
        <v>26</v>
      </c>
      <c r="G201" s="76">
        <f>G202+G203</f>
        <v>20456580.84</v>
      </c>
      <c r="H201" s="76">
        <f>H202+H203</f>
        <v>4009430.14</v>
      </c>
      <c r="I201" s="76">
        <f t="shared" ref="I201:M201" si="83">I202+I203</f>
        <v>4409430.1399999997</v>
      </c>
      <c r="J201" s="76">
        <f t="shared" si="83"/>
        <v>3009430.14</v>
      </c>
      <c r="K201" s="76">
        <f t="shared" si="83"/>
        <v>3009430.14</v>
      </c>
      <c r="L201" s="76">
        <f t="shared" si="83"/>
        <v>3009430.14</v>
      </c>
      <c r="M201" s="76">
        <f t="shared" si="83"/>
        <v>3009430.14</v>
      </c>
      <c r="N201" s="146" t="s">
        <v>45</v>
      </c>
      <c r="O201" s="146" t="s">
        <v>45</v>
      </c>
      <c r="P201" s="146" t="s">
        <v>45</v>
      </c>
      <c r="Q201" s="146" t="s">
        <v>45</v>
      </c>
      <c r="R201" s="146" t="s">
        <v>45</v>
      </c>
      <c r="S201" s="146" t="s">
        <v>45</v>
      </c>
      <c r="T201" s="146" t="s">
        <v>45</v>
      </c>
      <c r="U201" s="146" t="s">
        <v>45</v>
      </c>
      <c r="V201" s="146" t="s">
        <v>45</v>
      </c>
      <c r="W201" s="2"/>
    </row>
    <row r="202" spans="1:23" s="140" customFormat="1" ht="50.25" customHeight="1" x14ac:dyDescent="0.25">
      <c r="A202" s="153"/>
      <c r="B202" s="156"/>
      <c r="C202" s="149"/>
      <c r="D202" s="149"/>
      <c r="E202" s="158"/>
      <c r="F202" s="13" t="s">
        <v>11</v>
      </c>
      <c r="G202" s="76">
        <f>SUM(H202:M202)</f>
        <v>20400000</v>
      </c>
      <c r="H202" s="76">
        <f>H208+H205</f>
        <v>4000000</v>
      </c>
      <c r="I202" s="76">
        <f t="shared" ref="I202:M202" si="84">I208+I205</f>
        <v>4400000</v>
      </c>
      <c r="J202" s="76">
        <f t="shared" si="84"/>
        <v>3000000</v>
      </c>
      <c r="K202" s="76">
        <f t="shared" si="84"/>
        <v>3000000</v>
      </c>
      <c r="L202" s="76">
        <f t="shared" si="84"/>
        <v>3000000</v>
      </c>
      <c r="M202" s="76">
        <f t="shared" si="84"/>
        <v>3000000</v>
      </c>
      <c r="N202" s="147"/>
      <c r="O202" s="147"/>
      <c r="P202" s="147"/>
      <c r="Q202" s="147"/>
      <c r="R202" s="147"/>
      <c r="S202" s="147"/>
      <c r="T202" s="147"/>
      <c r="U202" s="147"/>
      <c r="V202" s="147"/>
      <c r="W202" s="2"/>
    </row>
    <row r="203" spans="1:23" s="140" customFormat="1" ht="50.25" customHeight="1" x14ac:dyDescent="0.25">
      <c r="A203" s="154"/>
      <c r="B203" s="157"/>
      <c r="C203" s="149"/>
      <c r="D203" s="149"/>
      <c r="E203" s="158"/>
      <c r="F203" s="13" t="s">
        <v>32</v>
      </c>
      <c r="G203" s="76">
        <f>SUM(H203:M203)</f>
        <v>56580.84</v>
      </c>
      <c r="H203" s="76">
        <f>H209+H206</f>
        <v>9430.14</v>
      </c>
      <c r="I203" s="76">
        <f t="shared" ref="I203:M203" si="85">I209+I206</f>
        <v>9430.14</v>
      </c>
      <c r="J203" s="76">
        <f t="shared" si="85"/>
        <v>9430.14</v>
      </c>
      <c r="K203" s="76">
        <f t="shared" si="85"/>
        <v>9430.14</v>
      </c>
      <c r="L203" s="76">
        <f t="shared" si="85"/>
        <v>9430.14</v>
      </c>
      <c r="M203" s="76">
        <f t="shared" si="85"/>
        <v>9430.14</v>
      </c>
      <c r="N203" s="148"/>
      <c r="O203" s="148"/>
      <c r="P203" s="148"/>
      <c r="Q203" s="148"/>
      <c r="R203" s="148"/>
      <c r="S203" s="148"/>
      <c r="T203" s="148"/>
      <c r="U203" s="148"/>
      <c r="V203" s="148"/>
      <c r="W203" s="2"/>
    </row>
    <row r="204" spans="1:23" s="140" customFormat="1" ht="50.25" customHeight="1" x14ac:dyDescent="0.25">
      <c r="A204" s="122"/>
      <c r="B204" s="155" t="s">
        <v>145</v>
      </c>
      <c r="C204" s="149">
        <v>2025</v>
      </c>
      <c r="D204" s="149">
        <v>2030</v>
      </c>
      <c r="E204" s="158" t="s">
        <v>122</v>
      </c>
      <c r="F204" s="123" t="s">
        <v>26</v>
      </c>
      <c r="G204" s="76">
        <f>G205+G206</f>
        <v>20400000</v>
      </c>
      <c r="H204" s="76">
        <f>H205+H206</f>
        <v>4000000</v>
      </c>
      <c r="I204" s="76">
        <f t="shared" ref="I204:M204" si="86">I205+I206</f>
        <v>4400000</v>
      </c>
      <c r="J204" s="76">
        <f t="shared" si="86"/>
        <v>3000000</v>
      </c>
      <c r="K204" s="76">
        <f t="shared" si="86"/>
        <v>3000000</v>
      </c>
      <c r="L204" s="76">
        <f t="shared" si="86"/>
        <v>3000000</v>
      </c>
      <c r="M204" s="76">
        <f t="shared" si="86"/>
        <v>3000000</v>
      </c>
      <c r="N204" s="146" t="s">
        <v>95</v>
      </c>
      <c r="O204" s="146" t="s">
        <v>84</v>
      </c>
      <c r="P204" s="146">
        <v>100</v>
      </c>
      <c r="Q204" s="146">
        <v>100</v>
      </c>
      <c r="R204" s="146">
        <v>100</v>
      </c>
      <c r="S204" s="146">
        <v>100</v>
      </c>
      <c r="T204" s="146">
        <v>100</v>
      </c>
      <c r="U204" s="146">
        <v>100</v>
      </c>
      <c r="V204" s="146">
        <v>100</v>
      </c>
      <c r="W204" s="2"/>
    </row>
    <row r="205" spans="1:23" s="140" customFormat="1" ht="50.25" customHeight="1" x14ac:dyDescent="0.25">
      <c r="A205" s="122"/>
      <c r="B205" s="156"/>
      <c r="C205" s="149"/>
      <c r="D205" s="149"/>
      <c r="E205" s="158"/>
      <c r="F205" s="123" t="s">
        <v>11</v>
      </c>
      <c r="G205" s="76">
        <f>SUM(H205:M205)</f>
        <v>20400000</v>
      </c>
      <c r="H205" s="76">
        <v>4000000</v>
      </c>
      <c r="I205" s="76">
        <v>4400000</v>
      </c>
      <c r="J205" s="76">
        <v>3000000</v>
      </c>
      <c r="K205" s="76">
        <v>3000000</v>
      </c>
      <c r="L205" s="76">
        <v>3000000</v>
      </c>
      <c r="M205" s="76">
        <v>3000000</v>
      </c>
      <c r="N205" s="147"/>
      <c r="O205" s="147"/>
      <c r="P205" s="147"/>
      <c r="Q205" s="147"/>
      <c r="R205" s="147"/>
      <c r="S205" s="147"/>
      <c r="T205" s="147"/>
      <c r="U205" s="147"/>
      <c r="V205" s="147"/>
      <c r="W205" s="2"/>
    </row>
    <row r="206" spans="1:23" s="140" customFormat="1" ht="50.25" customHeight="1" x14ac:dyDescent="0.25">
      <c r="A206" s="122"/>
      <c r="B206" s="157"/>
      <c r="C206" s="149"/>
      <c r="D206" s="149"/>
      <c r="E206" s="158"/>
      <c r="F206" s="123" t="s">
        <v>32</v>
      </c>
      <c r="G206" s="76">
        <f>SUM(H206:M206)</f>
        <v>0</v>
      </c>
      <c r="H206" s="76">
        <v>0</v>
      </c>
      <c r="I206" s="76">
        <v>0</v>
      </c>
      <c r="J206" s="76">
        <v>0</v>
      </c>
      <c r="K206" s="76">
        <v>0</v>
      </c>
      <c r="L206" s="76">
        <v>0</v>
      </c>
      <c r="M206" s="76">
        <v>0</v>
      </c>
      <c r="N206" s="148"/>
      <c r="O206" s="148"/>
      <c r="P206" s="148"/>
      <c r="Q206" s="148"/>
      <c r="R206" s="148"/>
      <c r="S206" s="148"/>
      <c r="T206" s="148"/>
      <c r="U206" s="148"/>
      <c r="V206" s="148"/>
      <c r="W206" s="2"/>
    </row>
    <row r="207" spans="1:23" ht="40.5" customHeight="1" x14ac:dyDescent="0.25">
      <c r="A207" s="152"/>
      <c r="B207" s="155" t="s">
        <v>163</v>
      </c>
      <c r="C207" s="149">
        <v>2025</v>
      </c>
      <c r="D207" s="149">
        <v>2030</v>
      </c>
      <c r="E207" s="158" t="s">
        <v>122</v>
      </c>
      <c r="F207" s="13" t="s">
        <v>26</v>
      </c>
      <c r="G207" s="76">
        <f>G208+G209</f>
        <v>56580.84</v>
      </c>
      <c r="H207" s="76">
        <f>H208+H209</f>
        <v>9430.14</v>
      </c>
      <c r="I207" s="76">
        <f t="shared" ref="I207:M207" si="87">I208+I209</f>
        <v>9430.14</v>
      </c>
      <c r="J207" s="76">
        <f t="shared" si="87"/>
        <v>9430.14</v>
      </c>
      <c r="K207" s="76">
        <f t="shared" si="87"/>
        <v>9430.14</v>
      </c>
      <c r="L207" s="76">
        <f t="shared" si="87"/>
        <v>9430.14</v>
      </c>
      <c r="M207" s="76">
        <f t="shared" si="87"/>
        <v>9430.14</v>
      </c>
      <c r="N207" s="146" t="s">
        <v>119</v>
      </c>
      <c r="O207" s="146" t="s">
        <v>84</v>
      </c>
      <c r="P207" s="146">
        <v>100</v>
      </c>
      <c r="Q207" s="146">
        <v>100</v>
      </c>
      <c r="R207" s="146">
        <v>100</v>
      </c>
      <c r="S207" s="146">
        <v>100</v>
      </c>
      <c r="T207" s="146">
        <v>100</v>
      </c>
      <c r="U207" s="146">
        <v>100</v>
      </c>
      <c r="V207" s="146">
        <v>100</v>
      </c>
      <c r="W207" s="2"/>
    </row>
    <row r="208" spans="1:23" ht="30.75" customHeight="1" x14ac:dyDescent="0.25">
      <c r="A208" s="153"/>
      <c r="B208" s="156"/>
      <c r="C208" s="149"/>
      <c r="D208" s="149"/>
      <c r="E208" s="158"/>
      <c r="F208" s="13" t="s">
        <v>11</v>
      </c>
      <c r="G208" s="76">
        <f>SUM(H208:M208)</f>
        <v>0</v>
      </c>
      <c r="H208" s="76">
        <v>0</v>
      </c>
      <c r="I208" s="76">
        <v>0</v>
      </c>
      <c r="J208" s="76">
        <v>0</v>
      </c>
      <c r="K208" s="76">
        <v>0</v>
      </c>
      <c r="L208" s="76">
        <v>0</v>
      </c>
      <c r="M208" s="76">
        <v>0</v>
      </c>
      <c r="N208" s="147"/>
      <c r="O208" s="147"/>
      <c r="P208" s="147"/>
      <c r="Q208" s="147"/>
      <c r="R208" s="147"/>
      <c r="S208" s="147"/>
      <c r="T208" s="147"/>
      <c r="U208" s="147"/>
      <c r="V208" s="147"/>
      <c r="W208" s="2"/>
    </row>
    <row r="209" spans="1:23" ht="87" customHeight="1" x14ac:dyDescent="0.25">
      <c r="A209" s="154"/>
      <c r="B209" s="157"/>
      <c r="C209" s="149"/>
      <c r="D209" s="149"/>
      <c r="E209" s="158"/>
      <c r="F209" s="13" t="s">
        <v>32</v>
      </c>
      <c r="G209" s="76">
        <f>SUM(H209:M209)</f>
        <v>56580.84</v>
      </c>
      <c r="H209" s="76">
        <v>9430.14</v>
      </c>
      <c r="I209" s="76">
        <v>9430.14</v>
      </c>
      <c r="J209" s="76">
        <v>9430.14</v>
      </c>
      <c r="K209" s="76">
        <v>9430.14</v>
      </c>
      <c r="L209" s="76">
        <v>9430.14</v>
      </c>
      <c r="M209" s="76">
        <v>9430.14</v>
      </c>
      <c r="N209" s="148"/>
      <c r="O209" s="148"/>
      <c r="P209" s="148"/>
      <c r="Q209" s="148"/>
      <c r="R209" s="148"/>
      <c r="S209" s="148"/>
      <c r="T209" s="148"/>
      <c r="U209" s="148"/>
      <c r="V209" s="148"/>
      <c r="W209" s="2"/>
    </row>
    <row r="210" spans="1:23" ht="37.5" customHeight="1" x14ac:dyDescent="0.25">
      <c r="A210" s="45"/>
      <c r="B210" s="136" t="s">
        <v>112</v>
      </c>
      <c r="C210" s="42">
        <v>2025</v>
      </c>
      <c r="D210" s="42">
        <v>2030</v>
      </c>
      <c r="E210" s="41" t="s">
        <v>45</v>
      </c>
      <c r="F210" s="41" t="s">
        <v>45</v>
      </c>
      <c r="G210" s="89" t="s">
        <v>45</v>
      </c>
      <c r="H210" s="89" t="s">
        <v>45</v>
      </c>
      <c r="I210" s="89" t="s">
        <v>45</v>
      </c>
      <c r="J210" s="89" t="s">
        <v>45</v>
      </c>
      <c r="K210" s="89" t="s">
        <v>45</v>
      </c>
      <c r="L210" s="89" t="s">
        <v>45</v>
      </c>
      <c r="M210" s="89" t="s">
        <v>45</v>
      </c>
      <c r="N210" s="41"/>
      <c r="O210" s="41"/>
      <c r="P210" s="41"/>
      <c r="Q210" s="41"/>
      <c r="R210" s="41"/>
      <c r="S210" s="41"/>
      <c r="T210" s="41"/>
      <c r="U210" s="41"/>
      <c r="V210" s="41"/>
      <c r="W210" s="2"/>
    </row>
    <row r="211" spans="1:23" ht="30.75" customHeight="1" x14ac:dyDescent="0.25">
      <c r="A211" s="45"/>
      <c r="B211" s="155" t="s">
        <v>0</v>
      </c>
      <c r="C211" s="146">
        <v>2025</v>
      </c>
      <c r="D211" s="146">
        <v>2030</v>
      </c>
      <c r="E211" s="146" t="s">
        <v>122</v>
      </c>
      <c r="F211" s="43" t="s">
        <v>26</v>
      </c>
      <c r="G211" s="76">
        <f>G212</f>
        <v>0</v>
      </c>
      <c r="H211" s="76">
        <f>H212+H213</f>
        <v>0</v>
      </c>
      <c r="I211" s="76">
        <f t="shared" ref="I211:M211" si="88">I212+I213</f>
        <v>0</v>
      </c>
      <c r="J211" s="76">
        <f t="shared" si="88"/>
        <v>0</v>
      </c>
      <c r="K211" s="76">
        <f t="shared" si="88"/>
        <v>0</v>
      </c>
      <c r="L211" s="76">
        <f t="shared" si="88"/>
        <v>0</v>
      </c>
      <c r="M211" s="76">
        <f t="shared" si="88"/>
        <v>0</v>
      </c>
      <c r="N211" s="146" t="s">
        <v>45</v>
      </c>
      <c r="O211" s="146" t="s">
        <v>45</v>
      </c>
      <c r="P211" s="146" t="s">
        <v>45</v>
      </c>
      <c r="Q211" s="146" t="s">
        <v>45</v>
      </c>
      <c r="R211" s="146" t="s">
        <v>45</v>
      </c>
      <c r="S211" s="146" t="s">
        <v>45</v>
      </c>
      <c r="T211" s="146" t="s">
        <v>45</v>
      </c>
      <c r="U211" s="146" t="s">
        <v>45</v>
      </c>
      <c r="V211" s="146" t="s">
        <v>45</v>
      </c>
      <c r="W211" s="2"/>
    </row>
    <row r="212" spans="1:23" ht="30.75" customHeight="1" x14ac:dyDescent="0.25">
      <c r="A212" s="45"/>
      <c r="B212" s="156"/>
      <c r="C212" s="147"/>
      <c r="D212" s="147"/>
      <c r="E212" s="147"/>
      <c r="F212" s="43" t="s">
        <v>31</v>
      </c>
      <c r="G212" s="76">
        <f>SUM(H212:M212)</f>
        <v>0</v>
      </c>
      <c r="H212" s="76">
        <f>H215</f>
        <v>0</v>
      </c>
      <c r="I212" s="76">
        <f t="shared" ref="I212:M212" si="89">I215</f>
        <v>0</v>
      </c>
      <c r="J212" s="76">
        <f t="shared" si="89"/>
        <v>0</v>
      </c>
      <c r="K212" s="76">
        <f t="shared" si="89"/>
        <v>0</v>
      </c>
      <c r="L212" s="76">
        <f t="shared" si="89"/>
        <v>0</v>
      </c>
      <c r="M212" s="76">
        <f t="shared" si="89"/>
        <v>0</v>
      </c>
      <c r="N212" s="147"/>
      <c r="O212" s="147"/>
      <c r="P212" s="147"/>
      <c r="Q212" s="147"/>
      <c r="R212" s="147"/>
      <c r="S212" s="147"/>
      <c r="T212" s="147"/>
      <c r="U212" s="147"/>
      <c r="V212" s="147"/>
      <c r="W212" s="2"/>
    </row>
    <row r="213" spans="1:23" ht="18.75" customHeight="1" x14ac:dyDescent="0.25">
      <c r="A213" s="45"/>
      <c r="B213" s="157"/>
      <c r="C213" s="148"/>
      <c r="D213" s="148"/>
      <c r="E213" s="148"/>
      <c r="F213" s="43" t="s">
        <v>32</v>
      </c>
      <c r="G213" s="76">
        <f>SUM(H213:M213)</f>
        <v>0</v>
      </c>
      <c r="H213" s="76">
        <f>H216</f>
        <v>0</v>
      </c>
      <c r="I213" s="76">
        <f t="shared" ref="I213:M213" si="90">I216</f>
        <v>0</v>
      </c>
      <c r="J213" s="76">
        <f t="shared" si="90"/>
        <v>0</v>
      </c>
      <c r="K213" s="76">
        <f t="shared" si="90"/>
        <v>0</v>
      </c>
      <c r="L213" s="76">
        <f t="shared" si="90"/>
        <v>0</v>
      </c>
      <c r="M213" s="76">
        <f t="shared" si="90"/>
        <v>0</v>
      </c>
      <c r="N213" s="148"/>
      <c r="O213" s="148"/>
      <c r="P213" s="148"/>
      <c r="Q213" s="148"/>
      <c r="R213" s="148"/>
      <c r="S213" s="148"/>
      <c r="T213" s="148"/>
      <c r="U213" s="148"/>
      <c r="V213" s="148"/>
      <c r="W213" s="2"/>
    </row>
    <row r="214" spans="1:23" ht="77.25" customHeight="1" x14ac:dyDescent="0.25">
      <c r="A214" s="49"/>
      <c r="B214" s="155" t="s">
        <v>139</v>
      </c>
      <c r="C214" s="146">
        <v>2025</v>
      </c>
      <c r="D214" s="146">
        <v>2030</v>
      </c>
      <c r="E214" s="155" t="s">
        <v>122</v>
      </c>
      <c r="F214" s="48" t="s">
        <v>26</v>
      </c>
      <c r="G214" s="76">
        <f>G215+G216</f>
        <v>0</v>
      </c>
      <c r="H214" s="76">
        <f>H215+H216</f>
        <v>0</v>
      </c>
      <c r="I214" s="76">
        <f t="shared" ref="I214:M214" si="91">I215+I216</f>
        <v>0</v>
      </c>
      <c r="J214" s="76">
        <f t="shared" si="91"/>
        <v>0</v>
      </c>
      <c r="K214" s="76">
        <f t="shared" si="91"/>
        <v>0</v>
      </c>
      <c r="L214" s="76">
        <f t="shared" si="91"/>
        <v>0</v>
      </c>
      <c r="M214" s="76">
        <f t="shared" si="91"/>
        <v>0</v>
      </c>
      <c r="N214" s="146" t="s">
        <v>137</v>
      </c>
      <c r="O214" s="146"/>
      <c r="P214" s="146"/>
      <c r="Q214" s="146"/>
      <c r="R214" s="146"/>
      <c r="S214" s="146"/>
      <c r="T214" s="146"/>
      <c r="U214" s="146"/>
      <c r="V214" s="146"/>
      <c r="W214" s="2"/>
    </row>
    <row r="215" spans="1:23" ht="45" customHeight="1" x14ac:dyDescent="0.25">
      <c r="A215" s="49"/>
      <c r="B215" s="156"/>
      <c r="C215" s="147"/>
      <c r="D215" s="147"/>
      <c r="E215" s="156"/>
      <c r="F215" s="48" t="s">
        <v>31</v>
      </c>
      <c r="G215" s="76">
        <f>SUM(H215:M215)</f>
        <v>0</v>
      </c>
      <c r="H215" s="76">
        <v>0</v>
      </c>
      <c r="I215" s="76">
        <v>0</v>
      </c>
      <c r="J215" s="76">
        <v>0</v>
      </c>
      <c r="K215" s="76">
        <v>0</v>
      </c>
      <c r="L215" s="76">
        <v>0</v>
      </c>
      <c r="M215" s="76">
        <v>0</v>
      </c>
      <c r="N215" s="147"/>
      <c r="O215" s="147"/>
      <c r="P215" s="147"/>
      <c r="Q215" s="147"/>
      <c r="R215" s="147"/>
      <c r="S215" s="147"/>
      <c r="T215" s="147"/>
      <c r="U215" s="147"/>
      <c r="V215" s="147"/>
      <c r="W215" s="2"/>
    </row>
    <row r="216" spans="1:23" s="124" customFormat="1" ht="45" customHeight="1" x14ac:dyDescent="0.25">
      <c r="A216" s="49"/>
      <c r="B216" s="157"/>
      <c r="C216" s="148"/>
      <c r="D216" s="148"/>
      <c r="E216" s="157"/>
      <c r="F216" s="48" t="s">
        <v>32</v>
      </c>
      <c r="G216" s="76">
        <f>SUM(H216:M216)</f>
        <v>0</v>
      </c>
      <c r="H216" s="76">
        <v>0</v>
      </c>
      <c r="I216" s="76">
        <v>0</v>
      </c>
      <c r="J216" s="76">
        <v>0</v>
      </c>
      <c r="K216" s="76">
        <v>0</v>
      </c>
      <c r="L216" s="76">
        <v>0</v>
      </c>
      <c r="M216" s="76">
        <v>0</v>
      </c>
      <c r="N216" s="148"/>
      <c r="O216" s="148"/>
      <c r="P216" s="148"/>
      <c r="Q216" s="148"/>
      <c r="R216" s="148"/>
      <c r="S216" s="148"/>
      <c r="T216" s="148"/>
      <c r="U216" s="148"/>
      <c r="V216" s="148"/>
      <c r="W216" s="2"/>
    </row>
    <row r="217" spans="1:23" s="137" customFormat="1" ht="53.25" customHeight="1" x14ac:dyDescent="0.25">
      <c r="A217" s="45"/>
      <c r="B217" s="136" t="s">
        <v>132</v>
      </c>
      <c r="C217" s="41">
        <v>2025</v>
      </c>
      <c r="D217" s="41">
        <v>2030</v>
      </c>
      <c r="E217" s="41" t="s">
        <v>45</v>
      </c>
      <c r="F217" s="41" t="s">
        <v>45</v>
      </c>
      <c r="G217" s="89" t="s">
        <v>45</v>
      </c>
      <c r="H217" s="89" t="s">
        <v>45</v>
      </c>
      <c r="I217" s="89" t="s">
        <v>45</v>
      </c>
      <c r="J217" s="89" t="s">
        <v>45</v>
      </c>
      <c r="K217" s="89" t="s">
        <v>45</v>
      </c>
      <c r="L217" s="89" t="s">
        <v>45</v>
      </c>
      <c r="M217" s="89" t="s">
        <v>45</v>
      </c>
      <c r="N217" s="41" t="s">
        <v>45</v>
      </c>
      <c r="O217" s="41" t="s">
        <v>45</v>
      </c>
      <c r="P217" s="41" t="s">
        <v>45</v>
      </c>
      <c r="Q217" s="41" t="s">
        <v>45</v>
      </c>
      <c r="R217" s="41" t="s">
        <v>45</v>
      </c>
      <c r="S217" s="41" t="s">
        <v>45</v>
      </c>
      <c r="T217" s="41" t="s">
        <v>45</v>
      </c>
      <c r="U217" s="41" t="s">
        <v>45</v>
      </c>
      <c r="V217" s="41" t="s">
        <v>45</v>
      </c>
      <c r="W217" s="2"/>
    </row>
    <row r="218" spans="1:23" s="137" customFormat="1" ht="53.25" customHeight="1" x14ac:dyDescent="0.25">
      <c r="A218" s="45"/>
      <c r="B218" s="155" t="s">
        <v>130</v>
      </c>
      <c r="C218" s="146">
        <v>2025</v>
      </c>
      <c r="D218" s="146">
        <v>2030</v>
      </c>
      <c r="E218" s="146" t="s">
        <v>122</v>
      </c>
      <c r="F218" s="43" t="s">
        <v>26</v>
      </c>
      <c r="G218" s="76">
        <f>G219</f>
        <v>600000</v>
      </c>
      <c r="H218" s="76">
        <f>H219+H220</f>
        <v>100000</v>
      </c>
      <c r="I218" s="76">
        <f t="shared" ref="I218:M218" si="92">I219+I220</f>
        <v>100000</v>
      </c>
      <c r="J218" s="76">
        <f t="shared" si="92"/>
        <v>100000</v>
      </c>
      <c r="K218" s="76">
        <f t="shared" si="92"/>
        <v>100000</v>
      </c>
      <c r="L218" s="76">
        <f t="shared" si="92"/>
        <v>100000</v>
      </c>
      <c r="M218" s="76">
        <f t="shared" si="92"/>
        <v>100000</v>
      </c>
      <c r="N218" s="146" t="s">
        <v>45</v>
      </c>
      <c r="O218" s="146" t="s">
        <v>45</v>
      </c>
      <c r="P218" s="146" t="s">
        <v>45</v>
      </c>
      <c r="Q218" s="146" t="s">
        <v>45</v>
      </c>
      <c r="R218" s="146" t="s">
        <v>45</v>
      </c>
      <c r="S218" s="146" t="s">
        <v>45</v>
      </c>
      <c r="T218" s="146" t="s">
        <v>45</v>
      </c>
      <c r="U218" s="146" t="s">
        <v>45</v>
      </c>
      <c r="V218" s="146" t="s">
        <v>45</v>
      </c>
      <c r="W218" s="2"/>
    </row>
    <row r="219" spans="1:23" s="137" customFormat="1" ht="53.25" customHeight="1" x14ac:dyDescent="0.25">
      <c r="A219" s="45"/>
      <c r="B219" s="156"/>
      <c r="C219" s="147"/>
      <c r="D219" s="147"/>
      <c r="E219" s="147"/>
      <c r="F219" s="43" t="s">
        <v>31</v>
      </c>
      <c r="G219" s="76">
        <f>SUM(H219:M219)</f>
        <v>600000</v>
      </c>
      <c r="H219" s="76">
        <f>H222+H225</f>
        <v>100000</v>
      </c>
      <c r="I219" s="76">
        <f t="shared" ref="I219:M219" si="93">I222+I225</f>
        <v>100000</v>
      </c>
      <c r="J219" s="76">
        <f t="shared" si="93"/>
        <v>100000</v>
      </c>
      <c r="K219" s="76">
        <f t="shared" si="93"/>
        <v>100000</v>
      </c>
      <c r="L219" s="76">
        <f t="shared" si="93"/>
        <v>100000</v>
      </c>
      <c r="M219" s="76">
        <f t="shared" si="93"/>
        <v>100000</v>
      </c>
      <c r="N219" s="147"/>
      <c r="O219" s="147"/>
      <c r="P219" s="147"/>
      <c r="Q219" s="147"/>
      <c r="R219" s="147"/>
      <c r="S219" s="147"/>
      <c r="T219" s="147"/>
      <c r="U219" s="147"/>
      <c r="V219" s="147"/>
      <c r="W219" s="2"/>
    </row>
    <row r="220" spans="1:23" s="137" customFormat="1" ht="53.25" customHeight="1" x14ac:dyDescent="0.25">
      <c r="A220" s="45"/>
      <c r="B220" s="157"/>
      <c r="C220" s="148"/>
      <c r="D220" s="148"/>
      <c r="E220" s="148"/>
      <c r="F220" s="43" t="s">
        <v>32</v>
      </c>
      <c r="G220" s="76">
        <f>SUM(H220:M220)</f>
        <v>0</v>
      </c>
      <c r="H220" s="76">
        <f>H223+H226</f>
        <v>0</v>
      </c>
      <c r="I220" s="76">
        <f t="shared" ref="I220:M220" si="94">I223+I226</f>
        <v>0</v>
      </c>
      <c r="J220" s="76">
        <f t="shared" si="94"/>
        <v>0</v>
      </c>
      <c r="K220" s="76">
        <f t="shared" si="94"/>
        <v>0</v>
      </c>
      <c r="L220" s="76">
        <f t="shared" si="94"/>
        <v>0</v>
      </c>
      <c r="M220" s="76">
        <f t="shared" si="94"/>
        <v>0</v>
      </c>
      <c r="N220" s="148"/>
      <c r="O220" s="148"/>
      <c r="P220" s="148"/>
      <c r="Q220" s="148"/>
      <c r="R220" s="148"/>
      <c r="S220" s="148"/>
      <c r="T220" s="148"/>
      <c r="U220" s="148"/>
      <c r="V220" s="148"/>
      <c r="W220" s="2"/>
    </row>
    <row r="221" spans="1:23" s="137" customFormat="1" ht="53.25" customHeight="1" x14ac:dyDescent="0.25">
      <c r="A221" s="45"/>
      <c r="B221" s="155" t="s">
        <v>182</v>
      </c>
      <c r="C221" s="146">
        <v>2025</v>
      </c>
      <c r="D221" s="146">
        <v>2030</v>
      </c>
      <c r="E221" s="158" t="s">
        <v>122</v>
      </c>
      <c r="F221" s="144" t="s">
        <v>26</v>
      </c>
      <c r="G221" s="76">
        <f>G222+G223</f>
        <v>600000</v>
      </c>
      <c r="H221" s="76">
        <f>H222+H223</f>
        <v>100000</v>
      </c>
      <c r="I221" s="76">
        <f t="shared" ref="I221:M221" si="95">I222+I223</f>
        <v>100000</v>
      </c>
      <c r="J221" s="76">
        <f t="shared" si="95"/>
        <v>100000</v>
      </c>
      <c r="K221" s="76">
        <f t="shared" si="95"/>
        <v>100000</v>
      </c>
      <c r="L221" s="76">
        <f t="shared" si="95"/>
        <v>100000</v>
      </c>
      <c r="M221" s="76">
        <f t="shared" si="95"/>
        <v>100000</v>
      </c>
      <c r="N221" s="149" t="s">
        <v>144</v>
      </c>
      <c r="O221" s="149" t="s">
        <v>84</v>
      </c>
      <c r="P221" s="145">
        <v>100</v>
      </c>
      <c r="Q221" s="145">
        <v>100</v>
      </c>
      <c r="R221" s="145">
        <v>100</v>
      </c>
      <c r="S221" s="145">
        <v>100</v>
      </c>
      <c r="T221" s="145">
        <v>100</v>
      </c>
      <c r="U221" s="145">
        <v>100</v>
      </c>
      <c r="V221" s="145">
        <v>100</v>
      </c>
      <c r="W221" s="2"/>
    </row>
    <row r="222" spans="1:23" s="137" customFormat="1" ht="53.25" customHeight="1" x14ac:dyDescent="0.25">
      <c r="A222" s="45"/>
      <c r="B222" s="156"/>
      <c r="C222" s="147"/>
      <c r="D222" s="147"/>
      <c r="E222" s="158"/>
      <c r="F222" s="144" t="s">
        <v>31</v>
      </c>
      <c r="G222" s="76">
        <f>SUM(H222:M222)</f>
        <v>600000</v>
      </c>
      <c r="H222" s="76">
        <v>100000</v>
      </c>
      <c r="I222" s="76">
        <v>100000</v>
      </c>
      <c r="J222" s="76">
        <v>100000</v>
      </c>
      <c r="K222" s="76">
        <v>100000</v>
      </c>
      <c r="L222" s="76">
        <v>100000</v>
      </c>
      <c r="M222" s="76">
        <v>100000</v>
      </c>
      <c r="N222" s="149"/>
      <c r="O222" s="149"/>
      <c r="P222" s="145"/>
      <c r="Q222" s="145"/>
      <c r="R222" s="145"/>
      <c r="S222" s="145"/>
      <c r="T222" s="145"/>
      <c r="U222" s="145"/>
      <c r="V222" s="145"/>
      <c r="W222" s="2"/>
    </row>
    <row r="223" spans="1:23" s="137" customFormat="1" ht="53.25" customHeight="1" x14ac:dyDescent="0.25">
      <c r="A223" s="45"/>
      <c r="B223" s="157"/>
      <c r="C223" s="148"/>
      <c r="D223" s="148"/>
      <c r="E223" s="158"/>
      <c r="F223" s="144" t="s">
        <v>32</v>
      </c>
      <c r="G223" s="76">
        <f>SUM(H223:M223)</f>
        <v>0</v>
      </c>
      <c r="H223" s="76">
        <v>0</v>
      </c>
      <c r="I223" s="76">
        <v>0</v>
      </c>
      <c r="J223" s="76">
        <v>0</v>
      </c>
      <c r="K223" s="76">
        <v>0</v>
      </c>
      <c r="L223" s="76">
        <v>0</v>
      </c>
      <c r="M223" s="76">
        <v>0</v>
      </c>
      <c r="N223" s="143" t="s">
        <v>131</v>
      </c>
      <c r="O223" s="143" t="s">
        <v>142</v>
      </c>
      <c r="P223" s="143">
        <v>32</v>
      </c>
      <c r="Q223" s="143">
        <v>32</v>
      </c>
      <c r="R223" s="143">
        <v>32</v>
      </c>
      <c r="S223" s="143">
        <v>32</v>
      </c>
      <c r="T223" s="143">
        <v>32</v>
      </c>
      <c r="U223" s="143">
        <v>32</v>
      </c>
      <c r="V223" s="143">
        <v>32</v>
      </c>
      <c r="W223" s="2"/>
    </row>
    <row r="224" spans="1:23" s="137" customFormat="1" ht="53.25" customHeight="1" x14ac:dyDescent="0.25">
      <c r="A224" s="49"/>
      <c r="B224" s="155" t="s">
        <v>143</v>
      </c>
      <c r="C224" s="146">
        <v>2025</v>
      </c>
      <c r="D224" s="146">
        <v>2030</v>
      </c>
      <c r="E224" s="155" t="s">
        <v>122</v>
      </c>
      <c r="F224" s="144" t="s">
        <v>26</v>
      </c>
      <c r="G224" s="76">
        <f>G225+G226</f>
        <v>0</v>
      </c>
      <c r="H224" s="76">
        <f>H225+H226</f>
        <v>0</v>
      </c>
      <c r="I224" s="76">
        <f t="shared" ref="I224:M224" si="96">I225+I226</f>
        <v>0</v>
      </c>
      <c r="J224" s="76">
        <f t="shared" si="96"/>
        <v>0</v>
      </c>
      <c r="K224" s="76">
        <f t="shared" si="96"/>
        <v>0</v>
      </c>
      <c r="L224" s="76">
        <f t="shared" si="96"/>
        <v>0</v>
      </c>
      <c r="M224" s="76">
        <f t="shared" si="96"/>
        <v>0</v>
      </c>
      <c r="N224" s="146" t="s">
        <v>119</v>
      </c>
      <c r="O224" s="146" t="s">
        <v>84</v>
      </c>
      <c r="P224" s="146" t="s">
        <v>45</v>
      </c>
      <c r="Q224" s="146"/>
      <c r="R224" s="146"/>
      <c r="S224" s="146"/>
      <c r="T224" s="146"/>
      <c r="U224" s="146"/>
      <c r="V224" s="146"/>
      <c r="W224" s="2"/>
    </row>
    <row r="225" spans="1:23" s="137" customFormat="1" ht="53.25" customHeight="1" x14ac:dyDescent="0.25">
      <c r="A225" s="49"/>
      <c r="B225" s="156"/>
      <c r="C225" s="147"/>
      <c r="D225" s="147"/>
      <c r="E225" s="156"/>
      <c r="F225" s="144" t="s">
        <v>31</v>
      </c>
      <c r="G225" s="76">
        <f>SUM(H225:M225)</f>
        <v>0</v>
      </c>
      <c r="H225" s="76">
        <v>0</v>
      </c>
      <c r="I225" s="76">
        <v>0</v>
      </c>
      <c r="J225" s="76">
        <v>0</v>
      </c>
      <c r="K225" s="76">
        <v>0</v>
      </c>
      <c r="L225" s="76">
        <v>0</v>
      </c>
      <c r="M225" s="76">
        <v>0</v>
      </c>
      <c r="N225" s="147"/>
      <c r="O225" s="147"/>
      <c r="P225" s="147"/>
      <c r="Q225" s="147"/>
      <c r="R225" s="147"/>
      <c r="S225" s="147"/>
      <c r="T225" s="147"/>
      <c r="U225" s="147"/>
      <c r="V225" s="147"/>
      <c r="W225" s="2"/>
    </row>
    <row r="226" spans="1:23" s="44" customFormat="1" ht="31.15" customHeight="1" x14ac:dyDescent="0.25">
      <c r="A226" s="49"/>
      <c r="B226" s="157"/>
      <c r="C226" s="148"/>
      <c r="D226" s="148"/>
      <c r="E226" s="157"/>
      <c r="F226" s="144" t="s">
        <v>32</v>
      </c>
      <c r="G226" s="76">
        <f>SUM(H226:M226)</f>
        <v>0</v>
      </c>
      <c r="H226" s="76">
        <v>0</v>
      </c>
      <c r="I226" s="76">
        <v>0</v>
      </c>
      <c r="J226" s="76">
        <v>0</v>
      </c>
      <c r="K226" s="76">
        <v>0</v>
      </c>
      <c r="L226" s="76">
        <v>0</v>
      </c>
      <c r="M226" s="76">
        <v>0</v>
      </c>
      <c r="N226" s="148"/>
      <c r="O226" s="148"/>
      <c r="P226" s="148"/>
      <c r="Q226" s="148"/>
      <c r="R226" s="148"/>
      <c r="S226" s="148"/>
      <c r="T226" s="148"/>
      <c r="U226" s="148"/>
      <c r="V226" s="148"/>
      <c r="W226" s="2"/>
    </row>
    <row r="227" spans="1:23" s="109" customFormat="1" ht="74.45" customHeight="1" x14ac:dyDescent="0.25">
      <c r="A227" s="113"/>
      <c r="B227" s="155" t="s">
        <v>133</v>
      </c>
      <c r="C227" s="149">
        <v>2025</v>
      </c>
      <c r="D227" s="149">
        <v>2030</v>
      </c>
      <c r="E227" s="146" t="s">
        <v>45</v>
      </c>
      <c r="F227" s="146" t="s">
        <v>45</v>
      </c>
      <c r="G227" s="161" t="s">
        <v>45</v>
      </c>
      <c r="H227" s="161" t="s">
        <v>45</v>
      </c>
      <c r="I227" s="161" t="s">
        <v>45</v>
      </c>
      <c r="J227" s="161" t="s">
        <v>45</v>
      </c>
      <c r="K227" s="161" t="s">
        <v>45</v>
      </c>
      <c r="L227" s="117" t="s">
        <v>45</v>
      </c>
      <c r="M227" s="161" t="s">
        <v>45</v>
      </c>
      <c r="N227" s="114" t="s">
        <v>45</v>
      </c>
      <c r="O227" s="114" t="s">
        <v>45</v>
      </c>
      <c r="P227" s="114" t="s">
        <v>45</v>
      </c>
      <c r="Q227" s="114" t="s">
        <v>45</v>
      </c>
      <c r="R227" s="114" t="s">
        <v>45</v>
      </c>
      <c r="S227" s="114" t="s">
        <v>45</v>
      </c>
      <c r="T227" s="114" t="s">
        <v>45</v>
      </c>
      <c r="U227" s="114" t="s">
        <v>45</v>
      </c>
      <c r="V227" s="114" t="s">
        <v>45</v>
      </c>
      <c r="W227" s="2"/>
    </row>
    <row r="228" spans="1:23" s="109" customFormat="1" ht="74.45" customHeight="1" x14ac:dyDescent="0.25">
      <c r="A228" s="113"/>
      <c r="B228" s="157"/>
      <c r="C228" s="149"/>
      <c r="D228" s="149"/>
      <c r="E228" s="148"/>
      <c r="F228" s="148"/>
      <c r="G228" s="162"/>
      <c r="H228" s="162"/>
      <c r="I228" s="162"/>
      <c r="J228" s="162"/>
      <c r="K228" s="162"/>
      <c r="L228" s="118"/>
      <c r="M228" s="162"/>
      <c r="N228" s="115"/>
      <c r="O228" s="115"/>
      <c r="P228" s="115"/>
      <c r="Q228" s="115"/>
      <c r="R228" s="115"/>
      <c r="S228" s="115"/>
      <c r="T228" s="115"/>
      <c r="U228" s="115"/>
      <c r="V228" s="115"/>
      <c r="W228" s="2"/>
    </row>
    <row r="229" spans="1:23" s="109" customFormat="1" ht="74.45" customHeight="1" x14ac:dyDescent="0.25">
      <c r="A229" s="113"/>
      <c r="B229" s="155" t="s">
        <v>134</v>
      </c>
      <c r="C229" s="146">
        <v>2025</v>
      </c>
      <c r="D229" s="146">
        <v>2030</v>
      </c>
      <c r="E229" s="146" t="s">
        <v>122</v>
      </c>
      <c r="F229" s="116" t="s">
        <v>26</v>
      </c>
      <c r="G229" s="76">
        <f>G230</f>
        <v>0</v>
      </c>
      <c r="H229" s="76">
        <f>H230+H231</f>
        <v>0</v>
      </c>
      <c r="I229" s="76">
        <f t="shared" ref="I229:M229" si="97">I230+I231</f>
        <v>0</v>
      </c>
      <c r="J229" s="76">
        <f t="shared" si="97"/>
        <v>0</v>
      </c>
      <c r="K229" s="76">
        <f t="shared" si="97"/>
        <v>0</v>
      </c>
      <c r="L229" s="76">
        <f t="shared" si="97"/>
        <v>0</v>
      </c>
      <c r="M229" s="76">
        <f t="shared" si="97"/>
        <v>0</v>
      </c>
      <c r="N229" s="146" t="s">
        <v>45</v>
      </c>
      <c r="O229" s="146" t="s">
        <v>45</v>
      </c>
      <c r="P229" s="146" t="s">
        <v>45</v>
      </c>
      <c r="Q229" s="146" t="s">
        <v>45</v>
      </c>
      <c r="R229" s="146" t="s">
        <v>45</v>
      </c>
      <c r="S229" s="146" t="s">
        <v>45</v>
      </c>
      <c r="T229" s="146" t="s">
        <v>45</v>
      </c>
      <c r="U229" s="146" t="s">
        <v>45</v>
      </c>
      <c r="V229" s="146" t="s">
        <v>45</v>
      </c>
      <c r="W229" s="2"/>
    </row>
    <row r="230" spans="1:23" s="109" customFormat="1" ht="74.45" customHeight="1" x14ac:dyDescent="0.25">
      <c r="A230" s="113"/>
      <c r="B230" s="156"/>
      <c r="C230" s="147"/>
      <c r="D230" s="147"/>
      <c r="E230" s="147"/>
      <c r="F230" s="116" t="s">
        <v>31</v>
      </c>
      <c r="G230" s="76">
        <f>SUM(H230:M230)</f>
        <v>0</v>
      </c>
      <c r="H230" s="76">
        <f>H236+H233</f>
        <v>0</v>
      </c>
      <c r="I230" s="76">
        <f t="shared" ref="I230:M230" si="98">I236+I233</f>
        <v>0</v>
      </c>
      <c r="J230" s="76">
        <f t="shared" si="98"/>
        <v>0</v>
      </c>
      <c r="K230" s="76">
        <f t="shared" si="98"/>
        <v>0</v>
      </c>
      <c r="L230" s="76">
        <f t="shared" si="98"/>
        <v>0</v>
      </c>
      <c r="M230" s="76">
        <f t="shared" si="98"/>
        <v>0</v>
      </c>
      <c r="N230" s="147"/>
      <c r="O230" s="147"/>
      <c r="P230" s="147"/>
      <c r="Q230" s="147"/>
      <c r="R230" s="147"/>
      <c r="S230" s="147"/>
      <c r="T230" s="147"/>
      <c r="U230" s="147"/>
      <c r="V230" s="147"/>
      <c r="W230" s="2"/>
    </row>
    <row r="231" spans="1:23" s="109" customFormat="1" ht="74.45" customHeight="1" x14ac:dyDescent="0.25">
      <c r="A231" s="113"/>
      <c r="B231" s="157"/>
      <c r="C231" s="148"/>
      <c r="D231" s="148"/>
      <c r="E231" s="148"/>
      <c r="F231" s="116" t="s">
        <v>32</v>
      </c>
      <c r="G231" s="76">
        <f>SUM(H231:M231)</f>
        <v>0</v>
      </c>
      <c r="H231" s="76">
        <f>H237</f>
        <v>0</v>
      </c>
      <c r="I231" s="76">
        <f t="shared" ref="I231:M231" si="99">I237</f>
        <v>0</v>
      </c>
      <c r="J231" s="76">
        <f t="shared" si="99"/>
        <v>0</v>
      </c>
      <c r="K231" s="76">
        <f t="shared" si="99"/>
        <v>0</v>
      </c>
      <c r="L231" s="76">
        <f t="shared" si="99"/>
        <v>0</v>
      </c>
      <c r="M231" s="76">
        <f t="shared" si="99"/>
        <v>0</v>
      </c>
      <c r="N231" s="148"/>
      <c r="O231" s="148"/>
      <c r="P231" s="148"/>
      <c r="Q231" s="148"/>
      <c r="R231" s="148"/>
      <c r="S231" s="148"/>
      <c r="T231" s="148"/>
      <c r="U231" s="148"/>
      <c r="V231" s="148"/>
      <c r="W231" s="2"/>
    </row>
    <row r="232" spans="1:23" s="109" customFormat="1" ht="74.45" customHeight="1" x14ac:dyDescent="0.25">
      <c r="A232" s="134"/>
      <c r="B232" s="155" t="s">
        <v>135</v>
      </c>
      <c r="C232" s="146">
        <v>2025</v>
      </c>
      <c r="D232" s="146">
        <v>2030</v>
      </c>
      <c r="E232" s="158" t="s">
        <v>122</v>
      </c>
      <c r="F232" s="135" t="s">
        <v>26</v>
      </c>
      <c r="G232" s="76">
        <f>G233+G234</f>
        <v>0</v>
      </c>
      <c r="H232" s="76">
        <f>H233+H234</f>
        <v>0</v>
      </c>
      <c r="I232" s="76">
        <f t="shared" ref="I232:M232" si="100">I233+I234</f>
        <v>0</v>
      </c>
      <c r="J232" s="76">
        <f t="shared" si="100"/>
        <v>0</v>
      </c>
      <c r="K232" s="76">
        <f t="shared" si="100"/>
        <v>0</v>
      </c>
      <c r="L232" s="76">
        <f t="shared" si="100"/>
        <v>0</v>
      </c>
      <c r="M232" s="76">
        <f t="shared" si="100"/>
        <v>0</v>
      </c>
      <c r="N232" s="146" t="s">
        <v>136</v>
      </c>
      <c r="O232" s="146" t="s">
        <v>90</v>
      </c>
      <c r="P232" s="146" t="s">
        <v>45</v>
      </c>
      <c r="Q232" s="146"/>
      <c r="R232" s="146"/>
      <c r="S232" s="146"/>
      <c r="T232" s="146"/>
      <c r="U232" s="146"/>
      <c r="V232" s="146"/>
      <c r="W232" s="2"/>
    </row>
    <row r="233" spans="1:23" s="109" customFormat="1" ht="74.45" customHeight="1" x14ac:dyDescent="0.25">
      <c r="A233" s="134"/>
      <c r="B233" s="156"/>
      <c r="C233" s="147"/>
      <c r="D233" s="147"/>
      <c r="E233" s="158"/>
      <c r="F233" s="135" t="s">
        <v>31</v>
      </c>
      <c r="G233" s="76">
        <f>SUM(H233:M233)</f>
        <v>0</v>
      </c>
      <c r="H233" s="76">
        <v>0</v>
      </c>
      <c r="I233" s="76">
        <v>0</v>
      </c>
      <c r="J233" s="76">
        <v>0</v>
      </c>
      <c r="K233" s="76">
        <v>0</v>
      </c>
      <c r="L233" s="76">
        <v>0</v>
      </c>
      <c r="M233" s="76">
        <v>0</v>
      </c>
      <c r="N233" s="147"/>
      <c r="O233" s="147"/>
      <c r="P233" s="147"/>
      <c r="Q233" s="147"/>
      <c r="R233" s="147"/>
      <c r="S233" s="147"/>
      <c r="T233" s="147"/>
      <c r="U233" s="147"/>
      <c r="V233" s="147"/>
      <c r="W233" s="2"/>
    </row>
    <row r="234" spans="1:23" s="109" customFormat="1" ht="74.45" customHeight="1" x14ac:dyDescent="0.25">
      <c r="A234" s="134"/>
      <c r="B234" s="157"/>
      <c r="C234" s="148"/>
      <c r="D234" s="148"/>
      <c r="E234" s="158"/>
      <c r="F234" s="135" t="s">
        <v>32</v>
      </c>
      <c r="G234" s="76">
        <f>SUM(H234:M234)</f>
        <v>0</v>
      </c>
      <c r="H234" s="76">
        <v>0</v>
      </c>
      <c r="I234" s="76">
        <v>0</v>
      </c>
      <c r="J234" s="76">
        <v>0</v>
      </c>
      <c r="K234" s="76">
        <v>0</v>
      </c>
      <c r="L234" s="76">
        <v>0</v>
      </c>
      <c r="M234" s="76">
        <v>0</v>
      </c>
      <c r="N234" s="148"/>
      <c r="O234" s="148"/>
      <c r="P234" s="148"/>
      <c r="Q234" s="148"/>
      <c r="R234" s="148"/>
      <c r="S234" s="148"/>
      <c r="T234" s="148"/>
      <c r="U234" s="148"/>
      <c r="V234" s="148"/>
      <c r="W234" s="2"/>
    </row>
    <row r="235" spans="1:23" s="109" customFormat="1" ht="74.45" customHeight="1" x14ac:dyDescent="0.25">
      <c r="A235" s="113"/>
      <c r="B235" s="155" t="s">
        <v>164</v>
      </c>
      <c r="C235" s="146">
        <v>2025</v>
      </c>
      <c r="D235" s="146">
        <v>2030</v>
      </c>
      <c r="E235" s="158" t="s">
        <v>122</v>
      </c>
      <c r="F235" s="116" t="s">
        <v>26</v>
      </c>
      <c r="G235" s="76">
        <f>G236+G237</f>
        <v>0</v>
      </c>
      <c r="H235" s="76">
        <f>H236+H237</f>
        <v>0</v>
      </c>
      <c r="I235" s="76">
        <f t="shared" ref="I235:M235" si="101">I236+I237</f>
        <v>0</v>
      </c>
      <c r="J235" s="76">
        <f t="shared" si="101"/>
        <v>0</v>
      </c>
      <c r="K235" s="76">
        <f t="shared" si="101"/>
        <v>0</v>
      </c>
      <c r="L235" s="76">
        <f t="shared" si="101"/>
        <v>0</v>
      </c>
      <c r="M235" s="76">
        <f t="shared" si="101"/>
        <v>0</v>
      </c>
      <c r="N235" s="146" t="s">
        <v>119</v>
      </c>
      <c r="O235" s="146" t="s">
        <v>84</v>
      </c>
      <c r="P235" s="146">
        <v>100</v>
      </c>
      <c r="Q235" s="146"/>
      <c r="R235" s="146"/>
      <c r="S235" s="146"/>
      <c r="T235" s="146"/>
      <c r="U235" s="146"/>
      <c r="V235" s="146"/>
      <c r="W235" s="2"/>
    </row>
    <row r="236" spans="1:23" s="44" customFormat="1" ht="53.25" customHeight="1" x14ac:dyDescent="0.25">
      <c r="A236" s="113"/>
      <c r="B236" s="156"/>
      <c r="C236" s="147"/>
      <c r="D236" s="147"/>
      <c r="E236" s="158"/>
      <c r="F236" s="116" t="s">
        <v>31</v>
      </c>
      <c r="G236" s="76">
        <f>SUM(H236:M236)</f>
        <v>0</v>
      </c>
      <c r="H236" s="76">
        <v>0</v>
      </c>
      <c r="I236" s="76">
        <v>0</v>
      </c>
      <c r="J236" s="76">
        <v>0</v>
      </c>
      <c r="K236" s="76">
        <v>0</v>
      </c>
      <c r="L236" s="76">
        <v>0</v>
      </c>
      <c r="M236" s="76">
        <v>0</v>
      </c>
      <c r="N236" s="147"/>
      <c r="O236" s="147"/>
      <c r="P236" s="147"/>
      <c r="Q236" s="147"/>
      <c r="R236" s="147"/>
      <c r="S236" s="147"/>
      <c r="T236" s="147"/>
      <c r="U236" s="147"/>
      <c r="V236" s="147"/>
      <c r="W236" s="2"/>
    </row>
    <row r="237" spans="1:23" s="44" customFormat="1" ht="53.25" customHeight="1" x14ac:dyDescent="0.25">
      <c r="A237" s="113"/>
      <c r="B237" s="157"/>
      <c r="C237" s="148"/>
      <c r="D237" s="148"/>
      <c r="E237" s="158"/>
      <c r="F237" s="116" t="s">
        <v>32</v>
      </c>
      <c r="G237" s="76">
        <f>SUM(H237:M237)</f>
        <v>0</v>
      </c>
      <c r="H237" s="76">
        <v>0</v>
      </c>
      <c r="I237" s="76">
        <v>0</v>
      </c>
      <c r="J237" s="76">
        <v>0</v>
      </c>
      <c r="K237" s="76">
        <v>0</v>
      </c>
      <c r="L237" s="76">
        <v>0</v>
      </c>
      <c r="M237" s="76">
        <v>0</v>
      </c>
      <c r="N237" s="148"/>
      <c r="O237" s="148"/>
      <c r="P237" s="148"/>
      <c r="Q237" s="148"/>
      <c r="R237" s="148"/>
      <c r="S237" s="148"/>
      <c r="T237" s="148"/>
      <c r="U237" s="148"/>
      <c r="V237" s="148"/>
      <c r="W237" s="2"/>
    </row>
    <row r="238" spans="1:23" s="44" customFormat="1" ht="53.25" customHeight="1" x14ac:dyDescent="0.25">
      <c r="A238" s="152"/>
      <c r="B238" s="155" t="s">
        <v>158</v>
      </c>
      <c r="C238" s="149">
        <v>2025</v>
      </c>
      <c r="D238" s="149">
        <v>2030</v>
      </c>
      <c r="E238" s="146" t="s">
        <v>45</v>
      </c>
      <c r="F238" s="146" t="s">
        <v>45</v>
      </c>
      <c r="G238" s="161" t="s">
        <v>45</v>
      </c>
      <c r="H238" s="161" t="s">
        <v>45</v>
      </c>
      <c r="I238" s="161" t="s">
        <v>45</v>
      </c>
      <c r="J238" s="161" t="s">
        <v>45</v>
      </c>
      <c r="K238" s="161" t="s">
        <v>45</v>
      </c>
      <c r="L238" s="89" t="s">
        <v>45</v>
      </c>
      <c r="M238" s="161" t="s">
        <v>45</v>
      </c>
      <c r="N238" s="41" t="s">
        <v>45</v>
      </c>
      <c r="O238" s="41" t="s">
        <v>45</v>
      </c>
      <c r="P238" s="41" t="s">
        <v>45</v>
      </c>
      <c r="Q238" s="41" t="s">
        <v>45</v>
      </c>
      <c r="R238" s="41" t="s">
        <v>45</v>
      </c>
      <c r="S238" s="41" t="s">
        <v>45</v>
      </c>
      <c r="T238" s="41" t="s">
        <v>45</v>
      </c>
      <c r="U238" s="41" t="s">
        <v>45</v>
      </c>
      <c r="V238" s="41" t="s">
        <v>45</v>
      </c>
      <c r="W238" s="2"/>
    </row>
    <row r="239" spans="1:23" s="119" customFormat="1" ht="53.25" customHeight="1" x14ac:dyDescent="0.25">
      <c r="A239" s="154"/>
      <c r="B239" s="157"/>
      <c r="C239" s="149"/>
      <c r="D239" s="149"/>
      <c r="E239" s="148"/>
      <c r="F239" s="148"/>
      <c r="G239" s="162"/>
      <c r="H239" s="162"/>
      <c r="I239" s="162"/>
      <c r="J239" s="162"/>
      <c r="K239" s="162"/>
      <c r="L239" s="17"/>
      <c r="M239" s="162"/>
      <c r="N239" s="12"/>
      <c r="O239" s="12"/>
      <c r="P239" s="12"/>
      <c r="Q239" s="12"/>
      <c r="R239" s="12"/>
      <c r="S239" s="12"/>
      <c r="T239" s="12"/>
      <c r="U239" s="12"/>
      <c r="V239" s="12"/>
      <c r="W239" s="2"/>
    </row>
    <row r="240" spans="1:23" s="119" customFormat="1" ht="53.25" customHeight="1" x14ac:dyDescent="0.25">
      <c r="A240" s="15"/>
      <c r="B240" s="155" t="s">
        <v>157</v>
      </c>
      <c r="C240" s="146">
        <v>2025</v>
      </c>
      <c r="D240" s="146">
        <v>2030</v>
      </c>
      <c r="E240" s="146" t="s">
        <v>122</v>
      </c>
      <c r="F240" s="13" t="s">
        <v>26</v>
      </c>
      <c r="G240" s="76">
        <f>G241</f>
        <v>15695134</v>
      </c>
      <c r="H240" s="76">
        <f>H241+H242</f>
        <v>2607239</v>
      </c>
      <c r="I240" s="76">
        <f t="shared" ref="I240:M240" si="102">I241+I242</f>
        <v>2611739</v>
      </c>
      <c r="J240" s="76">
        <f t="shared" si="102"/>
        <v>2619039</v>
      </c>
      <c r="K240" s="76">
        <f t="shared" si="102"/>
        <v>2619039</v>
      </c>
      <c r="L240" s="76">
        <f t="shared" si="102"/>
        <v>2619039</v>
      </c>
      <c r="M240" s="76">
        <f t="shared" si="102"/>
        <v>2619039</v>
      </c>
      <c r="N240" s="146" t="s">
        <v>45</v>
      </c>
      <c r="O240" s="146" t="s">
        <v>45</v>
      </c>
      <c r="P240" s="146" t="s">
        <v>45</v>
      </c>
      <c r="Q240" s="146" t="s">
        <v>45</v>
      </c>
      <c r="R240" s="146" t="s">
        <v>45</v>
      </c>
      <c r="S240" s="146" t="s">
        <v>45</v>
      </c>
      <c r="T240" s="146" t="s">
        <v>45</v>
      </c>
      <c r="U240" s="146" t="s">
        <v>45</v>
      </c>
      <c r="V240" s="146" t="s">
        <v>45</v>
      </c>
      <c r="W240" s="2"/>
    </row>
    <row r="241" spans="1:23" s="119" customFormat="1" ht="53.25" customHeight="1" x14ac:dyDescent="0.25">
      <c r="A241" s="152"/>
      <c r="B241" s="156"/>
      <c r="C241" s="147"/>
      <c r="D241" s="147"/>
      <c r="E241" s="147"/>
      <c r="F241" s="13" t="s">
        <v>31</v>
      </c>
      <c r="G241" s="76">
        <f>SUM(H241:M241)</f>
        <v>15695134</v>
      </c>
      <c r="H241" s="76">
        <f>H247+H244+H250</f>
        <v>2607239</v>
      </c>
      <c r="I241" s="76">
        <f t="shared" ref="I241:M241" si="103">I247+I244+I250</f>
        <v>2611739</v>
      </c>
      <c r="J241" s="76">
        <f t="shared" si="103"/>
        <v>2619039</v>
      </c>
      <c r="K241" s="76">
        <f t="shared" si="103"/>
        <v>2619039</v>
      </c>
      <c r="L241" s="76">
        <f t="shared" si="103"/>
        <v>2619039</v>
      </c>
      <c r="M241" s="76">
        <f t="shared" si="103"/>
        <v>2619039</v>
      </c>
      <c r="N241" s="147"/>
      <c r="O241" s="147"/>
      <c r="P241" s="147"/>
      <c r="Q241" s="147"/>
      <c r="R241" s="147"/>
      <c r="S241" s="147"/>
      <c r="T241" s="147"/>
      <c r="U241" s="147"/>
      <c r="V241" s="147"/>
      <c r="W241" s="2"/>
    </row>
    <row r="242" spans="1:23" s="119" customFormat="1" ht="53.25" customHeight="1" x14ac:dyDescent="0.25">
      <c r="A242" s="154"/>
      <c r="B242" s="157"/>
      <c r="C242" s="148"/>
      <c r="D242" s="148"/>
      <c r="E242" s="148"/>
      <c r="F242" s="13" t="s">
        <v>32</v>
      </c>
      <c r="G242" s="76">
        <f>SUM(H242:M242)</f>
        <v>0</v>
      </c>
      <c r="H242" s="76">
        <f>H248+H245+H251</f>
        <v>0</v>
      </c>
      <c r="I242" s="76">
        <f t="shared" ref="I242:M242" si="104">I248+I245+I251</f>
        <v>0</v>
      </c>
      <c r="J242" s="76">
        <f t="shared" si="104"/>
        <v>0</v>
      </c>
      <c r="K242" s="76">
        <f t="shared" si="104"/>
        <v>0</v>
      </c>
      <c r="L242" s="76">
        <f t="shared" si="104"/>
        <v>0</v>
      </c>
      <c r="M242" s="76">
        <f t="shared" si="104"/>
        <v>0</v>
      </c>
      <c r="N242" s="148"/>
      <c r="O242" s="148"/>
      <c r="P242" s="148"/>
      <c r="Q242" s="148"/>
      <c r="R242" s="148"/>
      <c r="S242" s="148"/>
      <c r="T242" s="148"/>
      <c r="U242" s="148"/>
      <c r="V242" s="148"/>
      <c r="W242" s="2"/>
    </row>
    <row r="243" spans="1:23" s="119" customFormat="1" ht="53.25" customHeight="1" x14ac:dyDescent="0.25">
      <c r="A243" s="152"/>
      <c r="B243" s="155" t="s">
        <v>159</v>
      </c>
      <c r="C243" s="146">
        <v>2025</v>
      </c>
      <c r="D243" s="146">
        <v>2030</v>
      </c>
      <c r="E243" s="158" t="s">
        <v>122</v>
      </c>
      <c r="F243" s="120" t="s">
        <v>26</v>
      </c>
      <c r="G243" s="76">
        <f>G244+G245</f>
        <v>1800000</v>
      </c>
      <c r="H243" s="76">
        <f>H244+H245</f>
        <v>300000</v>
      </c>
      <c r="I243" s="76">
        <f t="shared" ref="I243:M243" si="105">I244+I245</f>
        <v>300000</v>
      </c>
      <c r="J243" s="76">
        <f t="shared" si="105"/>
        <v>300000</v>
      </c>
      <c r="K243" s="76">
        <f t="shared" si="105"/>
        <v>300000</v>
      </c>
      <c r="L243" s="76">
        <f t="shared" si="105"/>
        <v>300000</v>
      </c>
      <c r="M243" s="76">
        <f t="shared" si="105"/>
        <v>300000</v>
      </c>
      <c r="N243" s="146" t="s">
        <v>162</v>
      </c>
      <c r="O243" s="146" t="s">
        <v>90</v>
      </c>
      <c r="P243" s="146"/>
      <c r="Q243" s="146">
        <v>1</v>
      </c>
      <c r="R243" s="146">
        <v>1</v>
      </c>
      <c r="S243" s="146">
        <v>1</v>
      </c>
      <c r="T243" s="146">
        <v>1</v>
      </c>
      <c r="U243" s="146">
        <v>1</v>
      </c>
      <c r="V243" s="146">
        <v>1</v>
      </c>
      <c r="W243" s="2"/>
    </row>
    <row r="244" spans="1:23" s="137" customFormat="1" ht="53.25" customHeight="1" x14ac:dyDescent="0.25">
      <c r="A244" s="153"/>
      <c r="B244" s="156"/>
      <c r="C244" s="147"/>
      <c r="D244" s="147"/>
      <c r="E244" s="158"/>
      <c r="F244" s="120" t="s">
        <v>31</v>
      </c>
      <c r="G244" s="76">
        <f>SUM(H244:M244)</f>
        <v>1800000</v>
      </c>
      <c r="H244" s="76">
        <v>300000</v>
      </c>
      <c r="I244" s="76">
        <v>300000</v>
      </c>
      <c r="J244" s="76">
        <v>300000</v>
      </c>
      <c r="K244" s="76">
        <v>300000</v>
      </c>
      <c r="L244" s="76">
        <v>300000</v>
      </c>
      <c r="M244" s="76">
        <v>300000</v>
      </c>
      <c r="N244" s="147"/>
      <c r="O244" s="147"/>
      <c r="P244" s="147"/>
      <c r="Q244" s="147"/>
      <c r="R244" s="147"/>
      <c r="S244" s="147"/>
      <c r="T244" s="147"/>
      <c r="U244" s="147"/>
      <c r="V244" s="147"/>
      <c r="W244" s="2"/>
    </row>
    <row r="245" spans="1:23" s="137" customFormat="1" ht="53.25" customHeight="1" x14ac:dyDescent="0.25">
      <c r="A245" s="154"/>
      <c r="B245" s="157"/>
      <c r="C245" s="148"/>
      <c r="D245" s="148"/>
      <c r="E245" s="158"/>
      <c r="F245" s="120" t="s">
        <v>32</v>
      </c>
      <c r="G245" s="76">
        <f>SUM(H245:M245)</f>
        <v>0</v>
      </c>
      <c r="H245" s="76">
        <v>0</v>
      </c>
      <c r="I245" s="76">
        <v>0</v>
      </c>
      <c r="J245" s="76">
        <v>0</v>
      </c>
      <c r="K245" s="76">
        <v>0</v>
      </c>
      <c r="L245" s="76">
        <v>0</v>
      </c>
      <c r="M245" s="76">
        <v>0</v>
      </c>
      <c r="N245" s="148"/>
      <c r="O245" s="148"/>
      <c r="P245" s="148"/>
      <c r="Q245" s="148"/>
      <c r="R245" s="148"/>
      <c r="S245" s="148"/>
      <c r="T245" s="148"/>
      <c r="U245" s="148"/>
      <c r="V245" s="148"/>
      <c r="W245" s="2"/>
    </row>
    <row r="246" spans="1:23" s="137" customFormat="1" ht="53.25" customHeight="1" x14ac:dyDescent="0.25">
      <c r="A246" s="152"/>
      <c r="B246" s="155" t="s">
        <v>160</v>
      </c>
      <c r="C246" s="146">
        <v>2025</v>
      </c>
      <c r="D246" s="146">
        <v>2030</v>
      </c>
      <c r="E246" s="158" t="s">
        <v>122</v>
      </c>
      <c r="F246" s="120" t="s">
        <v>26</v>
      </c>
      <c r="G246" s="76">
        <f>G247+G248</f>
        <v>1895134</v>
      </c>
      <c r="H246" s="76">
        <f>H247+H248</f>
        <v>307239</v>
      </c>
      <c r="I246" s="76">
        <f t="shared" ref="I246:M246" si="106">I247+I248</f>
        <v>311739</v>
      </c>
      <c r="J246" s="76">
        <f t="shared" si="106"/>
        <v>319039</v>
      </c>
      <c r="K246" s="76">
        <f t="shared" si="106"/>
        <v>319039</v>
      </c>
      <c r="L246" s="76">
        <f t="shared" si="106"/>
        <v>319039</v>
      </c>
      <c r="M246" s="76">
        <f t="shared" si="106"/>
        <v>319039</v>
      </c>
      <c r="N246" s="146" t="s">
        <v>119</v>
      </c>
      <c r="O246" s="146" t="s">
        <v>90</v>
      </c>
      <c r="P246" s="146"/>
      <c r="Q246" s="146">
        <v>100</v>
      </c>
      <c r="R246" s="146">
        <v>100</v>
      </c>
      <c r="S246" s="146">
        <v>100</v>
      </c>
      <c r="T246" s="146">
        <v>100</v>
      </c>
      <c r="U246" s="146">
        <v>100</v>
      </c>
      <c r="V246" s="146">
        <v>100</v>
      </c>
      <c r="W246" s="2"/>
    </row>
    <row r="247" spans="1:23" s="119" customFormat="1" ht="53.25" customHeight="1" x14ac:dyDescent="0.25">
      <c r="A247" s="153"/>
      <c r="B247" s="156"/>
      <c r="C247" s="147"/>
      <c r="D247" s="147"/>
      <c r="E247" s="158"/>
      <c r="F247" s="120" t="s">
        <v>31</v>
      </c>
      <c r="G247" s="76">
        <f>SUM(H247:M247)</f>
        <v>1895134</v>
      </c>
      <c r="H247" s="76">
        <v>307239</v>
      </c>
      <c r="I247" s="76">
        <v>311739</v>
      </c>
      <c r="J247" s="76">
        <v>319039</v>
      </c>
      <c r="K247" s="76">
        <v>319039</v>
      </c>
      <c r="L247" s="76">
        <v>319039</v>
      </c>
      <c r="M247" s="76">
        <v>319039</v>
      </c>
      <c r="N247" s="147"/>
      <c r="O247" s="147"/>
      <c r="P247" s="147"/>
      <c r="Q247" s="147"/>
      <c r="R247" s="147"/>
      <c r="S247" s="147"/>
      <c r="T247" s="147"/>
      <c r="U247" s="147"/>
      <c r="V247" s="147"/>
      <c r="W247" s="2"/>
    </row>
    <row r="248" spans="1:23" s="119" customFormat="1" ht="53.25" customHeight="1" x14ac:dyDescent="0.25">
      <c r="A248" s="154"/>
      <c r="B248" s="157"/>
      <c r="C248" s="148"/>
      <c r="D248" s="148"/>
      <c r="E248" s="158"/>
      <c r="F248" s="120" t="s">
        <v>32</v>
      </c>
      <c r="G248" s="76">
        <f>SUM(H248:M248)</f>
        <v>0</v>
      </c>
      <c r="H248" s="76">
        <v>0</v>
      </c>
      <c r="I248" s="76">
        <v>0</v>
      </c>
      <c r="J248" s="76">
        <v>0</v>
      </c>
      <c r="K248" s="76">
        <v>0</v>
      </c>
      <c r="L248" s="76">
        <v>0</v>
      </c>
      <c r="M248" s="76">
        <v>0</v>
      </c>
      <c r="N248" s="148"/>
      <c r="O248" s="148"/>
      <c r="P248" s="148"/>
      <c r="Q248" s="148"/>
      <c r="R248" s="148"/>
      <c r="S248" s="148"/>
      <c r="T248" s="148"/>
      <c r="U248" s="148"/>
      <c r="V248" s="148"/>
      <c r="W248" s="2"/>
    </row>
    <row r="249" spans="1:23" s="119" customFormat="1" ht="53.25" customHeight="1" x14ac:dyDescent="0.25">
      <c r="A249" s="131"/>
      <c r="B249" s="155" t="s">
        <v>161</v>
      </c>
      <c r="C249" s="146">
        <v>2025</v>
      </c>
      <c r="D249" s="146">
        <v>2030</v>
      </c>
      <c r="E249" s="158" t="s">
        <v>122</v>
      </c>
      <c r="F249" s="132" t="s">
        <v>26</v>
      </c>
      <c r="G249" s="76">
        <f>G250+G251</f>
        <v>12000000</v>
      </c>
      <c r="H249" s="76">
        <f>H250+H251</f>
        <v>2000000</v>
      </c>
      <c r="I249" s="76">
        <f t="shared" ref="I249:M249" si="107">I250+I251</f>
        <v>2000000</v>
      </c>
      <c r="J249" s="76">
        <f t="shared" si="107"/>
        <v>2000000</v>
      </c>
      <c r="K249" s="76">
        <f t="shared" si="107"/>
        <v>2000000</v>
      </c>
      <c r="L249" s="76">
        <f t="shared" si="107"/>
        <v>2000000</v>
      </c>
      <c r="M249" s="76">
        <f t="shared" si="107"/>
        <v>2000000</v>
      </c>
      <c r="N249" s="146" t="s">
        <v>149</v>
      </c>
      <c r="O249" s="146" t="s">
        <v>90</v>
      </c>
      <c r="P249" s="146"/>
      <c r="Q249" s="146">
        <v>1</v>
      </c>
      <c r="R249" s="146">
        <v>1</v>
      </c>
      <c r="S249" s="146">
        <v>1</v>
      </c>
      <c r="T249" s="146">
        <v>1</v>
      </c>
      <c r="U249" s="146">
        <v>1</v>
      </c>
      <c r="V249" s="146">
        <v>1</v>
      </c>
      <c r="W249" s="2"/>
    </row>
    <row r="250" spans="1:23" ht="43.9" customHeight="1" x14ac:dyDescent="0.25">
      <c r="A250" s="131"/>
      <c r="B250" s="156"/>
      <c r="C250" s="147"/>
      <c r="D250" s="147"/>
      <c r="E250" s="158"/>
      <c r="F250" s="132" t="s">
        <v>31</v>
      </c>
      <c r="G250" s="76">
        <f>SUM(H250:M250)</f>
        <v>12000000</v>
      </c>
      <c r="H250" s="76">
        <v>2000000</v>
      </c>
      <c r="I250" s="76">
        <v>2000000</v>
      </c>
      <c r="J250" s="76">
        <v>2000000</v>
      </c>
      <c r="K250" s="76">
        <v>2000000</v>
      </c>
      <c r="L250" s="76">
        <v>2000000</v>
      </c>
      <c r="M250" s="76">
        <v>2000000</v>
      </c>
      <c r="N250" s="147"/>
      <c r="O250" s="147"/>
      <c r="P250" s="147"/>
      <c r="Q250" s="147"/>
      <c r="R250" s="147"/>
      <c r="S250" s="147"/>
      <c r="T250" s="147"/>
      <c r="U250" s="147"/>
      <c r="V250" s="147"/>
      <c r="W250" s="2"/>
    </row>
    <row r="251" spans="1:23" ht="41.25" customHeight="1" x14ac:dyDescent="0.25">
      <c r="A251" s="131"/>
      <c r="B251" s="157"/>
      <c r="C251" s="148"/>
      <c r="D251" s="148"/>
      <c r="E251" s="158"/>
      <c r="F251" s="132" t="s">
        <v>32</v>
      </c>
      <c r="G251" s="76">
        <f>SUM(H251:M251)</f>
        <v>0</v>
      </c>
      <c r="H251" s="76">
        <v>0</v>
      </c>
      <c r="I251" s="76">
        <v>0</v>
      </c>
      <c r="J251" s="76">
        <v>0</v>
      </c>
      <c r="K251" s="76">
        <v>0</v>
      </c>
      <c r="L251" s="76">
        <v>0</v>
      </c>
      <c r="M251" s="76">
        <v>0</v>
      </c>
      <c r="N251" s="148"/>
      <c r="O251" s="148"/>
      <c r="P251" s="148"/>
      <c r="Q251" s="148"/>
      <c r="R251" s="148"/>
      <c r="S251" s="148"/>
      <c r="T251" s="148"/>
      <c r="U251" s="148"/>
      <c r="V251" s="148"/>
      <c r="W251" s="2"/>
    </row>
    <row r="252" spans="1:23" s="121" customFormat="1" ht="36" customHeight="1" x14ac:dyDescent="0.25">
      <c r="A252" s="228" t="s">
        <v>59</v>
      </c>
      <c r="B252" s="228"/>
      <c r="C252" s="228"/>
      <c r="D252" s="228"/>
      <c r="E252" s="228"/>
      <c r="F252" s="21" t="s">
        <v>26</v>
      </c>
      <c r="G252" s="92">
        <f>G253+G254</f>
        <v>74097736.760000005</v>
      </c>
      <c r="H252" s="93">
        <f>H253+H254</f>
        <v>19554431.060000002</v>
      </c>
      <c r="I252" s="93">
        <f t="shared" ref="I252:M252" si="108">I253+I254</f>
        <v>11850349.140000001</v>
      </c>
      <c r="J252" s="93">
        <f t="shared" si="108"/>
        <v>10673239.140000001</v>
      </c>
      <c r="K252" s="93">
        <f t="shared" si="108"/>
        <v>10673239.140000001</v>
      </c>
      <c r="L252" s="93">
        <f t="shared" si="108"/>
        <v>10673239.140000001</v>
      </c>
      <c r="M252" s="93">
        <f t="shared" si="108"/>
        <v>10673239.140000001</v>
      </c>
      <c r="N252" s="149" t="s">
        <v>25</v>
      </c>
      <c r="O252" s="149" t="s">
        <v>25</v>
      </c>
      <c r="P252" s="149" t="s">
        <v>25</v>
      </c>
      <c r="Q252" s="149" t="s">
        <v>25</v>
      </c>
      <c r="R252" s="149" t="s">
        <v>25</v>
      </c>
      <c r="S252" s="149" t="s">
        <v>25</v>
      </c>
      <c r="T252" s="149" t="s">
        <v>25</v>
      </c>
      <c r="U252" s="149" t="s">
        <v>25</v>
      </c>
      <c r="V252" s="149" t="s">
        <v>25</v>
      </c>
      <c r="W252" s="2"/>
    </row>
    <row r="253" spans="1:23" s="121" customFormat="1" ht="36" customHeight="1" x14ac:dyDescent="0.25">
      <c r="A253" s="228"/>
      <c r="B253" s="228"/>
      <c r="C253" s="228"/>
      <c r="D253" s="228"/>
      <c r="E253" s="228"/>
      <c r="F253" s="21" t="s">
        <v>31</v>
      </c>
      <c r="G253" s="92">
        <f>SUM(H253:M253)</f>
        <v>74041155.920000002</v>
      </c>
      <c r="H253" s="93">
        <f t="shared" ref="H253:M253" si="109">H177+H193+H202+H241+H171+H219+H212+H184+H230</f>
        <v>19545000.920000002</v>
      </c>
      <c r="I253" s="93">
        <f t="shared" si="109"/>
        <v>11840919</v>
      </c>
      <c r="J253" s="93">
        <f t="shared" si="109"/>
        <v>10663809</v>
      </c>
      <c r="K253" s="93">
        <f t="shared" si="109"/>
        <v>10663809</v>
      </c>
      <c r="L253" s="93">
        <f t="shared" si="109"/>
        <v>10663809</v>
      </c>
      <c r="M253" s="93">
        <f t="shared" si="109"/>
        <v>10663809</v>
      </c>
      <c r="N253" s="149"/>
      <c r="O253" s="149"/>
      <c r="P253" s="149"/>
      <c r="Q253" s="149"/>
      <c r="R253" s="149"/>
      <c r="S253" s="149"/>
      <c r="T253" s="149"/>
      <c r="U253" s="149"/>
      <c r="V253" s="149"/>
      <c r="W253" s="2"/>
    </row>
    <row r="254" spans="1:23" s="121" customFormat="1" ht="46.9" customHeight="1" x14ac:dyDescent="0.25">
      <c r="A254" s="228"/>
      <c r="B254" s="228"/>
      <c r="C254" s="228"/>
      <c r="D254" s="228"/>
      <c r="E254" s="228"/>
      <c r="F254" s="21" t="s">
        <v>32</v>
      </c>
      <c r="G254" s="92">
        <f>SUM(H254:M254)</f>
        <v>56580.84</v>
      </c>
      <c r="H254" s="92">
        <f t="shared" ref="H254:M254" si="110">H178+H194+H242+H172+H220+H213+H185+H231+H203</f>
        <v>9430.14</v>
      </c>
      <c r="I254" s="92">
        <f t="shared" si="110"/>
        <v>9430.14</v>
      </c>
      <c r="J254" s="92">
        <f t="shared" si="110"/>
        <v>9430.14</v>
      </c>
      <c r="K254" s="92">
        <f t="shared" si="110"/>
        <v>9430.14</v>
      </c>
      <c r="L254" s="92">
        <f t="shared" si="110"/>
        <v>9430.14</v>
      </c>
      <c r="M254" s="92">
        <f t="shared" si="110"/>
        <v>9430.14</v>
      </c>
      <c r="N254" s="149"/>
      <c r="O254" s="149"/>
      <c r="P254" s="149"/>
      <c r="Q254" s="149"/>
      <c r="R254" s="149"/>
      <c r="S254" s="149"/>
      <c r="T254" s="149"/>
      <c r="U254" s="149"/>
      <c r="V254" s="149"/>
      <c r="W254" s="2"/>
    </row>
    <row r="255" spans="1:23" s="121" customFormat="1" ht="36" customHeight="1" x14ac:dyDescent="0.25">
      <c r="A255" s="222" t="s">
        <v>35</v>
      </c>
      <c r="B255" s="223"/>
      <c r="C255" s="221"/>
      <c r="D255" s="221"/>
      <c r="E255" s="229"/>
      <c r="F255" s="31" t="s">
        <v>26</v>
      </c>
      <c r="G255" s="94">
        <f>G256+G257</f>
        <v>881151409.44999993</v>
      </c>
      <c r="H255" s="94">
        <f>H256+H257</f>
        <v>173997236.76999998</v>
      </c>
      <c r="I255" s="95">
        <f t="shared" ref="I255:M255" si="111">I256+I257</f>
        <v>144799487.31999999</v>
      </c>
      <c r="J255" s="95">
        <f t="shared" si="111"/>
        <v>140588671.34</v>
      </c>
      <c r="K255" s="95">
        <f t="shared" si="111"/>
        <v>140588671.34</v>
      </c>
      <c r="L255" s="95">
        <f t="shared" si="111"/>
        <v>140588671.34</v>
      </c>
      <c r="M255" s="95">
        <f t="shared" si="111"/>
        <v>140588671.34</v>
      </c>
      <c r="N255" s="166"/>
      <c r="O255" s="166"/>
      <c r="P255" s="166"/>
      <c r="Q255" s="166"/>
      <c r="R255" s="166"/>
      <c r="S255" s="166"/>
      <c r="T255" s="166"/>
      <c r="U255" s="166"/>
      <c r="V255" s="166"/>
      <c r="W255" s="2"/>
    </row>
    <row r="256" spans="1:23" s="121" customFormat="1" ht="36" customHeight="1" x14ac:dyDescent="0.25">
      <c r="A256" s="224"/>
      <c r="B256" s="225"/>
      <c r="C256" s="221"/>
      <c r="D256" s="221"/>
      <c r="E256" s="229"/>
      <c r="F256" s="31" t="s">
        <v>31</v>
      </c>
      <c r="G256" s="94">
        <f>SUM(H256:M256)</f>
        <v>679071291.01999998</v>
      </c>
      <c r="H256" s="95">
        <f t="shared" ref="H256:M256" si="112">H253+H163+H134+H91</f>
        <v>133741281.17999999</v>
      </c>
      <c r="I256" s="95">
        <f t="shared" si="112"/>
        <v>112356176.12</v>
      </c>
      <c r="J256" s="95">
        <f t="shared" si="112"/>
        <v>108243458.42999999</v>
      </c>
      <c r="K256" s="95">
        <f t="shared" si="112"/>
        <v>108243458.42999999</v>
      </c>
      <c r="L256" s="95">
        <f t="shared" si="112"/>
        <v>108243458.42999999</v>
      </c>
      <c r="M256" s="95">
        <f t="shared" si="112"/>
        <v>108243458.42999999</v>
      </c>
      <c r="N256" s="167"/>
      <c r="O256" s="167"/>
      <c r="P256" s="167"/>
      <c r="Q256" s="167"/>
      <c r="R256" s="167"/>
      <c r="S256" s="167"/>
      <c r="T256" s="167"/>
      <c r="U256" s="167"/>
      <c r="V256" s="167"/>
      <c r="W256" s="2"/>
    </row>
    <row r="257" spans="1:23" s="121" customFormat="1" ht="36" customHeight="1" x14ac:dyDescent="0.25">
      <c r="A257" s="226"/>
      <c r="B257" s="227"/>
      <c r="C257" s="221"/>
      <c r="D257" s="221"/>
      <c r="E257" s="229"/>
      <c r="F257" s="31" t="s">
        <v>32</v>
      </c>
      <c r="G257" s="94">
        <f>SUM(H257:M257)</f>
        <v>202080118.42999998</v>
      </c>
      <c r="H257" s="94">
        <f t="shared" ref="H257:M257" si="113">H92+H135+H254+H164</f>
        <v>40255955.589999996</v>
      </c>
      <c r="I257" s="94">
        <f t="shared" si="113"/>
        <v>32443311.200000003</v>
      </c>
      <c r="J257" s="94">
        <f t="shared" si="113"/>
        <v>32345212.91</v>
      </c>
      <c r="K257" s="94">
        <f t="shared" si="113"/>
        <v>32345212.91</v>
      </c>
      <c r="L257" s="94">
        <f t="shared" si="113"/>
        <v>32345212.91</v>
      </c>
      <c r="M257" s="94">
        <f t="shared" si="113"/>
        <v>32345212.91</v>
      </c>
      <c r="N257" s="168"/>
      <c r="O257" s="168"/>
      <c r="P257" s="168"/>
      <c r="Q257" s="168"/>
      <c r="R257" s="168"/>
      <c r="S257" s="168"/>
      <c r="T257" s="168"/>
      <c r="U257" s="168"/>
      <c r="V257" s="168"/>
      <c r="W257" s="2"/>
    </row>
    <row r="258" spans="1:23" s="133" customFormat="1" ht="36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2"/>
    </row>
    <row r="259" spans="1:23" s="133" customFormat="1" ht="36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2"/>
    </row>
    <row r="260" spans="1:23" s="133" customFormat="1" ht="36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2"/>
    </row>
    <row r="261" spans="1:23" ht="37.5" customHeight="1" x14ac:dyDescent="0.25">
      <c r="W261" s="2"/>
    </row>
    <row r="262" spans="1:23" ht="37.5" customHeight="1" x14ac:dyDescent="0.25">
      <c r="W262" s="2"/>
    </row>
    <row r="263" spans="1:23" ht="76.150000000000006" customHeight="1" x14ac:dyDescent="0.25">
      <c r="W263" s="2"/>
    </row>
    <row r="264" spans="1:23" x14ac:dyDescent="0.25">
      <c r="W264" s="2"/>
    </row>
    <row r="265" spans="1:23" ht="63" customHeight="1" x14ac:dyDescent="0.25">
      <c r="W265" s="2"/>
    </row>
    <row r="266" spans="1:23" x14ac:dyDescent="0.25">
      <c r="W266" s="2"/>
    </row>
    <row r="267" spans="1:23" x14ac:dyDescent="0.25">
      <c r="W267" s="2"/>
    </row>
    <row r="268" spans="1:23" ht="63" customHeight="1" x14ac:dyDescent="0.25">
      <c r="W268" s="2"/>
    </row>
    <row r="269" spans="1:23" x14ac:dyDescent="0.25">
      <c r="W269" s="2"/>
    </row>
  </sheetData>
  <mergeCells count="1112">
    <mergeCell ref="D214:D216"/>
    <mergeCell ref="E198:E200"/>
    <mergeCell ref="K198:K200"/>
    <mergeCell ref="G198:G200"/>
    <mergeCell ref="R207:R209"/>
    <mergeCell ref="C214:C216"/>
    <mergeCell ref="U144:U146"/>
    <mergeCell ref="V144:V146"/>
    <mergeCell ref="N150:N152"/>
    <mergeCell ref="O150:O152"/>
    <mergeCell ref="P150:P152"/>
    <mergeCell ref="Q150:Q152"/>
    <mergeCell ref="R150:R152"/>
    <mergeCell ref="S150:S152"/>
    <mergeCell ref="T150:T152"/>
    <mergeCell ref="U150:U152"/>
    <mergeCell ref="V150:V152"/>
    <mergeCell ref="E229:E231"/>
    <mergeCell ref="N229:N231"/>
    <mergeCell ref="R229:R231"/>
    <mergeCell ref="J227:J228"/>
    <mergeCell ref="K227:K228"/>
    <mergeCell ref="M227:M228"/>
    <mergeCell ref="N214:N216"/>
    <mergeCell ref="Q201:Q203"/>
    <mergeCell ref="U201:U203"/>
    <mergeCell ref="E204:E206"/>
    <mergeCell ref="N204:N206"/>
    <mergeCell ref="V189:V191"/>
    <mergeCell ref="E214:E216"/>
    <mergeCell ref="V118:V120"/>
    <mergeCell ref="S96:S98"/>
    <mergeCell ref="N108:N110"/>
    <mergeCell ref="U130:U132"/>
    <mergeCell ref="V130:V132"/>
    <mergeCell ref="Q138:Q140"/>
    <mergeCell ref="N144:N146"/>
    <mergeCell ref="O144:O146"/>
    <mergeCell ref="Q156:Q158"/>
    <mergeCell ref="R156:R158"/>
    <mergeCell ref="V170:V172"/>
    <mergeCell ref="S211:S213"/>
    <mergeCell ref="T211:T213"/>
    <mergeCell ref="L198:L200"/>
    <mergeCell ref="M198:M200"/>
    <mergeCell ref="N211:N213"/>
    <mergeCell ref="Q198:Q200"/>
    <mergeCell ref="Q204:Q206"/>
    <mergeCell ref="T198:T200"/>
    <mergeCell ref="B198:B200"/>
    <mergeCell ref="E211:E213"/>
    <mergeCell ref="D232:D234"/>
    <mergeCell ref="N218:N220"/>
    <mergeCell ref="S218:S220"/>
    <mergeCell ref="D224:D226"/>
    <mergeCell ref="E221:E223"/>
    <mergeCell ref="S224:S226"/>
    <mergeCell ref="B229:B231"/>
    <mergeCell ref="C229:C231"/>
    <mergeCell ref="B232:B234"/>
    <mergeCell ref="C232:C234"/>
    <mergeCell ref="E232:E234"/>
    <mergeCell ref="N232:N234"/>
    <mergeCell ref="O232:O234"/>
    <mergeCell ref="P232:P234"/>
    <mergeCell ref="Q232:Q234"/>
    <mergeCell ref="R232:R234"/>
    <mergeCell ref="S232:S234"/>
    <mergeCell ref="O229:O231"/>
    <mergeCell ref="P229:P231"/>
    <mergeCell ref="Q229:Q231"/>
    <mergeCell ref="S229:S231"/>
    <mergeCell ref="D229:D231"/>
    <mergeCell ref="U153:U155"/>
    <mergeCell ref="S179:S181"/>
    <mergeCell ref="U183:U185"/>
    <mergeCell ref="T173:T175"/>
    <mergeCell ref="U159:U161"/>
    <mergeCell ref="O159:O161"/>
    <mergeCell ref="O162:O164"/>
    <mergeCell ref="R186:R188"/>
    <mergeCell ref="R162:R164"/>
    <mergeCell ref="Q179:Q181"/>
    <mergeCell ref="Q170:Q172"/>
    <mergeCell ref="U167:U169"/>
    <mergeCell ref="V201:V203"/>
    <mergeCell ref="S198:S200"/>
    <mergeCell ref="U156:U158"/>
    <mergeCell ref="V159:V161"/>
    <mergeCell ref="Q207:Q209"/>
    <mergeCell ref="V204:V206"/>
    <mergeCell ref="V186:V188"/>
    <mergeCell ref="R192:R194"/>
    <mergeCell ref="S201:S203"/>
    <mergeCell ref="T201:T203"/>
    <mergeCell ref="T207:T209"/>
    <mergeCell ref="P207:P209"/>
    <mergeCell ref="O198:O200"/>
    <mergeCell ref="V198:V200"/>
    <mergeCell ref="R198:R200"/>
    <mergeCell ref="O204:O206"/>
    <mergeCell ref="P204:P206"/>
    <mergeCell ref="U198:U200"/>
    <mergeCell ref="O207:O209"/>
    <mergeCell ref="T153:T155"/>
    <mergeCell ref="P159:P161"/>
    <mergeCell ref="N156:N158"/>
    <mergeCell ref="P156:P158"/>
    <mergeCell ref="T183:T185"/>
    <mergeCell ref="S176:S178"/>
    <mergeCell ref="P170:P172"/>
    <mergeCell ref="M167:M169"/>
    <mergeCell ref="T186:T188"/>
    <mergeCell ref="P167:P169"/>
    <mergeCell ref="P179:P181"/>
    <mergeCell ref="R170:R172"/>
    <mergeCell ref="P162:P164"/>
    <mergeCell ref="Q159:Q161"/>
    <mergeCell ref="N153:N155"/>
    <mergeCell ref="Q153:Q155"/>
    <mergeCell ref="P153:P155"/>
    <mergeCell ref="P173:P175"/>
    <mergeCell ref="O186:O188"/>
    <mergeCell ref="O183:O185"/>
    <mergeCell ref="T159:T161"/>
    <mergeCell ref="Q173:Q175"/>
    <mergeCell ref="S170:S172"/>
    <mergeCell ref="P176:P178"/>
    <mergeCell ref="N170:N172"/>
    <mergeCell ref="R159:R161"/>
    <mergeCell ref="R167:R169"/>
    <mergeCell ref="S159:S161"/>
    <mergeCell ref="S156:S158"/>
    <mergeCell ref="N186:N188"/>
    <mergeCell ref="V167:V169"/>
    <mergeCell ref="E162:E164"/>
    <mergeCell ref="N173:N175"/>
    <mergeCell ref="O173:O175"/>
    <mergeCell ref="R173:R175"/>
    <mergeCell ref="S173:S175"/>
    <mergeCell ref="Q176:Q178"/>
    <mergeCell ref="T176:T178"/>
    <mergeCell ref="R183:R185"/>
    <mergeCell ref="S183:S185"/>
    <mergeCell ref="U173:U175"/>
    <mergeCell ref="U176:U178"/>
    <mergeCell ref="T192:T194"/>
    <mergeCell ref="O170:O172"/>
    <mergeCell ref="N162:N164"/>
    <mergeCell ref="T167:T169"/>
    <mergeCell ref="T162:T164"/>
    <mergeCell ref="U170:U172"/>
    <mergeCell ref="T170:T172"/>
    <mergeCell ref="U189:U191"/>
    <mergeCell ref="F167:F169"/>
    <mergeCell ref="E179:E181"/>
    <mergeCell ref="E183:E185"/>
    <mergeCell ref="E173:E175"/>
    <mergeCell ref="E192:E194"/>
    <mergeCell ref="Q144:Q146"/>
    <mergeCell ref="R144:R146"/>
    <mergeCell ref="S144:S146"/>
    <mergeCell ref="T144:T146"/>
    <mergeCell ref="O147:O149"/>
    <mergeCell ref="P111:P113"/>
    <mergeCell ref="L138:L140"/>
    <mergeCell ref="R130:R132"/>
    <mergeCell ref="S130:S132"/>
    <mergeCell ref="R127:R129"/>
    <mergeCell ref="U133:U135"/>
    <mergeCell ref="P133:P135"/>
    <mergeCell ref="P127:P129"/>
    <mergeCell ref="Q114:Q116"/>
    <mergeCell ref="E127:E129"/>
    <mergeCell ref="P114:P116"/>
    <mergeCell ref="V127:V129"/>
    <mergeCell ref="U127:U129"/>
    <mergeCell ref="T114:T116"/>
    <mergeCell ref="S114:S116"/>
    <mergeCell ref="U111:U113"/>
    <mergeCell ref="Q111:Q113"/>
    <mergeCell ref="R111:R113"/>
    <mergeCell ref="Q127:Q129"/>
    <mergeCell ref="S111:S113"/>
    <mergeCell ref="V124:V126"/>
    <mergeCell ref="S124:S126"/>
    <mergeCell ref="T124:T126"/>
    <mergeCell ref="J138:J140"/>
    <mergeCell ref="U121:U123"/>
    <mergeCell ref="U114:U116"/>
    <mergeCell ref="S147:S149"/>
    <mergeCell ref="H42:H44"/>
    <mergeCell ref="Q51:Q53"/>
    <mergeCell ref="Q54:Q56"/>
    <mergeCell ref="U93:U95"/>
    <mergeCell ref="P108:P110"/>
    <mergeCell ref="R93:R95"/>
    <mergeCell ref="T93:T95"/>
    <mergeCell ref="O96:O98"/>
    <mergeCell ref="R96:R98"/>
    <mergeCell ref="S102:S104"/>
    <mergeCell ref="L96:L98"/>
    <mergeCell ref="N69:N71"/>
    <mergeCell ref="R102:R104"/>
    <mergeCell ref="Q96:Q98"/>
    <mergeCell ref="U108:U110"/>
    <mergeCell ref="T108:T110"/>
    <mergeCell ref="S105:S107"/>
    <mergeCell ref="S108:S110"/>
    <mergeCell ref="M72:M74"/>
    <mergeCell ref="V147:V149"/>
    <mergeCell ref="V138:V140"/>
    <mergeCell ref="V133:V135"/>
    <mergeCell ref="V156:V158"/>
    <mergeCell ref="T90:T92"/>
    <mergeCell ref="D150:D152"/>
    <mergeCell ref="K167:K169"/>
    <mergeCell ref="N159:N161"/>
    <mergeCell ref="O156:O158"/>
    <mergeCell ref="H167:H169"/>
    <mergeCell ref="L167:L169"/>
    <mergeCell ref="G167:G169"/>
    <mergeCell ref="I167:I169"/>
    <mergeCell ref="N167:N169"/>
    <mergeCell ref="O141:O143"/>
    <mergeCell ref="E153:E155"/>
    <mergeCell ref="O138:O140"/>
    <mergeCell ref="N147:N149"/>
    <mergeCell ref="N141:N143"/>
    <mergeCell ref="P147:P149"/>
    <mergeCell ref="T130:T132"/>
    <mergeCell ref="T147:T149"/>
    <mergeCell ref="S138:S140"/>
    <mergeCell ref="Q141:Q143"/>
    <mergeCell ref="T141:T143"/>
    <mergeCell ref="P130:P132"/>
    <mergeCell ref="N133:N135"/>
    <mergeCell ref="T127:T129"/>
    <mergeCell ref="S141:S143"/>
    <mergeCell ref="T138:T140"/>
    <mergeCell ref="S127:S129"/>
    <mergeCell ref="P144:P146"/>
    <mergeCell ref="S192:S194"/>
    <mergeCell ref="T189:T191"/>
    <mergeCell ref="S207:S209"/>
    <mergeCell ref="R218:R220"/>
    <mergeCell ref="R201:R203"/>
    <mergeCell ref="V176:V178"/>
    <mergeCell ref="R176:R178"/>
    <mergeCell ref="U162:U164"/>
    <mergeCell ref="T156:T158"/>
    <mergeCell ref="Q167:Q169"/>
    <mergeCell ref="S167:S169"/>
    <mergeCell ref="Q147:Q149"/>
    <mergeCell ref="R147:R149"/>
    <mergeCell ref="S162:S164"/>
    <mergeCell ref="Q162:Q164"/>
    <mergeCell ref="V173:V175"/>
    <mergeCell ref="O72:O74"/>
    <mergeCell ref="O81:O83"/>
    <mergeCell ref="U90:U92"/>
    <mergeCell ref="R179:R181"/>
    <mergeCell ref="O167:O169"/>
    <mergeCell ref="O78:O80"/>
    <mergeCell ref="P78:P80"/>
    <mergeCell ref="O93:O95"/>
    <mergeCell ref="O176:O178"/>
    <mergeCell ref="O179:O181"/>
    <mergeCell ref="P99:P100"/>
    <mergeCell ref="Q102:Q104"/>
    <mergeCell ref="P96:P98"/>
    <mergeCell ref="P90:P92"/>
    <mergeCell ref="Q90:Q92"/>
    <mergeCell ref="V162:V164"/>
    <mergeCell ref="A156:A158"/>
    <mergeCell ref="A153:A155"/>
    <mergeCell ref="C147:C149"/>
    <mergeCell ref="C162:C164"/>
    <mergeCell ref="E159:E161"/>
    <mergeCell ref="N176:N178"/>
    <mergeCell ref="O189:O191"/>
    <mergeCell ref="C179:C181"/>
    <mergeCell ref="D179:D181"/>
    <mergeCell ref="C176:C178"/>
    <mergeCell ref="E176:E178"/>
    <mergeCell ref="N183:N185"/>
    <mergeCell ref="D189:D191"/>
    <mergeCell ref="C192:C194"/>
    <mergeCell ref="E186:E188"/>
    <mergeCell ref="A147:A149"/>
    <mergeCell ref="A150:A152"/>
    <mergeCell ref="E167:E169"/>
    <mergeCell ref="D173:D175"/>
    <mergeCell ref="E156:E158"/>
    <mergeCell ref="E189:E191"/>
    <mergeCell ref="O153:O155"/>
    <mergeCell ref="B189:B191"/>
    <mergeCell ref="C189:C191"/>
    <mergeCell ref="C183:C185"/>
    <mergeCell ref="D183:D185"/>
    <mergeCell ref="C186:C188"/>
    <mergeCell ref="D186:D188"/>
    <mergeCell ref="G93:G95"/>
    <mergeCell ref="C93:C95"/>
    <mergeCell ref="C90:C92"/>
    <mergeCell ref="E138:E140"/>
    <mergeCell ref="B124:B126"/>
    <mergeCell ref="B111:B113"/>
    <mergeCell ref="C153:C155"/>
    <mergeCell ref="C150:C152"/>
    <mergeCell ref="B167:B169"/>
    <mergeCell ref="A127:A129"/>
    <mergeCell ref="C121:C123"/>
    <mergeCell ref="D121:D123"/>
    <mergeCell ref="B127:B129"/>
    <mergeCell ref="B121:B123"/>
    <mergeCell ref="E144:E146"/>
    <mergeCell ref="A162:B164"/>
    <mergeCell ref="B159:B161"/>
    <mergeCell ref="C159:C161"/>
    <mergeCell ref="C167:C169"/>
    <mergeCell ref="C141:C143"/>
    <mergeCell ref="C114:C116"/>
    <mergeCell ref="C111:C113"/>
    <mergeCell ref="D111:D113"/>
    <mergeCell ref="B130:B132"/>
    <mergeCell ref="C130:C132"/>
    <mergeCell ref="A133:B135"/>
    <mergeCell ref="A136:B136"/>
    <mergeCell ref="C144:C146"/>
    <mergeCell ref="B156:B158"/>
    <mergeCell ref="C156:C158"/>
    <mergeCell ref="D159:D161"/>
    <mergeCell ref="D156:D158"/>
    <mergeCell ref="B69:B71"/>
    <mergeCell ref="A105:A107"/>
    <mergeCell ref="B141:B143"/>
    <mergeCell ref="E99:E101"/>
    <mergeCell ref="A114:A116"/>
    <mergeCell ref="B99:B101"/>
    <mergeCell ref="C102:C104"/>
    <mergeCell ref="B105:B107"/>
    <mergeCell ref="A102:A104"/>
    <mergeCell ref="A111:A113"/>
    <mergeCell ref="C138:C140"/>
    <mergeCell ref="D133:D135"/>
    <mergeCell ref="E133:E135"/>
    <mergeCell ref="B87:B89"/>
    <mergeCell ref="C87:C89"/>
    <mergeCell ref="D87:D89"/>
    <mergeCell ref="E87:E89"/>
    <mergeCell ref="D93:D95"/>
    <mergeCell ref="B75:B77"/>
    <mergeCell ref="B114:B116"/>
    <mergeCell ref="B108:B110"/>
    <mergeCell ref="A93:B95"/>
    <mergeCell ref="C96:C98"/>
    <mergeCell ref="E93:E95"/>
    <mergeCell ref="D90:D92"/>
    <mergeCell ref="E90:E92"/>
    <mergeCell ref="A90:B92"/>
    <mergeCell ref="A96:B98"/>
    <mergeCell ref="D96:D98"/>
    <mergeCell ref="E114:E116"/>
    <mergeCell ref="B102:B104"/>
    <mergeCell ref="C108:C110"/>
    <mergeCell ref="B84:B86"/>
    <mergeCell ref="C84:C86"/>
    <mergeCell ref="E81:E83"/>
    <mergeCell ref="C54:C56"/>
    <mergeCell ref="B54:B56"/>
    <mergeCell ref="B48:B50"/>
    <mergeCell ref="B45:B47"/>
    <mergeCell ref="E54:E56"/>
    <mergeCell ref="E39:E41"/>
    <mergeCell ref="B66:B68"/>
    <mergeCell ref="B72:B74"/>
    <mergeCell ref="C72:C74"/>
    <mergeCell ref="D72:D74"/>
    <mergeCell ref="A81:A83"/>
    <mergeCell ref="A72:A74"/>
    <mergeCell ref="A42:A44"/>
    <mergeCell ref="A30:A32"/>
    <mergeCell ref="C33:C35"/>
    <mergeCell ref="B78:B80"/>
    <mergeCell ref="C78:C80"/>
    <mergeCell ref="D78:D80"/>
    <mergeCell ref="E33:E35"/>
    <mergeCell ref="E42:E44"/>
    <mergeCell ref="A54:A56"/>
    <mergeCell ref="A45:A53"/>
    <mergeCell ref="A36:A38"/>
    <mergeCell ref="B33:B35"/>
    <mergeCell ref="D51:D53"/>
    <mergeCell ref="D48:D50"/>
    <mergeCell ref="D45:D47"/>
    <mergeCell ref="B51:B53"/>
    <mergeCell ref="C45:C47"/>
    <mergeCell ref="C48:C50"/>
    <mergeCell ref="B81:B83"/>
    <mergeCell ref="E69:E71"/>
    <mergeCell ref="C51:C53"/>
    <mergeCell ref="E48:E50"/>
    <mergeCell ref="B60:B62"/>
    <mergeCell ref="D60:D62"/>
    <mergeCell ref="B57:B59"/>
    <mergeCell ref="D84:D86"/>
    <mergeCell ref="R108:R110"/>
    <mergeCell ref="C75:C77"/>
    <mergeCell ref="D75:D77"/>
    <mergeCell ref="E75:E77"/>
    <mergeCell ref="E78:E80"/>
    <mergeCell ref="D81:D83"/>
    <mergeCell ref="C81:C83"/>
    <mergeCell ref="O75:O77"/>
    <mergeCell ref="P75:P77"/>
    <mergeCell ref="Q75:Q77"/>
    <mergeCell ref="M99:M100"/>
    <mergeCell ref="K99:K100"/>
    <mergeCell ref="J99:J100"/>
    <mergeCell ref="D99:D101"/>
    <mergeCell ref="O84:O86"/>
    <mergeCell ref="P84:P86"/>
    <mergeCell ref="N87:N89"/>
    <mergeCell ref="R87:R89"/>
    <mergeCell ref="Q84:Q86"/>
    <mergeCell ref="R84:R86"/>
    <mergeCell ref="N81:N83"/>
    <mergeCell ref="N75:N77"/>
    <mergeCell ref="E108:E110"/>
    <mergeCell ref="M96:M98"/>
    <mergeCell ref="Q78:Q80"/>
    <mergeCell ref="Q60:Q62"/>
    <mergeCell ref="T255:T257"/>
    <mergeCell ref="T252:T254"/>
    <mergeCell ref="U255:U257"/>
    <mergeCell ref="U252:U254"/>
    <mergeCell ref="V252:V254"/>
    <mergeCell ref="V207:V209"/>
    <mergeCell ref="V255:V257"/>
    <mergeCell ref="U207:U209"/>
    <mergeCell ref="T235:T237"/>
    <mergeCell ref="U235:U237"/>
    <mergeCell ref="V235:V237"/>
    <mergeCell ref="T224:T226"/>
    <mergeCell ref="T232:T234"/>
    <mergeCell ref="U232:U234"/>
    <mergeCell ref="V232:V234"/>
    <mergeCell ref="T221:T222"/>
    <mergeCell ref="U221:U222"/>
    <mergeCell ref="U214:U216"/>
    <mergeCell ref="T214:T216"/>
    <mergeCell ref="V211:V213"/>
    <mergeCell ref="U211:U213"/>
    <mergeCell ref="F198:F200"/>
    <mergeCell ref="H198:H200"/>
    <mergeCell ref="J198:J200"/>
    <mergeCell ref="G227:G228"/>
    <mergeCell ref="H227:H228"/>
    <mergeCell ref="I227:I228"/>
    <mergeCell ref="E255:E257"/>
    <mergeCell ref="D252:D254"/>
    <mergeCell ref="D255:D257"/>
    <mergeCell ref="E252:E254"/>
    <mergeCell ref="F238:F239"/>
    <mergeCell ref="S255:S257"/>
    <mergeCell ref="R255:R257"/>
    <mergeCell ref="S252:S254"/>
    <mergeCell ref="R252:R254"/>
    <mergeCell ref="O252:O254"/>
    <mergeCell ref="P252:P254"/>
    <mergeCell ref="N255:N257"/>
    <mergeCell ref="P255:P257"/>
    <mergeCell ref="Q255:Q257"/>
    <mergeCell ref="O255:O257"/>
    <mergeCell ref="H238:H239"/>
    <mergeCell ref="G238:G239"/>
    <mergeCell ref="I238:I239"/>
    <mergeCell ref="K238:K239"/>
    <mergeCell ref="P235:P237"/>
    <mergeCell ref="Q235:Q237"/>
    <mergeCell ref="N207:N209"/>
    <mergeCell ref="I198:I200"/>
    <mergeCell ref="Q214:Q216"/>
    <mergeCell ref="S214:S216"/>
    <mergeCell ref="R211:R213"/>
    <mergeCell ref="Q252:Q254"/>
    <mergeCell ref="N252:N254"/>
    <mergeCell ref="E238:E239"/>
    <mergeCell ref="C201:C203"/>
    <mergeCell ref="B207:B209"/>
    <mergeCell ref="B201:B203"/>
    <mergeCell ref="C238:C239"/>
    <mergeCell ref="D201:D203"/>
    <mergeCell ref="E201:E203"/>
    <mergeCell ref="E207:E209"/>
    <mergeCell ref="B218:B220"/>
    <mergeCell ref="C218:C220"/>
    <mergeCell ref="B224:B226"/>
    <mergeCell ref="D198:D200"/>
    <mergeCell ref="D238:D239"/>
    <mergeCell ref="J238:J239"/>
    <mergeCell ref="N240:N242"/>
    <mergeCell ref="O240:O242"/>
    <mergeCell ref="N201:N203"/>
    <mergeCell ref="N198:N200"/>
    <mergeCell ref="O201:O203"/>
    <mergeCell ref="B235:B237"/>
    <mergeCell ref="C235:C237"/>
    <mergeCell ref="D235:D237"/>
    <mergeCell ref="E235:E237"/>
    <mergeCell ref="N235:N237"/>
    <mergeCell ref="D218:D220"/>
    <mergeCell ref="E249:E251"/>
    <mergeCell ref="N249:N251"/>
    <mergeCell ref="O249:O251"/>
    <mergeCell ref="O235:O237"/>
    <mergeCell ref="O211:O213"/>
    <mergeCell ref="D240:D242"/>
    <mergeCell ref="C255:C257"/>
    <mergeCell ref="A255:B257"/>
    <mergeCell ref="A252:B254"/>
    <mergeCell ref="C252:C254"/>
    <mergeCell ref="A241:A242"/>
    <mergeCell ref="A238:A239"/>
    <mergeCell ref="B240:B242"/>
    <mergeCell ref="B238:B239"/>
    <mergeCell ref="B221:B223"/>
    <mergeCell ref="C221:C223"/>
    <mergeCell ref="D221:D223"/>
    <mergeCell ref="C240:C242"/>
    <mergeCell ref="B249:B251"/>
    <mergeCell ref="C249:C251"/>
    <mergeCell ref="D249:D251"/>
    <mergeCell ref="A243:A245"/>
    <mergeCell ref="B243:B245"/>
    <mergeCell ref="B227:B228"/>
    <mergeCell ref="C227:C228"/>
    <mergeCell ref="D227:D228"/>
    <mergeCell ref="A207:A209"/>
    <mergeCell ref="A198:A200"/>
    <mergeCell ref="C195:C197"/>
    <mergeCell ref="D195:D197"/>
    <mergeCell ref="B211:B213"/>
    <mergeCell ref="C211:C213"/>
    <mergeCell ref="D211:D213"/>
    <mergeCell ref="E96:E98"/>
    <mergeCell ref="E102:E104"/>
    <mergeCell ref="E105:E107"/>
    <mergeCell ref="A201:A203"/>
    <mergeCell ref="B153:B155"/>
    <mergeCell ref="E147:E149"/>
    <mergeCell ref="E150:E152"/>
    <mergeCell ref="E141:E143"/>
    <mergeCell ref="C198:C200"/>
    <mergeCell ref="C99:C101"/>
    <mergeCell ref="A99:A101"/>
    <mergeCell ref="C105:C107"/>
    <mergeCell ref="D102:D104"/>
    <mergeCell ref="B144:B146"/>
    <mergeCell ref="B138:B140"/>
    <mergeCell ref="C127:C129"/>
    <mergeCell ref="B204:B206"/>
    <mergeCell ref="B179:B181"/>
    <mergeCell ref="B170:B172"/>
    <mergeCell ref="B173:B175"/>
    <mergeCell ref="C173:C175"/>
    <mergeCell ref="D167:D169"/>
    <mergeCell ref="D162:D164"/>
    <mergeCell ref="D170:D172"/>
    <mergeCell ref="D153:D155"/>
    <mergeCell ref="B147:B149"/>
    <mergeCell ref="A141:A143"/>
    <mergeCell ref="B186:B188"/>
    <mergeCell ref="A165:B165"/>
    <mergeCell ref="A176:A178"/>
    <mergeCell ref="A167:A169"/>
    <mergeCell ref="V108:V110"/>
    <mergeCell ref="V121:V123"/>
    <mergeCell ref="T111:T113"/>
    <mergeCell ref="R121:R123"/>
    <mergeCell ref="N127:N129"/>
    <mergeCell ref="V195:V197"/>
    <mergeCell ref="D108:D110"/>
    <mergeCell ref="A192:A194"/>
    <mergeCell ref="B192:B194"/>
    <mergeCell ref="B150:B152"/>
    <mergeCell ref="A138:A140"/>
    <mergeCell ref="J167:J169"/>
    <mergeCell ref="A137:B137"/>
    <mergeCell ref="E111:E113"/>
    <mergeCell ref="D130:D132"/>
    <mergeCell ref="E130:E132"/>
    <mergeCell ref="E121:E123"/>
    <mergeCell ref="D127:D129"/>
    <mergeCell ref="A108:A110"/>
    <mergeCell ref="E170:E172"/>
    <mergeCell ref="D176:D178"/>
    <mergeCell ref="A166:B166"/>
    <mergeCell ref="C170:C172"/>
    <mergeCell ref="B176:B178"/>
    <mergeCell ref="D147:D149"/>
    <mergeCell ref="D144:D146"/>
    <mergeCell ref="V93:V95"/>
    <mergeCell ref="S93:S95"/>
    <mergeCell ref="V99:V100"/>
    <mergeCell ref="U96:U98"/>
    <mergeCell ref="T96:T98"/>
    <mergeCell ref="T75:T77"/>
    <mergeCell ref="U75:U77"/>
    <mergeCell ref="V75:V77"/>
    <mergeCell ref="T57:T59"/>
    <mergeCell ref="V54:V56"/>
    <mergeCell ref="V45:V47"/>
    <mergeCell ref="U54:U56"/>
    <mergeCell ref="U51:U53"/>
    <mergeCell ref="V57:V59"/>
    <mergeCell ref="V96:V98"/>
    <mergeCell ref="S99:S100"/>
    <mergeCell ref="A144:A146"/>
    <mergeCell ref="C133:C135"/>
    <mergeCell ref="L72:L74"/>
    <mergeCell ref="I93:I95"/>
    <mergeCell ref="H93:H95"/>
    <mergeCell ref="Q99:Q100"/>
    <mergeCell ref="N96:N98"/>
    <mergeCell ref="H96:H98"/>
    <mergeCell ref="I96:I98"/>
    <mergeCell ref="N99:N100"/>
    <mergeCell ref="G96:G98"/>
    <mergeCell ref="H99:H101"/>
    <mergeCell ref="F96:F98"/>
    <mergeCell ref="H72:H74"/>
    <mergeCell ref="E72:E74"/>
    <mergeCell ref="G72:G74"/>
    <mergeCell ref="U105:U107"/>
    <mergeCell ref="S45:S47"/>
    <mergeCell ref="T51:T53"/>
    <mergeCell ref="S39:S41"/>
    <mergeCell ref="T39:T41"/>
    <mergeCell ref="V78:V80"/>
    <mergeCell ref="U60:U62"/>
    <mergeCell ref="S81:S83"/>
    <mergeCell ref="U45:U47"/>
    <mergeCell ref="U48:U50"/>
    <mergeCell ref="T60:T62"/>
    <mergeCell ref="V63:V65"/>
    <mergeCell ref="R63:R65"/>
    <mergeCell ref="N42:N44"/>
    <mergeCell ref="N45:N47"/>
    <mergeCell ref="N48:N50"/>
    <mergeCell ref="V48:V50"/>
    <mergeCell ref="R81:R83"/>
    <mergeCell ref="P81:P83"/>
    <mergeCell ref="N60:N62"/>
    <mergeCell ref="N78:N80"/>
    <mergeCell ref="R48:R50"/>
    <mergeCell ref="V42:V44"/>
    <mergeCell ref="U42:U44"/>
    <mergeCell ref="T45:T47"/>
    <mergeCell ref="T42:T44"/>
    <mergeCell ref="V81:V83"/>
    <mergeCell ref="U81:U83"/>
    <mergeCell ref="O54:O56"/>
    <mergeCell ref="Q45:Q47"/>
    <mergeCell ref="Q48:Q50"/>
    <mergeCell ref="S90:S92"/>
    <mergeCell ref="V90:V92"/>
    <mergeCell ref="U72:U74"/>
    <mergeCell ref="Q81:Q83"/>
    <mergeCell ref="T81:T83"/>
    <mergeCell ref="S48:S50"/>
    <mergeCell ref="R36:R38"/>
    <mergeCell ref="S36:S38"/>
    <mergeCell ref="T36:T38"/>
    <mergeCell ref="T33:T35"/>
    <mergeCell ref="S42:S44"/>
    <mergeCell ref="O42:O44"/>
    <mergeCell ref="P45:P47"/>
    <mergeCell ref="P72:P74"/>
    <mergeCell ref="T72:T74"/>
    <mergeCell ref="P54:P56"/>
    <mergeCell ref="O45:O47"/>
    <mergeCell ref="T48:T50"/>
    <mergeCell ref="R45:R47"/>
    <mergeCell ref="V51:V53"/>
    <mergeCell ref="R75:R77"/>
    <mergeCell ref="S75:S77"/>
    <mergeCell ref="R78:R80"/>
    <mergeCell ref="O39:O41"/>
    <mergeCell ref="P39:P41"/>
    <mergeCell ref="R57:R59"/>
    <mergeCell ref="Q39:Q41"/>
    <mergeCell ref="R39:R41"/>
    <mergeCell ref="N36:N38"/>
    <mergeCell ref="B21:B23"/>
    <mergeCell ref="M21:M23"/>
    <mergeCell ref="K21:K23"/>
    <mergeCell ref="O24:O26"/>
    <mergeCell ref="Q27:Q29"/>
    <mergeCell ref="Q24:Q26"/>
    <mergeCell ref="B27:B29"/>
    <mergeCell ref="C27:C29"/>
    <mergeCell ref="E27:E29"/>
    <mergeCell ref="Q33:Q35"/>
    <mergeCell ref="B30:B32"/>
    <mergeCell ref="E30:E32"/>
    <mergeCell ref="O30:O32"/>
    <mergeCell ref="Q30:Q32"/>
    <mergeCell ref="R30:R32"/>
    <mergeCell ref="Q21:Q23"/>
    <mergeCell ref="R24:R26"/>
    <mergeCell ref="N21:N23"/>
    <mergeCell ref="N39:N41"/>
    <mergeCell ref="C30:C32"/>
    <mergeCell ref="C39:C41"/>
    <mergeCell ref="A27:A29"/>
    <mergeCell ref="N27:N29"/>
    <mergeCell ref="O36:O38"/>
    <mergeCell ref="P36:P38"/>
    <mergeCell ref="Q36:Q38"/>
    <mergeCell ref="D36:D38"/>
    <mergeCell ref="D33:D35"/>
    <mergeCell ref="A13:A16"/>
    <mergeCell ref="B13:B16"/>
    <mergeCell ref="T24:T26"/>
    <mergeCell ref="R21:R23"/>
    <mergeCell ref="S24:S26"/>
    <mergeCell ref="L21:L23"/>
    <mergeCell ref="S21:S23"/>
    <mergeCell ref="F14:F16"/>
    <mergeCell ref="N13:V13"/>
    <mergeCell ref="U30:U32"/>
    <mergeCell ref="T30:T32"/>
    <mergeCell ref="S30:S32"/>
    <mergeCell ref="D15:D16"/>
    <mergeCell ref="E13:E16"/>
    <mergeCell ref="N30:N32"/>
    <mergeCell ref="D30:D32"/>
    <mergeCell ref="N14:N16"/>
    <mergeCell ref="Q15:V15"/>
    <mergeCell ref="S27:S29"/>
    <mergeCell ref="T27:T29"/>
    <mergeCell ref="T21:T23"/>
    <mergeCell ref="C13:D14"/>
    <mergeCell ref="C15:C16"/>
    <mergeCell ref="D39:D41"/>
    <mergeCell ref="P33:P35"/>
    <mergeCell ref="V36:V38"/>
    <mergeCell ref="E36:E38"/>
    <mergeCell ref="B36:B38"/>
    <mergeCell ref="C36:C38"/>
    <mergeCell ref="U24:U26"/>
    <mergeCell ref="C24:C26"/>
    <mergeCell ref="I21:I23"/>
    <mergeCell ref="A18:B18"/>
    <mergeCell ref="A20:B20"/>
    <mergeCell ref="A19:B19"/>
    <mergeCell ref="O27:O29"/>
    <mergeCell ref="D27:D29"/>
    <mergeCell ref="O21:O23"/>
    <mergeCell ref="O33:O35"/>
    <mergeCell ref="N33:N35"/>
    <mergeCell ref="C21:C23"/>
    <mergeCell ref="A21:A23"/>
    <mergeCell ref="B24:B26"/>
    <mergeCell ref="J21:J23"/>
    <mergeCell ref="A24:A26"/>
    <mergeCell ref="D24:D26"/>
    <mergeCell ref="F21:F23"/>
    <mergeCell ref="D21:D23"/>
    <mergeCell ref="E21:E23"/>
    <mergeCell ref="E24:E26"/>
    <mergeCell ref="R33:R35"/>
    <mergeCell ref="V33:V35"/>
    <mergeCell ref="A9:V9"/>
    <mergeCell ref="G15:G16"/>
    <mergeCell ref="R27:R29"/>
    <mergeCell ref="H21:H23"/>
    <mergeCell ref="H15:M15"/>
    <mergeCell ref="B42:B44"/>
    <mergeCell ref="O14:O16"/>
    <mergeCell ref="V24:V26"/>
    <mergeCell ref="P15:P16"/>
    <mergeCell ref="P21:P23"/>
    <mergeCell ref="U21:U23"/>
    <mergeCell ref="P14:V14"/>
    <mergeCell ref="C42:C44"/>
    <mergeCell ref="P24:P26"/>
    <mergeCell ref="P57:P59"/>
    <mergeCell ref="V21:V23"/>
    <mergeCell ref="U27:U29"/>
    <mergeCell ref="P27:P29"/>
    <mergeCell ref="F13:M13"/>
    <mergeCell ref="G21:G23"/>
    <mergeCell ref="N24:N26"/>
    <mergeCell ref="G14:M14"/>
    <mergeCell ref="A10:V10"/>
    <mergeCell ref="P30:P32"/>
    <mergeCell ref="V27:V29"/>
    <mergeCell ref="V30:V32"/>
    <mergeCell ref="U36:U38"/>
    <mergeCell ref="U39:U41"/>
    <mergeCell ref="V39:V41"/>
    <mergeCell ref="S33:S35"/>
    <mergeCell ref="B39:B41"/>
    <mergeCell ref="U33:U35"/>
    <mergeCell ref="U99:U100"/>
    <mergeCell ref="C57:C59"/>
    <mergeCell ref="D54:D56"/>
    <mergeCell ref="N51:N53"/>
    <mergeCell ref="R60:R62"/>
    <mergeCell ref="C66:C68"/>
    <mergeCell ref="O60:O62"/>
    <mergeCell ref="R72:R74"/>
    <mergeCell ref="N72:N74"/>
    <mergeCell ref="K72:K74"/>
    <mergeCell ref="J72:J74"/>
    <mergeCell ref="N63:N65"/>
    <mergeCell ref="E66:E68"/>
    <mergeCell ref="P48:P50"/>
    <mergeCell ref="S57:S59"/>
    <mergeCell ref="R54:R56"/>
    <mergeCell ref="N57:N59"/>
    <mergeCell ref="N54:N56"/>
    <mergeCell ref="R99:R100"/>
    <mergeCell ref="C69:C71"/>
    <mergeCell ref="D69:D71"/>
    <mergeCell ref="O48:O50"/>
    <mergeCell ref="S78:S80"/>
    <mergeCell ref="T78:T80"/>
    <mergeCell ref="U78:U80"/>
    <mergeCell ref="T99:T100"/>
    <mergeCell ref="F72:F74"/>
    <mergeCell ref="E84:E86"/>
    <mergeCell ref="N84:N86"/>
    <mergeCell ref="G99:G101"/>
    <mergeCell ref="K96:K98"/>
    <mergeCell ref="J96:J98"/>
    <mergeCell ref="T118:T120"/>
    <mergeCell ref="Q130:Q132"/>
    <mergeCell ref="T133:T135"/>
    <mergeCell ref="K138:K140"/>
    <mergeCell ref="O133:O135"/>
    <mergeCell ref="I138:I140"/>
    <mergeCell ref="G42:G44"/>
    <mergeCell ref="O90:O92"/>
    <mergeCell ref="P93:P95"/>
    <mergeCell ref="N90:N92"/>
    <mergeCell ref="N93:N95"/>
    <mergeCell ref="O99:O100"/>
    <mergeCell ref="Q93:Q95"/>
    <mergeCell ref="R90:R92"/>
    <mergeCell ref="R42:R44"/>
    <mergeCell ref="T54:T56"/>
    <mergeCell ref="D42:D44"/>
    <mergeCell ref="M42:M44"/>
    <mergeCell ref="K42:K44"/>
    <mergeCell ref="Q42:Q44"/>
    <mergeCell ref="P42:P44"/>
    <mergeCell ref="J42:J44"/>
    <mergeCell ref="I42:I44"/>
    <mergeCell ref="F42:F44"/>
    <mergeCell ref="R105:R107"/>
    <mergeCell ref="F99:F101"/>
    <mergeCell ref="I99:I101"/>
    <mergeCell ref="E45:E47"/>
    <mergeCell ref="M93:M95"/>
    <mergeCell ref="K93:K95"/>
    <mergeCell ref="J93:J95"/>
    <mergeCell ref="F93:F95"/>
    <mergeCell ref="G138:G140"/>
    <mergeCell ref="O105:O107"/>
    <mergeCell ref="O111:O113"/>
    <mergeCell ref="N114:N116"/>
    <mergeCell ref="S121:S123"/>
    <mergeCell ref="O114:O116"/>
    <mergeCell ref="O121:O123"/>
    <mergeCell ref="P105:P107"/>
    <mergeCell ref="O108:O110"/>
    <mergeCell ref="Q105:Q107"/>
    <mergeCell ref="N102:N104"/>
    <mergeCell ref="Q108:Q110"/>
    <mergeCell ref="O102:O104"/>
    <mergeCell ref="N111:N113"/>
    <mergeCell ref="N105:N107"/>
    <mergeCell ref="R114:R116"/>
    <mergeCell ref="S118:S120"/>
    <mergeCell ref="D204:D206"/>
    <mergeCell ref="R195:R197"/>
    <mergeCell ref="P195:P197"/>
    <mergeCell ref="N195:N197"/>
    <mergeCell ref="B195:B197"/>
    <mergeCell ref="B183:B185"/>
    <mergeCell ref="U102:U104"/>
    <mergeCell ref="D105:D107"/>
    <mergeCell ref="D114:D116"/>
    <mergeCell ref="V141:V143"/>
    <mergeCell ref="V153:V155"/>
    <mergeCell ref="P102:P104"/>
    <mergeCell ref="V114:V116"/>
    <mergeCell ref="V102:V104"/>
    <mergeCell ref="V111:V113"/>
    <mergeCell ref="V105:V107"/>
    <mergeCell ref="U118:U120"/>
    <mergeCell ref="U141:U143"/>
    <mergeCell ref="U138:U140"/>
    <mergeCell ref="R153:R155"/>
    <mergeCell ref="S153:S155"/>
    <mergeCell ref="N124:N126"/>
    <mergeCell ref="N130:N132"/>
    <mergeCell ref="H138:H140"/>
    <mergeCell ref="E195:E197"/>
    <mergeCell ref="U195:U197"/>
    <mergeCell ref="Q195:Q197"/>
    <mergeCell ref="S195:S197"/>
    <mergeCell ref="T195:T197"/>
    <mergeCell ref="P201:P203"/>
    <mergeCell ref="P198:P200"/>
    <mergeCell ref="T105:T107"/>
    <mergeCell ref="V214:V216"/>
    <mergeCell ref="V218:V220"/>
    <mergeCell ref="U218:U220"/>
    <mergeCell ref="P211:P213"/>
    <mergeCell ref="Q211:Q213"/>
    <mergeCell ref="R224:R226"/>
    <mergeCell ref="N224:N226"/>
    <mergeCell ref="C224:C226"/>
    <mergeCell ref="Q224:Q226"/>
    <mergeCell ref="B214:B216"/>
    <mergeCell ref="E224:E226"/>
    <mergeCell ref="U147:U149"/>
    <mergeCell ref="T121:T123"/>
    <mergeCell ref="E124:E126"/>
    <mergeCell ref="T102:T104"/>
    <mergeCell ref="U124:U126"/>
    <mergeCell ref="P138:P140"/>
    <mergeCell ref="B118:B120"/>
    <mergeCell ref="C118:C120"/>
    <mergeCell ref="D118:D120"/>
    <mergeCell ref="E118:E120"/>
    <mergeCell ref="N118:N120"/>
    <mergeCell ref="O118:O120"/>
    <mergeCell ref="P118:P120"/>
    <mergeCell ref="Q118:Q120"/>
    <mergeCell ref="R118:R120"/>
    <mergeCell ref="N121:N123"/>
    <mergeCell ref="R133:R135"/>
    <mergeCell ref="R141:R143"/>
    <mergeCell ref="R138:R140"/>
    <mergeCell ref="Q121:Q123"/>
    <mergeCell ref="P121:P123"/>
    <mergeCell ref="Q57:Q59"/>
    <mergeCell ref="O63:O65"/>
    <mergeCell ref="P63:P65"/>
    <mergeCell ref="C60:C62"/>
    <mergeCell ref="E51:E53"/>
    <mergeCell ref="D57:D59"/>
    <mergeCell ref="E57:E59"/>
    <mergeCell ref="C63:C65"/>
    <mergeCell ref="D63:D65"/>
    <mergeCell ref="E63:E65"/>
    <mergeCell ref="Q63:Q65"/>
    <mergeCell ref="P51:P53"/>
    <mergeCell ref="S51:S53"/>
    <mergeCell ref="R51:R53"/>
    <mergeCell ref="S54:S56"/>
    <mergeCell ref="E60:E62"/>
    <mergeCell ref="V192:V194"/>
    <mergeCell ref="P189:P191"/>
    <mergeCell ref="Q189:Q191"/>
    <mergeCell ref="S189:S191"/>
    <mergeCell ref="O192:O194"/>
    <mergeCell ref="P183:P185"/>
    <mergeCell ref="Q183:Q185"/>
    <mergeCell ref="S186:S188"/>
    <mergeCell ref="D138:D140"/>
    <mergeCell ref="D141:D143"/>
    <mergeCell ref="O127:O129"/>
    <mergeCell ref="P141:P143"/>
    <mergeCell ref="Q133:Q135"/>
    <mergeCell ref="O124:O126"/>
    <mergeCell ref="P124:P126"/>
    <mergeCell ref="Q124:Q126"/>
    <mergeCell ref="B63:B65"/>
    <mergeCell ref="V87:V89"/>
    <mergeCell ref="S84:S86"/>
    <mergeCell ref="T84:T86"/>
    <mergeCell ref="U84:U86"/>
    <mergeCell ref="V84:V86"/>
    <mergeCell ref="S60:S62"/>
    <mergeCell ref="S72:S74"/>
    <mergeCell ref="I72:I74"/>
    <mergeCell ref="D66:D68"/>
    <mergeCell ref="O51:O53"/>
    <mergeCell ref="V72:V74"/>
    <mergeCell ref="U186:U188"/>
    <mergeCell ref="Q192:Q194"/>
    <mergeCell ref="N192:N194"/>
    <mergeCell ref="V179:V181"/>
    <mergeCell ref="T179:T181"/>
    <mergeCell ref="U179:U181"/>
    <mergeCell ref="V183:V185"/>
    <mergeCell ref="R189:R191"/>
    <mergeCell ref="D192:D194"/>
    <mergeCell ref="U192:U194"/>
    <mergeCell ref="N189:N191"/>
    <mergeCell ref="N179:N181"/>
    <mergeCell ref="P60:P62"/>
    <mergeCell ref="Q72:Q74"/>
    <mergeCell ref="U57:U59"/>
    <mergeCell ref="O57:O59"/>
    <mergeCell ref="V60:V62"/>
    <mergeCell ref="S63:S65"/>
    <mergeCell ref="T63:T65"/>
    <mergeCell ref="U63:U65"/>
    <mergeCell ref="P243:P245"/>
    <mergeCell ref="Q243:Q245"/>
    <mergeCell ref="R243:R245"/>
    <mergeCell ref="S243:S245"/>
    <mergeCell ref="T243:T245"/>
    <mergeCell ref="S87:S89"/>
    <mergeCell ref="T87:T89"/>
    <mergeCell ref="O87:O89"/>
    <mergeCell ref="P87:P89"/>
    <mergeCell ref="Q87:Q89"/>
    <mergeCell ref="P186:P188"/>
    <mergeCell ref="Q186:Q188"/>
    <mergeCell ref="P192:P194"/>
    <mergeCell ref="P240:P242"/>
    <mergeCell ref="Q240:Q242"/>
    <mergeCell ref="R240:R242"/>
    <mergeCell ref="E240:E242"/>
    <mergeCell ref="M238:M239"/>
    <mergeCell ref="R235:R237"/>
    <mergeCell ref="E227:E228"/>
    <mergeCell ref="F227:F228"/>
    <mergeCell ref="R124:R126"/>
    <mergeCell ref="E218:E220"/>
    <mergeCell ref="T218:T220"/>
    <mergeCell ref="Q218:Q220"/>
    <mergeCell ref="O214:O216"/>
    <mergeCell ref="P214:P216"/>
    <mergeCell ref="O130:O132"/>
    <mergeCell ref="S133:S135"/>
    <mergeCell ref="M138:M140"/>
    <mergeCell ref="F138:F140"/>
    <mergeCell ref="N138:N140"/>
    <mergeCell ref="P249:P251"/>
    <mergeCell ref="Q249:Q251"/>
    <mergeCell ref="R249:R251"/>
    <mergeCell ref="S249:S251"/>
    <mergeCell ref="T249:T251"/>
    <mergeCell ref="U249:U251"/>
    <mergeCell ref="V249:V251"/>
    <mergeCell ref="V224:V226"/>
    <mergeCell ref="R214:R216"/>
    <mergeCell ref="S240:S242"/>
    <mergeCell ref="U240:U242"/>
    <mergeCell ref="S235:S237"/>
    <mergeCell ref="U87:U89"/>
    <mergeCell ref="A246:A248"/>
    <mergeCell ref="B246:B248"/>
    <mergeCell ref="C246:C248"/>
    <mergeCell ref="E246:E248"/>
    <mergeCell ref="N246:N248"/>
    <mergeCell ref="O246:O248"/>
    <mergeCell ref="P246:P248"/>
    <mergeCell ref="R246:R248"/>
    <mergeCell ref="T246:T248"/>
    <mergeCell ref="U246:U248"/>
    <mergeCell ref="V246:V248"/>
    <mergeCell ref="U243:U245"/>
    <mergeCell ref="V243:V245"/>
    <mergeCell ref="R204:R206"/>
    <mergeCell ref="S204:S206"/>
    <mergeCell ref="T204:T206"/>
    <mergeCell ref="U204:U206"/>
    <mergeCell ref="O224:O226"/>
    <mergeCell ref="P224:P226"/>
    <mergeCell ref="V221:V222"/>
    <mergeCell ref="O195:O197"/>
    <mergeCell ref="N221:N222"/>
    <mergeCell ref="O221:O222"/>
    <mergeCell ref="P221:P222"/>
    <mergeCell ref="Q221:Q222"/>
    <mergeCell ref="R221:R222"/>
    <mergeCell ref="S221:S222"/>
    <mergeCell ref="D207:D209"/>
    <mergeCell ref="C207:C209"/>
    <mergeCell ref="C204:C206"/>
    <mergeCell ref="S246:S248"/>
    <mergeCell ref="Q246:Q248"/>
    <mergeCell ref="D246:D248"/>
    <mergeCell ref="D243:D245"/>
    <mergeCell ref="C243:C245"/>
    <mergeCell ref="P2:V2"/>
    <mergeCell ref="P3:V3"/>
    <mergeCell ref="P4:V4"/>
    <mergeCell ref="P5:V5"/>
    <mergeCell ref="P7:V7"/>
    <mergeCell ref="U224:U226"/>
    <mergeCell ref="O218:O220"/>
    <mergeCell ref="P218:P220"/>
    <mergeCell ref="T229:T231"/>
    <mergeCell ref="U229:U231"/>
    <mergeCell ref="V229:V231"/>
    <mergeCell ref="V240:V242"/>
    <mergeCell ref="T240:T242"/>
    <mergeCell ref="E243:E245"/>
    <mergeCell ref="N243:N245"/>
    <mergeCell ref="O243:O245"/>
  </mergeCells>
  <phoneticPr fontId="0" type="noConversion"/>
  <pageMargins left="0" right="0" top="0" bottom="0" header="0.31496062992125984" footer="0.31496062992125984"/>
  <pageSetup paperSize="9" scale="44" fitToHeight="0" orientation="landscape" horizontalDpi="180" verticalDpi="180" r:id="rId1"/>
  <headerFooter>
    <oddFooter>Страница &amp;P</oddFooter>
  </headerFooter>
  <rowBreaks count="9" manualBreakCount="9">
    <brk id="38" max="21" man="1"/>
    <brk id="68" max="21" man="1"/>
    <brk id="95" max="21" man="1"/>
    <brk id="123" max="21" man="1"/>
    <brk id="146" max="21" man="1"/>
    <brk id="169" max="21" man="1"/>
    <brk id="191" max="21" man="1"/>
    <brk id="217" max="21" man="1"/>
    <brk id="237" max="2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B5" sqref="B5:B7"/>
    </sheetView>
  </sheetViews>
  <sheetFormatPr defaultRowHeight="15" x14ac:dyDescent="0.2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 x14ac:dyDescent="0.25">
      <c r="A2" s="155" t="s">
        <v>105</v>
      </c>
      <c r="B2" s="146">
        <v>2020</v>
      </c>
      <c r="C2" s="146">
        <v>2026</v>
      </c>
      <c r="D2" s="155" t="s">
        <v>101</v>
      </c>
      <c r="E2" s="65" t="s">
        <v>26</v>
      </c>
      <c r="F2" s="76">
        <f t="shared" ref="F2" si="0">F3+F4</f>
        <v>87250</v>
      </c>
      <c r="G2" s="64"/>
      <c r="H2" s="64"/>
      <c r="I2" s="64"/>
    </row>
    <row r="3" spans="1:9" ht="78.599999999999994" customHeight="1" x14ac:dyDescent="0.25">
      <c r="A3" s="156"/>
      <c r="B3" s="147"/>
      <c r="C3" s="147"/>
      <c r="D3" s="156"/>
      <c r="E3" s="65" t="s">
        <v>31</v>
      </c>
      <c r="F3" s="76">
        <v>87250</v>
      </c>
      <c r="G3" s="146" t="s">
        <v>91</v>
      </c>
      <c r="H3" s="146" t="s">
        <v>90</v>
      </c>
      <c r="I3" s="146">
        <v>7</v>
      </c>
    </row>
    <row r="4" spans="1:9" ht="48" customHeight="1" x14ac:dyDescent="0.25">
      <c r="A4" s="157"/>
      <c r="B4" s="148"/>
      <c r="C4" s="148"/>
      <c r="D4" s="157"/>
      <c r="E4" s="65" t="s">
        <v>32</v>
      </c>
      <c r="F4" s="76">
        <v>0</v>
      </c>
      <c r="G4" s="148"/>
      <c r="H4" s="148"/>
      <c r="I4" s="148"/>
    </row>
    <row r="5" spans="1:9" ht="32.450000000000003" customHeight="1" x14ac:dyDescent="0.25">
      <c r="A5" s="155" t="s">
        <v>52</v>
      </c>
      <c r="B5" s="146">
        <v>2020</v>
      </c>
      <c r="C5" s="146">
        <v>2026</v>
      </c>
      <c r="D5" s="155" t="s">
        <v>101</v>
      </c>
      <c r="E5" s="65" t="s">
        <v>26</v>
      </c>
      <c r="F5" s="76">
        <f t="shared" ref="F5" si="1">F6+F7</f>
        <v>4282791.66</v>
      </c>
      <c r="G5" s="146" t="s">
        <v>75</v>
      </c>
      <c r="H5" s="146" t="s">
        <v>74</v>
      </c>
      <c r="I5" s="146">
        <v>1</v>
      </c>
    </row>
    <row r="6" spans="1:9" ht="32.450000000000003" customHeight="1" x14ac:dyDescent="0.25">
      <c r="A6" s="156"/>
      <c r="B6" s="147"/>
      <c r="C6" s="147"/>
      <c r="D6" s="156"/>
      <c r="E6" s="65" t="s">
        <v>31</v>
      </c>
      <c r="F6" s="76">
        <v>4282791.66</v>
      </c>
      <c r="G6" s="147"/>
      <c r="H6" s="147"/>
      <c r="I6" s="147"/>
    </row>
    <row r="7" spans="1:9" ht="46.15" customHeight="1" x14ac:dyDescent="0.25">
      <c r="A7" s="157"/>
      <c r="B7" s="148"/>
      <c r="C7" s="148"/>
      <c r="D7" s="157"/>
      <c r="E7" s="65" t="s">
        <v>32</v>
      </c>
      <c r="F7" s="76">
        <v>0</v>
      </c>
      <c r="G7" s="148"/>
      <c r="H7" s="148"/>
      <c r="I7" s="148"/>
    </row>
    <row r="8" spans="1:9" ht="31.5" x14ac:dyDescent="0.25">
      <c r="A8" s="155" t="s">
        <v>54</v>
      </c>
      <c r="B8" s="146">
        <v>2020</v>
      </c>
      <c r="C8" s="146">
        <v>2026</v>
      </c>
      <c r="D8" s="155" t="s">
        <v>101</v>
      </c>
      <c r="E8" s="65" t="s">
        <v>26</v>
      </c>
      <c r="F8" s="76">
        <f t="shared" ref="F8" si="2">F9+F10</f>
        <v>8775445</v>
      </c>
      <c r="G8" s="176" t="s">
        <v>92</v>
      </c>
      <c r="H8" s="176" t="s">
        <v>74</v>
      </c>
      <c r="I8" s="166">
        <v>650</v>
      </c>
    </row>
    <row r="9" spans="1:9" ht="76.150000000000006" customHeight="1" x14ac:dyDescent="0.25">
      <c r="A9" s="193"/>
      <c r="B9" s="159"/>
      <c r="C9" s="159"/>
      <c r="D9" s="156"/>
      <c r="E9" s="65" t="s">
        <v>31</v>
      </c>
      <c r="F9" s="76">
        <v>8775445</v>
      </c>
      <c r="G9" s="179"/>
      <c r="H9" s="177"/>
      <c r="I9" s="167"/>
    </row>
    <row r="10" spans="1:9" ht="49.9" customHeight="1" x14ac:dyDescent="0.25">
      <c r="A10" s="194"/>
      <c r="B10" s="160"/>
      <c r="C10" s="160"/>
      <c r="D10" s="157"/>
      <c r="E10" s="65" t="s">
        <v>32</v>
      </c>
      <c r="F10" s="76">
        <v>0</v>
      </c>
      <c r="G10" s="180"/>
      <c r="H10" s="178"/>
      <c r="I10" s="168"/>
    </row>
    <row r="11" spans="1:9" ht="37.15" customHeight="1" x14ac:dyDescent="0.25">
      <c r="A11" s="155" t="s">
        <v>123</v>
      </c>
      <c r="B11" s="146">
        <v>2020</v>
      </c>
      <c r="C11" s="146">
        <v>2026</v>
      </c>
      <c r="D11" s="155" t="s">
        <v>101</v>
      </c>
      <c r="E11" s="65" t="s">
        <v>26</v>
      </c>
      <c r="F11" s="76">
        <f t="shared" ref="F11" si="3">F12+F13</f>
        <v>40827.519999999997</v>
      </c>
      <c r="G11" s="176" t="s">
        <v>124</v>
      </c>
      <c r="H11" s="176" t="s">
        <v>74</v>
      </c>
      <c r="I11" s="166"/>
    </row>
    <row r="12" spans="1:9" ht="65.45" customHeight="1" x14ac:dyDescent="0.25">
      <c r="A12" s="193"/>
      <c r="B12" s="159"/>
      <c r="C12" s="159"/>
      <c r="D12" s="156"/>
      <c r="E12" s="65" t="s">
        <v>31</v>
      </c>
      <c r="F12" s="76">
        <v>40827.519999999997</v>
      </c>
      <c r="G12" s="179"/>
      <c r="H12" s="177"/>
      <c r="I12" s="167"/>
    </row>
    <row r="13" spans="1:9" ht="52.9" customHeight="1" x14ac:dyDescent="0.25">
      <c r="A13" s="194"/>
      <c r="B13" s="160"/>
      <c r="C13" s="160"/>
      <c r="D13" s="157"/>
      <c r="E13" s="65" t="s">
        <v>32</v>
      </c>
      <c r="F13" s="76">
        <v>0</v>
      </c>
      <c r="G13" s="180"/>
      <c r="H13" s="178"/>
      <c r="I13" s="168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2024-12-23T10:04:51Z</dcterms:modified>
</cp:coreProperties>
</file>